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 지급대장+수입지출명세\"/>
    </mc:Choice>
  </mc:AlternateContent>
  <bookViews>
    <workbookView xWindow="0" yWindow="0" windowWidth="27120" windowHeight="10230" tabRatio="866" activeTab="9"/>
  </bookViews>
  <sheets>
    <sheet name="수입지출명세서(가중평균)_작성예시" sheetId="33" r:id="rId1"/>
    <sheet name="수입지출명세서(상반기 가중평균)_작성" sheetId="40" r:id="rId2"/>
    <sheet name="수입지출명세서(하반기 가중평균)_작성" sheetId="42" r:id="rId3"/>
    <sheet name="수입지출명세서(송금환율)_작성예시" sheetId="38" r:id="rId4"/>
    <sheet name="수입지출명세서(송금환율)_작성" sheetId="41" r:id="rId5"/>
    <sheet name="월별평균환율" sheetId="29" r:id="rId6"/>
    <sheet name="지급대장 사용법" sheetId="1" r:id="rId7"/>
    <sheet name="DB" sheetId="6" r:id="rId8"/>
    <sheet name="지급대장" sheetId="3" r:id="rId9"/>
    <sheet name="총괄명세" sheetId="4" r:id="rId10"/>
    <sheet name="Check list" sheetId="8" r:id="rId11"/>
  </sheets>
  <definedNames>
    <definedName name="_xlnm._FilterDatabase" localSheetId="8" hidden="1">지급대장!$A$3:$N$3500</definedName>
    <definedName name="_xlnm._FilterDatabase" localSheetId="9" hidden="1">총괄명세!$A$9:$P$430</definedName>
    <definedName name="_xlnm.Print_Area" localSheetId="4">'수입지출명세서(송금환율)_작성'!$A$1:$S$78</definedName>
    <definedName name="_xlnm.Print_Area" localSheetId="3">'수입지출명세서(송금환율)_작성예시'!$A$1:$S$78</definedName>
    <definedName name="_xlnm.Print_Area" localSheetId="8">지급대장!$A$1:$N$3500</definedName>
    <definedName name="_xlnm.Print_Area" localSheetId="9">총괄명세!$A$3:$N$431</definedName>
    <definedName name="_xlnm.Print_Titles" localSheetId="9">총괄명세!$3:$9</definedName>
    <definedName name="국제협력단목">DB!$C$4:$C$297</definedName>
    <definedName name="국제협력단세목">DB!$D$4:$D$297</definedName>
    <definedName name="국제협력단항">DB!$B$4:$B$297</definedName>
    <definedName name="통화구분" localSheetId="1">'수입지출명세서(상반기 가중평균)_작성'!$Q$7:$Q$8</definedName>
    <definedName name="통화구분" localSheetId="2">'수입지출명세서(하반기 가중평균)_작성'!$Q$7:$Q$8</definedName>
    <definedName name="통화구분">'수입지출명세서(가중평균)_작성예시'!$Q$7:$Q$8</definedName>
    <definedName name="환전구분" localSheetId="1">'수입지출명세서(상반기 가중평균)_작성'!#REF!</definedName>
    <definedName name="환전구분" localSheetId="4">'수입지출명세서(가중평균)_작성예시'!#REF!</definedName>
    <definedName name="환전구분" localSheetId="3">'수입지출명세서(가중평균)_작성예시'!#REF!</definedName>
    <definedName name="환전구분" localSheetId="2">'수입지출명세서(하반기 가중평균)_작성'!#REF!</definedName>
    <definedName name="환전구분">'수입지출명세서(가중평균)_작성예시'!#REF!</definedName>
  </definedNames>
  <calcPr calcId="152511"/>
</workbook>
</file>

<file path=xl/calcChain.xml><?xml version="1.0" encoding="utf-8"?>
<calcChain xmlns="http://schemas.openxmlformats.org/spreadsheetml/2006/main">
  <c r="K93" i="4" l="1"/>
  <c r="J93" i="4"/>
  <c r="F30" i="4"/>
  <c r="E30" i="4"/>
  <c r="K429" i="4"/>
  <c r="K366" i="4"/>
  <c r="J366" i="4"/>
  <c r="F366" i="4"/>
  <c r="E366" i="4"/>
  <c r="K345" i="4"/>
  <c r="J303" i="4"/>
  <c r="K303" i="4"/>
  <c r="E282" i="4"/>
  <c r="E261" i="4"/>
  <c r="F261" i="4"/>
  <c r="J261" i="4"/>
  <c r="K261" i="4"/>
  <c r="K240" i="4"/>
  <c r="J240" i="4"/>
  <c r="F240" i="4"/>
  <c r="E135" i="4"/>
  <c r="F135" i="4"/>
  <c r="J135" i="4"/>
  <c r="K135" i="4"/>
  <c r="E93" i="4"/>
  <c r="F93" i="4"/>
  <c r="K51" i="4"/>
  <c r="J51" i="4"/>
  <c r="F51" i="4"/>
  <c r="E51" i="4"/>
  <c r="D88" i="42" l="1"/>
  <c r="K11" i="42" s="1"/>
  <c r="F87" i="42"/>
  <c r="F86" i="42"/>
  <c r="F85" i="42"/>
  <c r="F84" i="42"/>
  <c r="F83" i="42"/>
  <c r="F82" i="42"/>
  <c r="F81" i="42"/>
  <c r="D80" i="42"/>
  <c r="H76" i="42"/>
  <c r="G76" i="42"/>
  <c r="D76" i="42"/>
  <c r="J10" i="42" s="1"/>
  <c r="I75" i="42"/>
  <c r="J75" i="42" s="1"/>
  <c r="F75" i="42"/>
  <c r="I74" i="42"/>
  <c r="J74" i="42" s="1"/>
  <c r="F74" i="42"/>
  <c r="J73" i="42"/>
  <c r="I73" i="42"/>
  <c r="F73" i="42"/>
  <c r="J72" i="42"/>
  <c r="L72" i="42" s="1"/>
  <c r="I72" i="42"/>
  <c r="F72" i="42"/>
  <c r="I71" i="42"/>
  <c r="J71" i="42" s="1"/>
  <c r="F71" i="42"/>
  <c r="I70" i="42"/>
  <c r="J70" i="42" s="1"/>
  <c r="F70" i="42"/>
  <c r="J69" i="42"/>
  <c r="I69" i="42"/>
  <c r="I76" i="42" s="1"/>
  <c r="F69" i="42"/>
  <c r="F76" i="42" s="1"/>
  <c r="I10" i="42" s="1"/>
  <c r="G68" i="42"/>
  <c r="G64" i="42"/>
  <c r="E64" i="42"/>
  <c r="D64" i="42"/>
  <c r="F63" i="42"/>
  <c r="I63" i="42" s="1"/>
  <c r="F62" i="42"/>
  <c r="I62" i="42" s="1"/>
  <c r="I61" i="42"/>
  <c r="F61" i="42"/>
  <c r="J60" i="42"/>
  <c r="I60" i="42"/>
  <c r="F60" i="42"/>
  <c r="F59" i="42"/>
  <c r="I59" i="42" s="1"/>
  <c r="F58" i="42"/>
  <c r="F64" i="42" s="1"/>
  <c r="I57" i="42"/>
  <c r="F57" i="42"/>
  <c r="G56" i="42"/>
  <c r="Q51" i="42"/>
  <c r="H95" i="42" s="1"/>
  <c r="M51" i="42"/>
  <c r="L51" i="42"/>
  <c r="K51" i="42"/>
  <c r="H51" i="42"/>
  <c r="E51" i="42"/>
  <c r="K94" i="42" s="1"/>
  <c r="D51" i="42"/>
  <c r="N50" i="42"/>
  <c r="O50" i="42" s="1"/>
  <c r="P50" i="42" s="1"/>
  <c r="G50" i="42"/>
  <c r="F50" i="42"/>
  <c r="O49" i="42"/>
  <c r="P49" i="42" s="1"/>
  <c r="N49" i="42"/>
  <c r="F49" i="42"/>
  <c r="G49" i="42" s="1"/>
  <c r="N48" i="42"/>
  <c r="O48" i="42" s="1"/>
  <c r="P48" i="42" s="1"/>
  <c r="G48" i="42"/>
  <c r="F48" i="42"/>
  <c r="O47" i="42"/>
  <c r="P47" i="42" s="1"/>
  <c r="N47" i="42"/>
  <c r="F47" i="42"/>
  <c r="G47" i="42" s="1"/>
  <c r="N46" i="42"/>
  <c r="O46" i="42" s="1"/>
  <c r="P46" i="42" s="1"/>
  <c r="G46" i="42"/>
  <c r="F46" i="42"/>
  <c r="O45" i="42"/>
  <c r="P45" i="42" s="1"/>
  <c r="N45" i="42"/>
  <c r="F45" i="42"/>
  <c r="G45" i="42" s="1"/>
  <c r="N44" i="42"/>
  <c r="O44" i="42" s="1"/>
  <c r="P44" i="42" s="1"/>
  <c r="G44" i="42"/>
  <c r="F44" i="42"/>
  <c r="O43" i="42"/>
  <c r="P43" i="42" s="1"/>
  <c r="N43" i="42"/>
  <c r="F43" i="42"/>
  <c r="G43" i="42" s="1"/>
  <c r="N42" i="42"/>
  <c r="O42" i="42" s="1"/>
  <c r="P42" i="42" s="1"/>
  <c r="G42" i="42"/>
  <c r="F42" i="42"/>
  <c r="O41" i="42"/>
  <c r="P41" i="42" s="1"/>
  <c r="N41" i="42"/>
  <c r="F41" i="42"/>
  <c r="G41" i="42" s="1"/>
  <c r="N40" i="42"/>
  <c r="N51" i="42" s="1"/>
  <c r="G40" i="42"/>
  <c r="F40" i="42"/>
  <c r="O29" i="42"/>
  <c r="O30" i="42" s="1"/>
  <c r="N29" i="42"/>
  <c r="M29" i="42"/>
  <c r="H29" i="42"/>
  <c r="G29" i="42"/>
  <c r="F29" i="42"/>
  <c r="H19" i="42"/>
  <c r="H20" i="42" s="1"/>
  <c r="H21" i="42" s="1"/>
  <c r="H22" i="42" s="1"/>
  <c r="H23" i="42" s="1"/>
  <c r="H24" i="42" s="1"/>
  <c r="H25" i="42" s="1"/>
  <c r="H26" i="42" s="1"/>
  <c r="H27" i="42" s="1"/>
  <c r="H28" i="42" s="1"/>
  <c r="I29" i="42" s="1"/>
  <c r="H18" i="42"/>
  <c r="H17" i="42"/>
  <c r="K10" i="42"/>
  <c r="K9" i="42"/>
  <c r="I9" i="42"/>
  <c r="K8" i="42"/>
  <c r="K12" i="42" s="1"/>
  <c r="J8" i="42"/>
  <c r="I8" i="42"/>
  <c r="L69" i="42" l="1"/>
  <c r="L71" i="42"/>
  <c r="L74" i="42"/>
  <c r="L60" i="42"/>
  <c r="L70" i="42"/>
  <c r="L73" i="42"/>
  <c r="L75" i="42"/>
  <c r="J63" i="42"/>
  <c r="L63" i="42" s="1"/>
  <c r="J59" i="42"/>
  <c r="L59" i="42" s="1"/>
  <c r="J62" i="42"/>
  <c r="L62" i="42" s="1"/>
  <c r="J57" i="42"/>
  <c r="L57" i="42" s="1"/>
  <c r="I58" i="42"/>
  <c r="J61" i="42"/>
  <c r="L61" i="42" s="1"/>
  <c r="O40" i="42"/>
  <c r="P40" i="42" s="1"/>
  <c r="P51" i="42" s="1"/>
  <c r="H81" i="42"/>
  <c r="H82" i="42"/>
  <c r="H83" i="42"/>
  <c r="H84" i="42"/>
  <c r="H85" i="42"/>
  <c r="H86" i="42"/>
  <c r="H87" i="42"/>
  <c r="F88" i="42"/>
  <c r="L81" i="42"/>
  <c r="L82" i="42"/>
  <c r="L83" i="42"/>
  <c r="L84" i="42"/>
  <c r="L85" i="42"/>
  <c r="L86" i="42"/>
  <c r="L87" i="42"/>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898" i="3"/>
  <c r="J899" i="3"/>
  <c r="J900" i="3"/>
  <c r="J901" i="3"/>
  <c r="J902"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2"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4"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6"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8"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8"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2"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6"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8"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J2001" i="3"/>
  <c r="J2002" i="3"/>
  <c r="J2003" i="3"/>
  <c r="J2004" i="3"/>
  <c r="J2005" i="3"/>
  <c r="J2006" i="3"/>
  <c r="J2007" i="3"/>
  <c r="J2008" i="3"/>
  <c r="J2009" i="3"/>
  <c r="J2010" i="3"/>
  <c r="J2011" i="3"/>
  <c r="J2012" i="3"/>
  <c r="J2013" i="3"/>
  <c r="J2014"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0"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7" i="3"/>
  <c r="J2148" i="3"/>
  <c r="J2149" i="3"/>
  <c r="J2150" i="3"/>
  <c r="J2151" i="3"/>
  <c r="J2152" i="3"/>
  <c r="J2153" i="3"/>
  <c r="J2154" i="3"/>
  <c r="J2155" i="3"/>
  <c r="J2156" i="3"/>
  <c r="J2157" i="3"/>
  <c r="J2158" i="3"/>
  <c r="J2159" i="3"/>
  <c r="J2160" i="3"/>
  <c r="J2161" i="3"/>
  <c r="J2162" i="3"/>
  <c r="J2163" i="3"/>
  <c r="J2164" i="3"/>
  <c r="J2165" i="3"/>
  <c r="J2166" i="3"/>
  <c r="J2167" i="3"/>
  <c r="J2168" i="3"/>
  <c r="J2169" i="3"/>
  <c r="J2170" i="3"/>
  <c r="J2171" i="3"/>
  <c r="J2172" i="3"/>
  <c r="J2173" i="3"/>
  <c r="J2174" i="3"/>
  <c r="J2175" i="3"/>
  <c r="J2176" i="3"/>
  <c r="J2177" i="3"/>
  <c r="J2178" i="3"/>
  <c r="J2179" i="3"/>
  <c r="J2180" i="3"/>
  <c r="J2181" i="3"/>
  <c r="J2182" i="3"/>
  <c r="J2183" i="3"/>
  <c r="J2184" i="3"/>
  <c r="J2185" i="3"/>
  <c r="J2186" i="3"/>
  <c r="J2187" i="3"/>
  <c r="J2188" i="3"/>
  <c r="J2189" i="3"/>
  <c r="J2190" i="3"/>
  <c r="J2191" i="3"/>
  <c r="J2192" i="3"/>
  <c r="J2193" i="3"/>
  <c r="J2194" i="3"/>
  <c r="J2195" i="3"/>
  <c r="J2196" i="3"/>
  <c r="J2197" i="3"/>
  <c r="J2198" i="3"/>
  <c r="J2199" i="3"/>
  <c r="J2200" i="3"/>
  <c r="J2201" i="3"/>
  <c r="J2202" i="3"/>
  <c r="J2203" i="3"/>
  <c r="J2204" i="3"/>
  <c r="J2205" i="3"/>
  <c r="J2206" i="3"/>
  <c r="J2207" i="3"/>
  <c r="J2208" i="3"/>
  <c r="J2209"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6" i="3"/>
  <c r="J2547" i="3"/>
  <c r="J2548" i="3"/>
  <c r="J2549" i="3"/>
  <c r="J2550" i="3"/>
  <c r="J2551" i="3"/>
  <c r="J2552" i="3"/>
  <c r="J2553" i="3"/>
  <c r="J2554" i="3"/>
  <c r="J2555" i="3"/>
  <c r="J2556" i="3"/>
  <c r="J2557" i="3"/>
  <c r="J2558" i="3"/>
  <c r="J2559" i="3"/>
  <c r="J2560"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2" i="3"/>
  <c r="J3283" i="3"/>
  <c r="J3284" i="3"/>
  <c r="J3285" i="3"/>
  <c r="J3286" i="3"/>
  <c r="J3287" i="3"/>
  <c r="J3288" i="3"/>
  <c r="J3289" i="3"/>
  <c r="J3290" i="3"/>
  <c r="J3291" i="3"/>
  <c r="J3292" i="3"/>
  <c r="J3293" i="3"/>
  <c r="J3294" i="3"/>
  <c r="J3295"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5" i="3"/>
  <c r="J6" i="3"/>
  <c r="J7" i="3"/>
  <c r="J8" i="3"/>
  <c r="J9" i="3"/>
  <c r="J10" i="3"/>
  <c r="J11" i="3"/>
  <c r="J12" i="3"/>
  <c r="J13" i="3"/>
  <c r="J14" i="3"/>
  <c r="J15" i="3"/>
  <c r="J16" i="3"/>
  <c r="J17" i="3"/>
  <c r="J18" i="3"/>
  <c r="J19" i="3"/>
  <c r="J20" i="3"/>
  <c r="J4" i="3"/>
  <c r="L76" i="42" l="1"/>
  <c r="H94" i="42"/>
  <c r="J11" i="42"/>
  <c r="K58" i="42"/>
  <c r="J58" i="42"/>
  <c r="L58" i="42" s="1"/>
  <c r="L64" i="42" s="1"/>
  <c r="F94" i="42" s="1"/>
  <c r="L88" i="42"/>
  <c r="H88" i="42"/>
  <c r="I64" i="42"/>
  <c r="O31" i="41"/>
  <c r="O31" i="38"/>
  <c r="I11" i="42" l="1"/>
  <c r="I12" i="42" s="1"/>
  <c r="G95" i="42"/>
  <c r="K72" i="42"/>
  <c r="I50" i="42"/>
  <c r="I48" i="42"/>
  <c r="I40" i="42"/>
  <c r="K75" i="42"/>
  <c r="K71" i="42"/>
  <c r="J9" i="42"/>
  <c r="J12" i="42" s="1"/>
  <c r="K73" i="42"/>
  <c r="K69" i="42"/>
  <c r="I46" i="42"/>
  <c r="I44" i="42"/>
  <c r="I42" i="42"/>
  <c r="I41" i="42"/>
  <c r="K87" i="42"/>
  <c r="K81" i="42"/>
  <c r="K60" i="42"/>
  <c r="I49" i="42"/>
  <c r="I45" i="42"/>
  <c r="K63" i="42"/>
  <c r="K59" i="42"/>
  <c r="I43" i="42"/>
  <c r="K85" i="42"/>
  <c r="K57" i="42"/>
  <c r="K82" i="42"/>
  <c r="I47" i="42"/>
  <c r="K62" i="42"/>
  <c r="K86" i="42"/>
  <c r="K74" i="42"/>
  <c r="K83" i="42"/>
  <c r="K84" i="42"/>
  <c r="K61" i="42"/>
  <c r="K70" i="42"/>
  <c r="Q77" i="41"/>
  <c r="N77" i="41"/>
  <c r="M77" i="41"/>
  <c r="I77" i="41"/>
  <c r="H77" i="41"/>
  <c r="E77" i="41"/>
  <c r="D77" i="41"/>
  <c r="U76" i="41"/>
  <c r="O76" i="41"/>
  <c r="P76" i="41" s="1"/>
  <c r="J76" i="41"/>
  <c r="F76" i="41"/>
  <c r="G76" i="41" s="1"/>
  <c r="U75" i="41"/>
  <c r="O75" i="41"/>
  <c r="P75" i="41" s="1"/>
  <c r="J75" i="41"/>
  <c r="F75" i="41"/>
  <c r="G75" i="41" s="1"/>
  <c r="U74" i="41"/>
  <c r="O74" i="41"/>
  <c r="P74" i="41" s="1"/>
  <c r="J74" i="41"/>
  <c r="F74" i="41"/>
  <c r="G74" i="41" s="1"/>
  <c r="U73" i="41"/>
  <c r="O73" i="41"/>
  <c r="P73" i="41" s="1"/>
  <c r="J73" i="41"/>
  <c r="G73" i="41"/>
  <c r="F73" i="41"/>
  <c r="U72" i="41"/>
  <c r="O72" i="41"/>
  <c r="P72" i="41" s="1"/>
  <c r="J72" i="41"/>
  <c r="F72" i="41"/>
  <c r="G72" i="41" s="1"/>
  <c r="U71" i="41"/>
  <c r="O71" i="41"/>
  <c r="P71" i="41" s="1"/>
  <c r="J71" i="41"/>
  <c r="G71" i="41"/>
  <c r="F71" i="41"/>
  <c r="U70" i="41"/>
  <c r="O70" i="41"/>
  <c r="P70" i="41" s="1"/>
  <c r="J70" i="41"/>
  <c r="F70" i="41"/>
  <c r="G70" i="41" s="1"/>
  <c r="U69" i="41"/>
  <c r="O69" i="41"/>
  <c r="P69" i="41" s="1"/>
  <c r="J69" i="41"/>
  <c r="F69" i="41"/>
  <c r="G69" i="41" s="1"/>
  <c r="U68" i="41"/>
  <c r="O68" i="41"/>
  <c r="P68" i="41" s="1"/>
  <c r="J68" i="41"/>
  <c r="F68" i="41"/>
  <c r="G68" i="41" s="1"/>
  <c r="O67" i="41"/>
  <c r="P67" i="41" s="1"/>
  <c r="J67" i="41"/>
  <c r="F67" i="41"/>
  <c r="G67" i="41" s="1"/>
  <c r="O66" i="41"/>
  <c r="J66" i="41"/>
  <c r="F66" i="41"/>
  <c r="G66" i="41" s="1"/>
  <c r="V65" i="41"/>
  <c r="O65" i="41"/>
  <c r="P65" i="41" s="1"/>
  <c r="J65" i="41"/>
  <c r="G65" i="41"/>
  <c r="S67" i="41" s="1"/>
  <c r="U67" i="41" s="1"/>
  <c r="F65" i="41"/>
  <c r="O64" i="41"/>
  <c r="P64" i="41" s="1"/>
  <c r="J64" i="41"/>
  <c r="G64" i="41"/>
  <c r="F64" i="41"/>
  <c r="O63" i="41"/>
  <c r="P63" i="41" s="1"/>
  <c r="J63" i="41"/>
  <c r="G63" i="41"/>
  <c r="F63" i="41"/>
  <c r="O62" i="41"/>
  <c r="P62" i="41" s="1"/>
  <c r="J62" i="41"/>
  <c r="G62" i="41"/>
  <c r="F62" i="41"/>
  <c r="V61" i="41"/>
  <c r="O61" i="41"/>
  <c r="J61" i="41"/>
  <c r="J77" i="41" s="1"/>
  <c r="F61" i="41"/>
  <c r="G61" i="41" s="1"/>
  <c r="E55" i="41"/>
  <c r="E54" i="41"/>
  <c r="G30" i="41"/>
  <c r="F30" i="41"/>
  <c r="H30" i="41" s="1"/>
  <c r="O30" i="41"/>
  <c r="M30" i="41"/>
  <c r="H18" i="41"/>
  <c r="H19" i="41" s="1"/>
  <c r="H20" i="41" s="1"/>
  <c r="H21" i="41" s="1"/>
  <c r="H22" i="41" s="1"/>
  <c r="H23" i="41" s="1"/>
  <c r="H24" i="41" s="1"/>
  <c r="H25" i="41" s="1"/>
  <c r="H26" i="41" s="1"/>
  <c r="H27" i="41" s="1"/>
  <c r="H28" i="41" s="1"/>
  <c r="H29" i="41" s="1"/>
  <c r="D88" i="40"/>
  <c r="H87" i="40"/>
  <c r="F87" i="40"/>
  <c r="F86" i="40"/>
  <c r="H86" i="40" s="1"/>
  <c r="H85" i="40"/>
  <c r="F85" i="40"/>
  <c r="F84" i="40"/>
  <c r="H84" i="40" s="1"/>
  <c r="H83" i="40"/>
  <c r="F83" i="40"/>
  <c r="F82" i="40"/>
  <c r="H82" i="40" s="1"/>
  <c r="H81" i="40"/>
  <c r="F81" i="40"/>
  <c r="F88" i="40" s="1"/>
  <c r="J11" i="40" s="1"/>
  <c r="D80" i="40"/>
  <c r="H76" i="40"/>
  <c r="G76" i="40"/>
  <c r="K10" i="40" s="1"/>
  <c r="D76" i="40"/>
  <c r="I75" i="40"/>
  <c r="J75" i="40" s="1"/>
  <c r="F75" i="40"/>
  <c r="I74" i="40"/>
  <c r="J74" i="40" s="1"/>
  <c r="F74" i="40"/>
  <c r="I73" i="40"/>
  <c r="J73" i="40" s="1"/>
  <c r="F73" i="40"/>
  <c r="J72" i="40"/>
  <c r="I72" i="40"/>
  <c r="F72" i="40"/>
  <c r="I71" i="40"/>
  <c r="J71" i="40" s="1"/>
  <c r="F71" i="40"/>
  <c r="I70" i="40"/>
  <c r="J70" i="40" s="1"/>
  <c r="F70" i="40"/>
  <c r="I69" i="40"/>
  <c r="F69" i="40"/>
  <c r="F76" i="40" s="1"/>
  <c r="I10" i="40" s="1"/>
  <c r="G68" i="40"/>
  <c r="G64" i="40"/>
  <c r="E64" i="40"/>
  <c r="D64" i="40"/>
  <c r="I9" i="40" s="1"/>
  <c r="F63" i="40"/>
  <c r="I63" i="40" s="1"/>
  <c r="F62" i="40"/>
  <c r="I62" i="40" s="1"/>
  <c r="I61" i="40"/>
  <c r="F61" i="40"/>
  <c r="F60" i="40"/>
  <c r="I60" i="40" s="1"/>
  <c r="F59" i="40"/>
  <c r="I59" i="40" s="1"/>
  <c r="F58" i="40"/>
  <c r="I58" i="40" s="1"/>
  <c r="F57" i="40"/>
  <c r="I57" i="40" s="1"/>
  <c r="G56" i="40"/>
  <c r="Q51" i="40"/>
  <c r="M51" i="40"/>
  <c r="K51" i="40"/>
  <c r="H51" i="40"/>
  <c r="J8" i="40" s="1"/>
  <c r="E51" i="40"/>
  <c r="N50" i="40"/>
  <c r="O50" i="40" s="1"/>
  <c r="F50" i="40"/>
  <c r="G50" i="40" s="1"/>
  <c r="N49" i="40"/>
  <c r="O49" i="40" s="1"/>
  <c r="F49" i="40"/>
  <c r="G49" i="40" s="1"/>
  <c r="N48" i="40"/>
  <c r="O48" i="40" s="1"/>
  <c r="F48" i="40"/>
  <c r="G48" i="40" s="1"/>
  <c r="N47" i="40"/>
  <c r="O47" i="40" s="1"/>
  <c r="F47" i="40"/>
  <c r="G47" i="40" s="1"/>
  <c r="N46" i="40"/>
  <c r="O46" i="40" s="1"/>
  <c r="F46" i="40"/>
  <c r="G46" i="40" s="1"/>
  <c r="N45" i="40"/>
  <c r="O45" i="40" s="1"/>
  <c r="G45" i="40"/>
  <c r="F45" i="40"/>
  <c r="N44" i="40"/>
  <c r="O44" i="40" s="1"/>
  <c r="N43" i="40"/>
  <c r="O43" i="40" s="1"/>
  <c r="F43" i="40"/>
  <c r="G43" i="40" s="1"/>
  <c r="N42" i="40"/>
  <c r="O42" i="40" s="1"/>
  <c r="F42" i="40"/>
  <c r="G42" i="40" s="1"/>
  <c r="N41" i="40"/>
  <c r="O41" i="40" s="1"/>
  <c r="F41" i="40"/>
  <c r="G41" i="40" s="1"/>
  <c r="N40" i="40"/>
  <c r="F40" i="40"/>
  <c r="G40" i="40" s="1"/>
  <c r="F29" i="40"/>
  <c r="M29" i="40"/>
  <c r="H17" i="40"/>
  <c r="K11" i="40"/>
  <c r="J10" i="40"/>
  <c r="K9" i="40"/>
  <c r="H91" i="33"/>
  <c r="E55" i="38"/>
  <c r="E54" i="38"/>
  <c r="Q77" i="38"/>
  <c r="N77" i="38"/>
  <c r="M77" i="38"/>
  <c r="I77" i="38"/>
  <c r="H77" i="38"/>
  <c r="E77" i="38"/>
  <c r="D77" i="38"/>
  <c r="O23" i="38"/>
  <c r="O24" i="38"/>
  <c r="O22" i="38"/>
  <c r="O19" i="38"/>
  <c r="O20" i="38"/>
  <c r="O21" i="38"/>
  <c r="O18" i="38"/>
  <c r="U74" i="38"/>
  <c r="U75" i="38"/>
  <c r="U76" i="38"/>
  <c r="U68" i="38"/>
  <c r="U69" i="38"/>
  <c r="U70" i="38"/>
  <c r="U71" i="38"/>
  <c r="U72" i="38"/>
  <c r="U73" i="38"/>
  <c r="J73" i="38"/>
  <c r="J74" i="38"/>
  <c r="J75" i="38"/>
  <c r="J76" i="38"/>
  <c r="J67" i="38"/>
  <c r="J68" i="38"/>
  <c r="J69" i="38"/>
  <c r="J70" i="38"/>
  <c r="J71" i="38"/>
  <c r="J72" i="38"/>
  <c r="J66" i="38"/>
  <c r="J65" i="38"/>
  <c r="M22" i="38" s="1"/>
  <c r="J64" i="38"/>
  <c r="J63" i="38"/>
  <c r="J62" i="38"/>
  <c r="J61" i="38"/>
  <c r="M18"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I51" i="42" l="1"/>
  <c r="K64" i="42"/>
  <c r="K88" i="42"/>
  <c r="K76" i="42"/>
  <c r="G94" i="42"/>
  <c r="P48" i="40"/>
  <c r="H31" i="41"/>
  <c r="X64" i="41"/>
  <c r="X63" i="41"/>
  <c r="X62" i="41"/>
  <c r="X61" i="41"/>
  <c r="W61" i="41"/>
  <c r="S64" i="41"/>
  <c r="U64" i="41" s="1"/>
  <c r="S63" i="41"/>
  <c r="U63" i="41" s="1"/>
  <c r="S62" i="41"/>
  <c r="U62" i="41" s="1"/>
  <c r="N30" i="41"/>
  <c r="X65" i="41"/>
  <c r="X66" i="41"/>
  <c r="X67" i="41"/>
  <c r="P61" i="41"/>
  <c r="S61" i="41" s="1"/>
  <c r="U61" i="41" s="1"/>
  <c r="P66" i="41"/>
  <c r="S66" i="41" s="1"/>
  <c r="U66" i="41" s="1"/>
  <c r="F77" i="41"/>
  <c r="W65" i="41"/>
  <c r="O77" i="41"/>
  <c r="S65" i="41"/>
  <c r="U65" i="41" s="1"/>
  <c r="L72" i="40"/>
  <c r="L74" i="40"/>
  <c r="P43" i="40"/>
  <c r="P44" i="40"/>
  <c r="H88" i="40"/>
  <c r="I11" i="40" s="1"/>
  <c r="H18" i="40"/>
  <c r="H19" i="40" s="1"/>
  <c r="H20" i="40" s="1"/>
  <c r="H21" i="40" s="1"/>
  <c r="H22" i="40" s="1"/>
  <c r="H23" i="40" s="1"/>
  <c r="H24" i="40" s="1"/>
  <c r="H25" i="40" s="1"/>
  <c r="H26" i="40" s="1"/>
  <c r="H27" i="40" s="1"/>
  <c r="H28" i="40" s="1"/>
  <c r="G29" i="40"/>
  <c r="H29" i="40" s="1"/>
  <c r="I29" i="40" s="1"/>
  <c r="P41" i="40"/>
  <c r="P46" i="40"/>
  <c r="P49" i="40"/>
  <c r="H95" i="40"/>
  <c r="L70" i="40"/>
  <c r="N29" i="40"/>
  <c r="N51" i="40"/>
  <c r="P45" i="40"/>
  <c r="P50" i="40"/>
  <c r="L51" i="40"/>
  <c r="I76" i="40"/>
  <c r="L71" i="40"/>
  <c r="O29" i="40"/>
  <c r="O30" i="40" s="1"/>
  <c r="P42" i="40"/>
  <c r="P47" i="40"/>
  <c r="K94" i="40"/>
  <c r="L73" i="40"/>
  <c r="L75" i="40"/>
  <c r="I64" i="40"/>
  <c r="K73" i="40" s="1"/>
  <c r="J58" i="40"/>
  <c r="L58" i="40" s="1"/>
  <c r="J59" i="40"/>
  <c r="L59" i="40" s="1"/>
  <c r="J62" i="40"/>
  <c r="L62" i="40" s="1"/>
  <c r="I41" i="40"/>
  <c r="J60" i="40"/>
  <c r="L60" i="40" s="1"/>
  <c r="J63" i="40"/>
  <c r="L63" i="40" s="1"/>
  <c r="O40" i="40"/>
  <c r="P40" i="40" s="1"/>
  <c r="F44" i="40"/>
  <c r="G44" i="40" s="1"/>
  <c r="K74" i="40"/>
  <c r="F64" i="40"/>
  <c r="J57" i="40"/>
  <c r="L57" i="40" s="1"/>
  <c r="J61" i="40"/>
  <c r="L61" i="40" s="1"/>
  <c r="J69" i="40"/>
  <c r="L69" i="40" s="1"/>
  <c r="K83" i="40"/>
  <c r="K8" i="40"/>
  <c r="K12" i="40" s="1"/>
  <c r="L81" i="40"/>
  <c r="L82" i="40"/>
  <c r="L83" i="40"/>
  <c r="L84" i="40"/>
  <c r="L85" i="40"/>
  <c r="L86" i="40"/>
  <c r="L87" i="40"/>
  <c r="N24" i="38"/>
  <c r="O77" i="38"/>
  <c r="N20" i="38"/>
  <c r="N21" i="38"/>
  <c r="N18" i="38"/>
  <c r="N23" i="38"/>
  <c r="N19" i="38"/>
  <c r="N22" i="38"/>
  <c r="J77" i="38"/>
  <c r="F93" i="42" l="1"/>
  <c r="K95" i="42" s="1"/>
  <c r="X77" i="41"/>
  <c r="X78" i="41" s="1"/>
  <c r="K70" i="40"/>
  <c r="K62" i="40"/>
  <c r="I47" i="40"/>
  <c r="I48" i="40"/>
  <c r="K69" i="40"/>
  <c r="K86" i="40"/>
  <c r="K81" i="40"/>
  <c r="I44" i="40"/>
  <c r="K60" i="40"/>
  <c r="I50" i="40"/>
  <c r="K59" i="40"/>
  <c r="K87" i="40"/>
  <c r="K82" i="40"/>
  <c r="K57" i="40"/>
  <c r="K85" i="40"/>
  <c r="H94" i="40"/>
  <c r="I46" i="40"/>
  <c r="L76" i="40"/>
  <c r="P51" i="40"/>
  <c r="L88" i="40"/>
  <c r="K84" i="40"/>
  <c r="K72" i="40"/>
  <c r="D51" i="40"/>
  <c r="K63" i="40"/>
  <c r="I49" i="40"/>
  <c r="I42" i="40"/>
  <c r="K58" i="40"/>
  <c r="K71" i="40"/>
  <c r="J9" i="40"/>
  <c r="J12" i="40" s="1"/>
  <c r="K75" i="40"/>
  <c r="I43" i="40"/>
  <c r="I45" i="40"/>
  <c r="L64" i="40"/>
  <c r="K61" i="40"/>
  <c r="I40" i="40"/>
  <c r="F95" i="42" l="1"/>
  <c r="I95" i="42" s="1"/>
  <c r="J95" i="42" s="1"/>
  <c r="L95" i="42" s="1"/>
  <c r="I94" i="42"/>
  <c r="J94" i="42" s="1"/>
  <c r="L94" i="42" s="1"/>
  <c r="K88" i="40"/>
  <c r="K76" i="40"/>
  <c r="K64" i="40"/>
  <c r="F94" i="40"/>
  <c r="I8" i="40"/>
  <c r="I12" i="40" s="1"/>
  <c r="G95" i="40"/>
  <c r="I51" i="40"/>
  <c r="F93" i="40" l="1"/>
  <c r="F95" i="40" s="1"/>
  <c r="I95" i="40" s="1"/>
  <c r="J95" i="40" s="1"/>
  <c r="G94" i="40"/>
  <c r="K95" i="40" l="1"/>
  <c r="L95" i="40" s="1"/>
  <c r="I94" i="40"/>
  <c r="J94" i="40" s="1"/>
  <c r="L94" i="40" s="1"/>
  <c r="O28" i="29" l="1"/>
  <c r="N28" i="29"/>
  <c r="M28" i="29"/>
  <c r="G28" i="29"/>
  <c r="F28" i="29"/>
  <c r="H28" i="29" s="1"/>
  <c r="H16" i="29"/>
  <c r="H17" i="29" s="1"/>
  <c r="H18" i="29" s="1"/>
  <c r="H19" i="29" s="1"/>
  <c r="H20" i="29" s="1"/>
  <c r="H21" i="29" s="1"/>
  <c r="H22" i="29" s="1"/>
  <c r="H23" i="29" s="1"/>
  <c r="H24" i="29" s="1"/>
  <c r="H25" i="29" s="1"/>
  <c r="H26" i="29" s="1"/>
  <c r="H27" i="29" s="1"/>
  <c r="I28" i="29" s="1"/>
  <c r="O30" i="38" l="1"/>
  <c r="N30" i="38"/>
  <c r="M30" i="38"/>
  <c r="G30" i="38"/>
  <c r="F30" i="38"/>
  <c r="H18" i="38"/>
  <c r="H19" i="38" s="1"/>
  <c r="H20" i="38" s="1"/>
  <c r="H21" i="38" s="1"/>
  <c r="H22" i="38" s="1"/>
  <c r="H23" i="38" s="1"/>
  <c r="H24" i="38" s="1"/>
  <c r="H25" i="38" s="1"/>
  <c r="H26" i="38" s="1"/>
  <c r="H27" i="38" s="1"/>
  <c r="H28" i="38" s="1"/>
  <c r="H29" i="38" s="1"/>
  <c r="H30" i="38" l="1"/>
  <c r="H31" i="38" s="1"/>
  <c r="C26" i="3"/>
  <c r="C27" i="3"/>
  <c r="C28" i="3"/>
  <c r="C29" i="3"/>
  <c r="C30" i="3"/>
  <c r="C31" i="3"/>
  <c r="C32" i="3"/>
  <c r="C33" i="3"/>
  <c r="C34" i="3"/>
  <c r="C35" i="3"/>
  <c r="C36" i="3"/>
  <c r="C37" i="3"/>
  <c r="C38" i="3"/>
  <c r="K2001" i="3"/>
  <c r="K2002" i="3"/>
  <c r="K2003" i="3"/>
  <c r="K2004" i="3"/>
  <c r="K2005" i="3"/>
  <c r="K2006" i="3"/>
  <c r="K2007" i="3"/>
  <c r="K2008" i="3"/>
  <c r="K2009" i="3"/>
  <c r="K2010" i="3"/>
  <c r="K2011" i="3"/>
  <c r="K2012" i="3"/>
  <c r="K2013" i="3"/>
  <c r="K2014" i="3"/>
  <c r="K2015" i="3"/>
  <c r="K2016" i="3"/>
  <c r="K2017" i="3"/>
  <c r="K2018" i="3"/>
  <c r="K2019" i="3"/>
  <c r="K2020" i="3"/>
  <c r="K2021" i="3"/>
  <c r="K2022" i="3"/>
  <c r="K2023" i="3"/>
  <c r="K2024" i="3"/>
  <c r="K2025" i="3"/>
  <c r="K2026" i="3"/>
  <c r="K2027" i="3"/>
  <c r="K2028" i="3"/>
  <c r="K2029" i="3"/>
  <c r="K2030" i="3"/>
  <c r="K2031" i="3"/>
  <c r="K2032" i="3"/>
  <c r="K2033" i="3"/>
  <c r="K2034" i="3"/>
  <c r="K2035" i="3"/>
  <c r="K2036" i="3"/>
  <c r="K2037" i="3"/>
  <c r="K2038" i="3"/>
  <c r="K2039" i="3"/>
  <c r="K2040" i="3"/>
  <c r="K2041" i="3"/>
  <c r="K2042" i="3"/>
  <c r="K2043" i="3"/>
  <c r="K2044" i="3"/>
  <c r="K2045" i="3"/>
  <c r="K2046" i="3"/>
  <c r="K2047" i="3"/>
  <c r="K2048" i="3"/>
  <c r="K2049" i="3"/>
  <c r="K2050" i="3"/>
  <c r="K2051" i="3"/>
  <c r="K2052" i="3"/>
  <c r="K2053" i="3"/>
  <c r="K2054" i="3"/>
  <c r="K2055" i="3"/>
  <c r="K2056" i="3"/>
  <c r="K2057" i="3"/>
  <c r="K2058" i="3"/>
  <c r="K2059" i="3"/>
  <c r="K2060" i="3"/>
  <c r="K2061" i="3"/>
  <c r="K2062" i="3"/>
  <c r="K2063" i="3"/>
  <c r="K2064" i="3"/>
  <c r="K2065" i="3"/>
  <c r="K2066" i="3"/>
  <c r="K2067" i="3"/>
  <c r="K2068" i="3"/>
  <c r="K2069" i="3"/>
  <c r="K2070" i="3"/>
  <c r="K2071" i="3"/>
  <c r="K2072" i="3"/>
  <c r="K2073" i="3"/>
  <c r="K2074" i="3"/>
  <c r="K2075" i="3"/>
  <c r="K2076" i="3"/>
  <c r="K2077" i="3"/>
  <c r="K2078" i="3"/>
  <c r="K2079" i="3"/>
  <c r="K2080" i="3"/>
  <c r="K2081" i="3"/>
  <c r="K2082" i="3"/>
  <c r="K2083" i="3"/>
  <c r="K2084" i="3"/>
  <c r="K2085" i="3"/>
  <c r="K2086" i="3"/>
  <c r="K2087" i="3"/>
  <c r="K2088" i="3"/>
  <c r="K2089" i="3"/>
  <c r="K2090" i="3"/>
  <c r="K2091" i="3"/>
  <c r="K2092" i="3"/>
  <c r="K2093" i="3"/>
  <c r="K2094" i="3"/>
  <c r="K2095" i="3"/>
  <c r="K2096" i="3"/>
  <c r="K2097" i="3"/>
  <c r="K2098" i="3"/>
  <c r="K2099" i="3"/>
  <c r="K2100" i="3"/>
  <c r="K2101" i="3"/>
  <c r="K2102" i="3"/>
  <c r="K2103" i="3"/>
  <c r="K2104" i="3"/>
  <c r="K2105" i="3"/>
  <c r="K2106" i="3"/>
  <c r="K2107" i="3"/>
  <c r="K2108" i="3"/>
  <c r="K2109" i="3"/>
  <c r="K2110" i="3"/>
  <c r="K2111" i="3"/>
  <c r="K2112" i="3"/>
  <c r="K2113" i="3"/>
  <c r="K2114" i="3"/>
  <c r="K2115" i="3"/>
  <c r="K2116" i="3"/>
  <c r="K2117" i="3"/>
  <c r="K2118" i="3"/>
  <c r="K2119" i="3"/>
  <c r="K2120" i="3"/>
  <c r="K2121" i="3"/>
  <c r="K2122" i="3"/>
  <c r="K2123" i="3"/>
  <c r="K2124" i="3"/>
  <c r="K2125" i="3"/>
  <c r="K2126" i="3"/>
  <c r="K2127" i="3"/>
  <c r="K2128" i="3"/>
  <c r="K2129" i="3"/>
  <c r="K2130" i="3"/>
  <c r="K2131" i="3"/>
  <c r="K2132" i="3"/>
  <c r="K2133" i="3"/>
  <c r="K2134" i="3"/>
  <c r="K2135" i="3"/>
  <c r="K2136" i="3"/>
  <c r="K2137" i="3"/>
  <c r="K2138" i="3"/>
  <c r="K2139" i="3"/>
  <c r="K2140" i="3"/>
  <c r="K2141" i="3"/>
  <c r="K2142" i="3"/>
  <c r="K2143" i="3"/>
  <c r="K2144" i="3"/>
  <c r="K2145" i="3"/>
  <c r="K2146" i="3"/>
  <c r="K2147" i="3"/>
  <c r="K2148" i="3"/>
  <c r="K2149" i="3"/>
  <c r="K2150" i="3"/>
  <c r="K2151" i="3"/>
  <c r="K2152" i="3"/>
  <c r="K2153" i="3"/>
  <c r="K2154" i="3"/>
  <c r="K2155" i="3"/>
  <c r="K2156" i="3"/>
  <c r="K2157" i="3"/>
  <c r="K2158" i="3"/>
  <c r="K2159" i="3"/>
  <c r="K2160" i="3"/>
  <c r="K2161" i="3"/>
  <c r="K2162" i="3"/>
  <c r="K2163" i="3"/>
  <c r="K2164" i="3"/>
  <c r="K2165" i="3"/>
  <c r="K2166" i="3"/>
  <c r="K2167" i="3"/>
  <c r="K2168" i="3"/>
  <c r="K2169" i="3"/>
  <c r="K2170" i="3"/>
  <c r="K2171" i="3"/>
  <c r="K2172" i="3"/>
  <c r="K2173" i="3"/>
  <c r="K2174" i="3"/>
  <c r="K2175" i="3"/>
  <c r="K2176" i="3"/>
  <c r="K2177" i="3"/>
  <c r="K2178" i="3"/>
  <c r="K2179" i="3"/>
  <c r="K2180" i="3"/>
  <c r="K2181" i="3"/>
  <c r="K2182" i="3"/>
  <c r="K2183" i="3"/>
  <c r="K2184" i="3"/>
  <c r="K2185" i="3"/>
  <c r="K2186" i="3"/>
  <c r="K2187" i="3"/>
  <c r="K2188" i="3"/>
  <c r="K2189" i="3"/>
  <c r="K2190" i="3"/>
  <c r="K2191" i="3"/>
  <c r="K2192" i="3"/>
  <c r="K2193" i="3"/>
  <c r="K2194" i="3"/>
  <c r="K2195" i="3"/>
  <c r="K2196" i="3"/>
  <c r="K2197" i="3"/>
  <c r="K2198" i="3"/>
  <c r="K2199" i="3"/>
  <c r="K2200" i="3"/>
  <c r="K2201" i="3"/>
  <c r="K2202" i="3"/>
  <c r="K2203" i="3"/>
  <c r="K2204" i="3"/>
  <c r="K2205" i="3"/>
  <c r="K2206" i="3"/>
  <c r="K2207" i="3"/>
  <c r="K2208" i="3"/>
  <c r="K2209" i="3"/>
  <c r="K2210" i="3"/>
  <c r="K2211" i="3"/>
  <c r="K2212" i="3"/>
  <c r="K2213" i="3"/>
  <c r="K2214" i="3"/>
  <c r="K2215" i="3"/>
  <c r="K2216" i="3"/>
  <c r="K2217" i="3"/>
  <c r="K2218" i="3"/>
  <c r="K2219" i="3"/>
  <c r="K2220" i="3"/>
  <c r="K2221" i="3"/>
  <c r="K2222" i="3"/>
  <c r="K2223" i="3"/>
  <c r="K2224" i="3"/>
  <c r="K2225" i="3"/>
  <c r="K2226" i="3"/>
  <c r="K2227" i="3"/>
  <c r="K2228" i="3"/>
  <c r="K2229" i="3"/>
  <c r="K2230" i="3"/>
  <c r="K2231" i="3"/>
  <c r="K2232" i="3"/>
  <c r="K2233" i="3"/>
  <c r="K2234" i="3"/>
  <c r="K2235" i="3"/>
  <c r="K2236" i="3"/>
  <c r="K2237" i="3"/>
  <c r="K2238" i="3"/>
  <c r="K2239" i="3"/>
  <c r="K2240" i="3"/>
  <c r="K2241" i="3"/>
  <c r="K2242" i="3"/>
  <c r="K2243" i="3"/>
  <c r="K2244" i="3"/>
  <c r="K2245" i="3"/>
  <c r="K2246" i="3"/>
  <c r="K2247" i="3"/>
  <c r="K2248" i="3"/>
  <c r="K2249" i="3"/>
  <c r="K2250" i="3"/>
  <c r="K2251" i="3"/>
  <c r="K2252" i="3"/>
  <c r="K2253" i="3"/>
  <c r="K2254" i="3"/>
  <c r="K2255" i="3"/>
  <c r="K2256" i="3"/>
  <c r="K2257" i="3"/>
  <c r="K2258" i="3"/>
  <c r="K2259" i="3"/>
  <c r="K2260" i="3"/>
  <c r="K2261" i="3"/>
  <c r="K2262" i="3"/>
  <c r="K2263" i="3"/>
  <c r="K2264" i="3"/>
  <c r="K2265" i="3"/>
  <c r="K2266" i="3"/>
  <c r="K2267" i="3"/>
  <c r="K2268" i="3"/>
  <c r="K2269" i="3"/>
  <c r="K2270" i="3"/>
  <c r="K2271" i="3"/>
  <c r="K2272" i="3"/>
  <c r="K2273" i="3"/>
  <c r="K2274" i="3"/>
  <c r="K2275" i="3"/>
  <c r="K2276" i="3"/>
  <c r="K2277" i="3"/>
  <c r="K2278" i="3"/>
  <c r="K2279" i="3"/>
  <c r="K2280" i="3"/>
  <c r="K2281" i="3"/>
  <c r="K2282" i="3"/>
  <c r="K2283" i="3"/>
  <c r="K2284" i="3"/>
  <c r="K2285" i="3"/>
  <c r="K2286" i="3"/>
  <c r="K2287" i="3"/>
  <c r="K2288" i="3"/>
  <c r="K2289" i="3"/>
  <c r="K2290" i="3"/>
  <c r="K2291" i="3"/>
  <c r="K2292" i="3"/>
  <c r="K2293" i="3"/>
  <c r="K2294" i="3"/>
  <c r="K2295" i="3"/>
  <c r="K2296" i="3"/>
  <c r="K2297" i="3"/>
  <c r="K2298" i="3"/>
  <c r="K2299" i="3"/>
  <c r="K2300" i="3"/>
  <c r="K2301" i="3"/>
  <c r="K2302" i="3"/>
  <c r="K2303" i="3"/>
  <c r="K2304" i="3"/>
  <c r="K2305" i="3"/>
  <c r="K2306" i="3"/>
  <c r="K2307" i="3"/>
  <c r="K2308" i="3"/>
  <c r="K2309" i="3"/>
  <c r="K2310" i="3"/>
  <c r="K2311" i="3"/>
  <c r="K2312" i="3"/>
  <c r="K2313" i="3"/>
  <c r="K2314" i="3"/>
  <c r="K2315" i="3"/>
  <c r="K2316" i="3"/>
  <c r="K2317" i="3"/>
  <c r="K2318" i="3"/>
  <c r="K2319" i="3"/>
  <c r="K2320" i="3"/>
  <c r="K2321" i="3"/>
  <c r="K2322" i="3"/>
  <c r="K2323" i="3"/>
  <c r="K2324" i="3"/>
  <c r="K2325" i="3"/>
  <c r="K2326" i="3"/>
  <c r="K2327" i="3"/>
  <c r="K2328" i="3"/>
  <c r="K2329" i="3"/>
  <c r="K2330" i="3"/>
  <c r="K2331" i="3"/>
  <c r="K2332" i="3"/>
  <c r="K2333" i="3"/>
  <c r="K2334" i="3"/>
  <c r="K2335" i="3"/>
  <c r="K2336" i="3"/>
  <c r="K2337" i="3"/>
  <c r="K2338" i="3"/>
  <c r="K2339" i="3"/>
  <c r="K2340" i="3"/>
  <c r="K2341" i="3"/>
  <c r="K2342" i="3"/>
  <c r="K2343" i="3"/>
  <c r="K2344" i="3"/>
  <c r="K2345" i="3"/>
  <c r="K2346" i="3"/>
  <c r="K2347" i="3"/>
  <c r="K2348" i="3"/>
  <c r="K2349" i="3"/>
  <c r="K2350" i="3"/>
  <c r="K2351" i="3"/>
  <c r="K2352" i="3"/>
  <c r="K2353" i="3"/>
  <c r="K2354" i="3"/>
  <c r="K2355" i="3"/>
  <c r="K2356" i="3"/>
  <c r="K2357" i="3"/>
  <c r="K2358" i="3"/>
  <c r="K2359" i="3"/>
  <c r="K2360" i="3"/>
  <c r="K2361" i="3"/>
  <c r="K2362" i="3"/>
  <c r="K2363" i="3"/>
  <c r="K2364" i="3"/>
  <c r="K2365" i="3"/>
  <c r="K2366" i="3"/>
  <c r="K2367" i="3"/>
  <c r="K2368" i="3"/>
  <c r="K2369" i="3"/>
  <c r="K2370" i="3"/>
  <c r="K2371" i="3"/>
  <c r="K2372" i="3"/>
  <c r="K2373" i="3"/>
  <c r="K2374" i="3"/>
  <c r="K2375" i="3"/>
  <c r="K2376" i="3"/>
  <c r="K2377" i="3"/>
  <c r="K2378" i="3"/>
  <c r="K2379" i="3"/>
  <c r="K2380" i="3"/>
  <c r="K2381" i="3"/>
  <c r="K2382" i="3"/>
  <c r="K2383" i="3"/>
  <c r="K2384" i="3"/>
  <c r="K2385" i="3"/>
  <c r="K2386" i="3"/>
  <c r="K2387" i="3"/>
  <c r="K2388" i="3"/>
  <c r="K2389" i="3"/>
  <c r="K2390" i="3"/>
  <c r="K2391" i="3"/>
  <c r="K2392" i="3"/>
  <c r="K2393" i="3"/>
  <c r="K2394" i="3"/>
  <c r="K2395" i="3"/>
  <c r="K2396" i="3"/>
  <c r="K2397" i="3"/>
  <c r="K2398" i="3"/>
  <c r="K2399" i="3"/>
  <c r="K2400" i="3"/>
  <c r="K2401" i="3"/>
  <c r="K2402" i="3"/>
  <c r="K2403" i="3"/>
  <c r="K2404" i="3"/>
  <c r="K2405" i="3"/>
  <c r="K2406" i="3"/>
  <c r="K2407" i="3"/>
  <c r="K2408" i="3"/>
  <c r="K2409" i="3"/>
  <c r="K2410" i="3"/>
  <c r="K2411" i="3"/>
  <c r="K2412" i="3"/>
  <c r="K2413" i="3"/>
  <c r="K2414" i="3"/>
  <c r="K2415" i="3"/>
  <c r="K2416" i="3"/>
  <c r="K2417" i="3"/>
  <c r="K2418" i="3"/>
  <c r="K2419" i="3"/>
  <c r="K2420" i="3"/>
  <c r="K2421" i="3"/>
  <c r="K2422" i="3"/>
  <c r="K2423" i="3"/>
  <c r="K2424" i="3"/>
  <c r="K2425" i="3"/>
  <c r="K2426" i="3"/>
  <c r="K2427" i="3"/>
  <c r="K2428" i="3"/>
  <c r="K2429" i="3"/>
  <c r="K2430" i="3"/>
  <c r="K2431" i="3"/>
  <c r="K2432" i="3"/>
  <c r="K2433" i="3"/>
  <c r="K2434" i="3"/>
  <c r="K2435" i="3"/>
  <c r="K2436" i="3"/>
  <c r="K2437" i="3"/>
  <c r="K2438" i="3"/>
  <c r="K2439" i="3"/>
  <c r="K2440" i="3"/>
  <c r="K2441" i="3"/>
  <c r="K2442" i="3"/>
  <c r="K2443" i="3"/>
  <c r="K2444" i="3"/>
  <c r="K2445" i="3"/>
  <c r="K2446" i="3"/>
  <c r="K2447" i="3"/>
  <c r="K2448" i="3"/>
  <c r="K2449" i="3"/>
  <c r="K2450" i="3"/>
  <c r="K2451" i="3"/>
  <c r="K2452" i="3"/>
  <c r="K2453" i="3"/>
  <c r="K2454" i="3"/>
  <c r="K2455" i="3"/>
  <c r="K2456" i="3"/>
  <c r="K2457" i="3"/>
  <c r="K2458" i="3"/>
  <c r="K2459" i="3"/>
  <c r="K2460" i="3"/>
  <c r="K2461" i="3"/>
  <c r="K2462" i="3"/>
  <c r="K2463" i="3"/>
  <c r="K2464" i="3"/>
  <c r="K2465" i="3"/>
  <c r="K2466" i="3"/>
  <c r="K2467" i="3"/>
  <c r="K2468" i="3"/>
  <c r="K2469" i="3"/>
  <c r="K2470" i="3"/>
  <c r="K2471" i="3"/>
  <c r="K2472" i="3"/>
  <c r="K2473" i="3"/>
  <c r="K2474" i="3"/>
  <c r="K2475" i="3"/>
  <c r="K2476" i="3"/>
  <c r="K2477" i="3"/>
  <c r="K2478" i="3"/>
  <c r="K2479" i="3"/>
  <c r="K2480" i="3"/>
  <c r="K2481" i="3"/>
  <c r="K2482" i="3"/>
  <c r="K2483" i="3"/>
  <c r="K2484" i="3"/>
  <c r="K2485" i="3"/>
  <c r="K2486" i="3"/>
  <c r="K2487" i="3"/>
  <c r="K2488" i="3"/>
  <c r="K2489" i="3"/>
  <c r="K2490" i="3"/>
  <c r="K2491" i="3"/>
  <c r="K2492" i="3"/>
  <c r="K2493" i="3"/>
  <c r="K2494" i="3"/>
  <c r="K2495" i="3"/>
  <c r="K2496" i="3"/>
  <c r="K2497" i="3"/>
  <c r="K2498" i="3"/>
  <c r="K2499" i="3"/>
  <c r="K2500" i="3"/>
  <c r="K2501" i="3"/>
  <c r="K2502" i="3"/>
  <c r="K2503" i="3"/>
  <c r="K2504" i="3"/>
  <c r="K2505" i="3"/>
  <c r="K2506" i="3"/>
  <c r="K2507" i="3"/>
  <c r="K2508" i="3"/>
  <c r="K2509" i="3"/>
  <c r="K2510" i="3"/>
  <c r="K2511" i="3"/>
  <c r="K2512" i="3"/>
  <c r="K2513" i="3"/>
  <c r="K2514" i="3"/>
  <c r="K2515" i="3"/>
  <c r="K2516" i="3"/>
  <c r="K2517" i="3"/>
  <c r="K2518" i="3"/>
  <c r="K2519" i="3"/>
  <c r="K2520" i="3"/>
  <c r="K2521" i="3"/>
  <c r="K2522" i="3"/>
  <c r="K2523" i="3"/>
  <c r="K2524" i="3"/>
  <c r="K2525" i="3"/>
  <c r="K2526" i="3"/>
  <c r="K2527" i="3"/>
  <c r="K2528" i="3"/>
  <c r="K2529" i="3"/>
  <c r="K2530" i="3"/>
  <c r="K2531" i="3"/>
  <c r="K2532" i="3"/>
  <c r="K2533" i="3"/>
  <c r="K2534" i="3"/>
  <c r="K2535" i="3"/>
  <c r="K2536" i="3"/>
  <c r="K2537" i="3"/>
  <c r="K2538" i="3"/>
  <c r="K2539" i="3"/>
  <c r="K2540" i="3"/>
  <c r="K2541" i="3"/>
  <c r="K2542" i="3"/>
  <c r="K2543" i="3"/>
  <c r="K2544" i="3"/>
  <c r="K2545" i="3"/>
  <c r="K2546" i="3"/>
  <c r="K2547" i="3"/>
  <c r="K2548" i="3"/>
  <c r="K2549" i="3"/>
  <c r="K2550" i="3"/>
  <c r="K2551" i="3"/>
  <c r="K2552" i="3"/>
  <c r="K2553" i="3"/>
  <c r="K2554" i="3"/>
  <c r="K2555" i="3"/>
  <c r="K2556" i="3"/>
  <c r="K2557" i="3"/>
  <c r="K2558" i="3"/>
  <c r="K2559" i="3"/>
  <c r="K2560" i="3"/>
  <c r="K2561" i="3"/>
  <c r="K2562" i="3"/>
  <c r="K2563" i="3"/>
  <c r="K2564" i="3"/>
  <c r="K2565" i="3"/>
  <c r="K2566" i="3"/>
  <c r="K2567" i="3"/>
  <c r="K2568" i="3"/>
  <c r="K2569" i="3"/>
  <c r="K2570" i="3"/>
  <c r="K2571" i="3"/>
  <c r="K2572" i="3"/>
  <c r="K2573" i="3"/>
  <c r="K2574" i="3"/>
  <c r="K2575" i="3"/>
  <c r="K2576" i="3"/>
  <c r="K2577" i="3"/>
  <c r="K2578" i="3"/>
  <c r="K2579" i="3"/>
  <c r="K2580" i="3"/>
  <c r="K2581" i="3"/>
  <c r="K2582" i="3"/>
  <c r="K2583" i="3"/>
  <c r="K2584" i="3"/>
  <c r="K2585" i="3"/>
  <c r="K2586" i="3"/>
  <c r="K2587" i="3"/>
  <c r="K2588" i="3"/>
  <c r="K2589" i="3"/>
  <c r="K2590" i="3"/>
  <c r="K2591" i="3"/>
  <c r="K2592" i="3"/>
  <c r="K2593" i="3"/>
  <c r="K2594" i="3"/>
  <c r="K2595" i="3"/>
  <c r="K2596" i="3"/>
  <c r="K2597" i="3"/>
  <c r="K2598" i="3"/>
  <c r="K2599" i="3"/>
  <c r="K2600" i="3"/>
  <c r="K2601" i="3"/>
  <c r="K2602" i="3"/>
  <c r="K2603" i="3"/>
  <c r="K2604" i="3"/>
  <c r="K2605" i="3"/>
  <c r="K2606" i="3"/>
  <c r="K2607" i="3"/>
  <c r="K2608" i="3"/>
  <c r="K2609" i="3"/>
  <c r="K2610" i="3"/>
  <c r="K2611" i="3"/>
  <c r="K2612" i="3"/>
  <c r="K2613" i="3"/>
  <c r="K2614" i="3"/>
  <c r="K2615" i="3"/>
  <c r="K2616" i="3"/>
  <c r="K2617" i="3"/>
  <c r="K2618" i="3"/>
  <c r="K2619" i="3"/>
  <c r="K2620" i="3"/>
  <c r="K2621" i="3"/>
  <c r="K2622" i="3"/>
  <c r="K2623" i="3"/>
  <c r="K2624" i="3"/>
  <c r="K2625" i="3"/>
  <c r="K2626" i="3"/>
  <c r="K2627" i="3"/>
  <c r="K2628" i="3"/>
  <c r="K2629" i="3"/>
  <c r="K2630" i="3"/>
  <c r="K2631" i="3"/>
  <c r="K2632" i="3"/>
  <c r="K2633" i="3"/>
  <c r="K2634" i="3"/>
  <c r="K2635" i="3"/>
  <c r="K2636" i="3"/>
  <c r="K2637" i="3"/>
  <c r="K2638" i="3"/>
  <c r="K2639" i="3"/>
  <c r="K2640" i="3"/>
  <c r="K2641" i="3"/>
  <c r="K2642" i="3"/>
  <c r="K2643" i="3"/>
  <c r="K2644" i="3"/>
  <c r="K2645" i="3"/>
  <c r="K2646" i="3"/>
  <c r="K2647" i="3"/>
  <c r="K2648" i="3"/>
  <c r="K2649" i="3"/>
  <c r="K2650" i="3"/>
  <c r="K2651" i="3"/>
  <c r="K2652" i="3"/>
  <c r="K2653" i="3"/>
  <c r="K2654" i="3"/>
  <c r="K2655" i="3"/>
  <c r="K2656" i="3"/>
  <c r="K2657" i="3"/>
  <c r="K2658" i="3"/>
  <c r="K2659" i="3"/>
  <c r="K2660" i="3"/>
  <c r="K2661" i="3"/>
  <c r="K2662" i="3"/>
  <c r="K2663" i="3"/>
  <c r="K2664" i="3"/>
  <c r="K2665" i="3"/>
  <c r="K2666" i="3"/>
  <c r="K2667" i="3"/>
  <c r="K2668" i="3"/>
  <c r="K2669" i="3"/>
  <c r="K2670" i="3"/>
  <c r="K2671" i="3"/>
  <c r="K2672" i="3"/>
  <c r="K2673" i="3"/>
  <c r="K2674" i="3"/>
  <c r="K2675" i="3"/>
  <c r="K2676" i="3"/>
  <c r="K2677" i="3"/>
  <c r="K2678" i="3"/>
  <c r="K2679" i="3"/>
  <c r="K2680" i="3"/>
  <c r="K2681" i="3"/>
  <c r="K2682" i="3"/>
  <c r="K2683" i="3"/>
  <c r="K2684" i="3"/>
  <c r="K2685" i="3"/>
  <c r="K2686" i="3"/>
  <c r="K2687" i="3"/>
  <c r="K2688" i="3"/>
  <c r="K2689" i="3"/>
  <c r="K2690" i="3"/>
  <c r="K2691" i="3"/>
  <c r="K2692" i="3"/>
  <c r="K2693" i="3"/>
  <c r="K2694" i="3"/>
  <c r="K2695" i="3"/>
  <c r="K2696" i="3"/>
  <c r="K2697" i="3"/>
  <c r="K2698" i="3"/>
  <c r="K2699" i="3"/>
  <c r="K2700" i="3"/>
  <c r="K2701" i="3"/>
  <c r="K2702" i="3"/>
  <c r="K2703" i="3"/>
  <c r="K2704" i="3"/>
  <c r="K2705" i="3"/>
  <c r="K2706" i="3"/>
  <c r="K2707" i="3"/>
  <c r="K2708" i="3"/>
  <c r="K2709" i="3"/>
  <c r="K2710" i="3"/>
  <c r="K2711" i="3"/>
  <c r="K2712" i="3"/>
  <c r="K2713" i="3"/>
  <c r="K2714" i="3"/>
  <c r="K2715" i="3"/>
  <c r="K2716" i="3"/>
  <c r="K2717" i="3"/>
  <c r="K2718" i="3"/>
  <c r="K2719" i="3"/>
  <c r="K2720" i="3"/>
  <c r="K2721" i="3"/>
  <c r="K2722" i="3"/>
  <c r="K2723" i="3"/>
  <c r="K2724" i="3"/>
  <c r="K2725" i="3"/>
  <c r="K2726" i="3"/>
  <c r="K2727" i="3"/>
  <c r="K2728" i="3"/>
  <c r="K2729" i="3"/>
  <c r="K2730" i="3"/>
  <c r="K2731" i="3"/>
  <c r="K2732" i="3"/>
  <c r="K2733" i="3"/>
  <c r="K2734" i="3"/>
  <c r="K2735" i="3"/>
  <c r="K2736" i="3"/>
  <c r="K2737" i="3"/>
  <c r="K2738" i="3"/>
  <c r="K2739" i="3"/>
  <c r="K2740" i="3"/>
  <c r="K2741" i="3"/>
  <c r="K2742" i="3"/>
  <c r="K2743" i="3"/>
  <c r="K2744" i="3"/>
  <c r="K2745" i="3"/>
  <c r="K2746" i="3"/>
  <c r="K2747" i="3"/>
  <c r="K2748" i="3"/>
  <c r="K2749" i="3"/>
  <c r="K2750" i="3"/>
  <c r="K2751" i="3"/>
  <c r="K2752" i="3"/>
  <c r="K2753" i="3"/>
  <c r="K2754" i="3"/>
  <c r="K2755" i="3"/>
  <c r="K2756" i="3"/>
  <c r="K2757" i="3"/>
  <c r="K2758" i="3"/>
  <c r="K2759" i="3"/>
  <c r="K2760" i="3"/>
  <c r="K2761" i="3"/>
  <c r="K2762" i="3"/>
  <c r="K2763" i="3"/>
  <c r="K2764" i="3"/>
  <c r="K2765" i="3"/>
  <c r="K2766" i="3"/>
  <c r="K2767" i="3"/>
  <c r="K2768" i="3"/>
  <c r="K2769" i="3"/>
  <c r="K2770" i="3"/>
  <c r="K2771" i="3"/>
  <c r="K2772" i="3"/>
  <c r="K2773" i="3"/>
  <c r="K2774" i="3"/>
  <c r="K2775" i="3"/>
  <c r="K2776" i="3"/>
  <c r="K2777" i="3"/>
  <c r="K2778" i="3"/>
  <c r="K2779" i="3"/>
  <c r="K2780" i="3"/>
  <c r="K2781" i="3"/>
  <c r="K2782" i="3"/>
  <c r="K2783" i="3"/>
  <c r="K2784" i="3"/>
  <c r="K2785" i="3"/>
  <c r="K2786" i="3"/>
  <c r="K2787" i="3"/>
  <c r="K2788" i="3"/>
  <c r="K2789" i="3"/>
  <c r="K2790" i="3"/>
  <c r="K2791" i="3"/>
  <c r="K2792" i="3"/>
  <c r="K2793" i="3"/>
  <c r="K2794" i="3"/>
  <c r="K2795" i="3"/>
  <c r="K2796" i="3"/>
  <c r="K2797" i="3"/>
  <c r="K2798" i="3"/>
  <c r="K2799" i="3"/>
  <c r="K2800" i="3"/>
  <c r="K2801" i="3"/>
  <c r="K2802" i="3"/>
  <c r="K2803" i="3"/>
  <c r="K2804" i="3"/>
  <c r="K2805" i="3"/>
  <c r="K2806" i="3"/>
  <c r="K2807" i="3"/>
  <c r="K2808" i="3"/>
  <c r="K2809" i="3"/>
  <c r="K2810" i="3"/>
  <c r="K2811" i="3"/>
  <c r="K2812" i="3"/>
  <c r="K2813" i="3"/>
  <c r="K2814" i="3"/>
  <c r="K2815" i="3"/>
  <c r="K2816" i="3"/>
  <c r="K2817" i="3"/>
  <c r="K2818" i="3"/>
  <c r="K2819" i="3"/>
  <c r="K2820" i="3"/>
  <c r="K2821" i="3"/>
  <c r="K2822" i="3"/>
  <c r="K2823" i="3"/>
  <c r="K2824" i="3"/>
  <c r="K2825" i="3"/>
  <c r="K2826" i="3"/>
  <c r="K2827" i="3"/>
  <c r="K2828" i="3"/>
  <c r="K2829" i="3"/>
  <c r="K2830" i="3"/>
  <c r="K2831" i="3"/>
  <c r="K2832" i="3"/>
  <c r="K2833" i="3"/>
  <c r="K2834" i="3"/>
  <c r="K2835" i="3"/>
  <c r="K2836" i="3"/>
  <c r="K2837" i="3"/>
  <c r="K2838" i="3"/>
  <c r="K2839" i="3"/>
  <c r="K2840" i="3"/>
  <c r="K2841" i="3"/>
  <c r="K2842" i="3"/>
  <c r="K2843" i="3"/>
  <c r="K2844" i="3"/>
  <c r="K2845" i="3"/>
  <c r="K2846" i="3"/>
  <c r="K2847" i="3"/>
  <c r="K2848" i="3"/>
  <c r="K2849" i="3"/>
  <c r="K2850" i="3"/>
  <c r="K2851" i="3"/>
  <c r="K2852" i="3"/>
  <c r="K2853" i="3"/>
  <c r="K2854" i="3"/>
  <c r="K2855" i="3"/>
  <c r="K2856" i="3"/>
  <c r="K2857" i="3"/>
  <c r="K2858" i="3"/>
  <c r="K2859" i="3"/>
  <c r="K2860" i="3"/>
  <c r="K2861" i="3"/>
  <c r="K2862" i="3"/>
  <c r="K2863" i="3"/>
  <c r="K2864" i="3"/>
  <c r="K2865" i="3"/>
  <c r="K2866" i="3"/>
  <c r="K2867" i="3"/>
  <c r="K2868" i="3"/>
  <c r="K2869" i="3"/>
  <c r="K2870" i="3"/>
  <c r="K2871" i="3"/>
  <c r="K2872" i="3"/>
  <c r="K2873" i="3"/>
  <c r="K2874" i="3"/>
  <c r="K2875" i="3"/>
  <c r="K2876" i="3"/>
  <c r="K2877" i="3"/>
  <c r="K2878" i="3"/>
  <c r="K2879" i="3"/>
  <c r="K2880" i="3"/>
  <c r="K2881" i="3"/>
  <c r="K2882" i="3"/>
  <c r="K2883" i="3"/>
  <c r="K2884" i="3"/>
  <c r="K2885" i="3"/>
  <c r="K2886" i="3"/>
  <c r="K2887" i="3"/>
  <c r="K2888" i="3"/>
  <c r="K2889" i="3"/>
  <c r="K2890" i="3"/>
  <c r="K2891" i="3"/>
  <c r="K2892" i="3"/>
  <c r="K2893" i="3"/>
  <c r="K2894" i="3"/>
  <c r="K2895" i="3"/>
  <c r="K2896" i="3"/>
  <c r="K2897" i="3"/>
  <c r="K2898" i="3"/>
  <c r="K2899" i="3"/>
  <c r="K2900" i="3"/>
  <c r="K2901" i="3"/>
  <c r="K2902" i="3"/>
  <c r="K2903" i="3"/>
  <c r="K2904" i="3"/>
  <c r="K2905" i="3"/>
  <c r="K2906" i="3"/>
  <c r="K2907" i="3"/>
  <c r="K2908" i="3"/>
  <c r="K2909" i="3"/>
  <c r="K2910" i="3"/>
  <c r="K2911" i="3"/>
  <c r="K2912" i="3"/>
  <c r="K2913" i="3"/>
  <c r="K2914" i="3"/>
  <c r="K2915" i="3"/>
  <c r="K2916" i="3"/>
  <c r="K2917" i="3"/>
  <c r="K2918" i="3"/>
  <c r="K2919" i="3"/>
  <c r="K2920" i="3"/>
  <c r="K2921" i="3"/>
  <c r="K2922" i="3"/>
  <c r="K2923" i="3"/>
  <c r="K2924" i="3"/>
  <c r="K2925" i="3"/>
  <c r="K2926" i="3"/>
  <c r="K2927" i="3"/>
  <c r="K2928" i="3"/>
  <c r="K2929" i="3"/>
  <c r="K2930" i="3"/>
  <c r="K2931" i="3"/>
  <c r="K2932" i="3"/>
  <c r="K2933" i="3"/>
  <c r="K2934" i="3"/>
  <c r="K2935" i="3"/>
  <c r="K2936" i="3"/>
  <c r="K2937" i="3"/>
  <c r="K2938" i="3"/>
  <c r="K2939" i="3"/>
  <c r="K2940" i="3"/>
  <c r="K2941" i="3"/>
  <c r="K2942" i="3"/>
  <c r="K2943" i="3"/>
  <c r="K2944" i="3"/>
  <c r="K2945" i="3"/>
  <c r="K2946" i="3"/>
  <c r="K2947" i="3"/>
  <c r="K2948" i="3"/>
  <c r="K2949" i="3"/>
  <c r="K2950" i="3"/>
  <c r="K2951" i="3"/>
  <c r="K2952" i="3"/>
  <c r="K2953" i="3"/>
  <c r="K2954" i="3"/>
  <c r="K2955" i="3"/>
  <c r="K2956" i="3"/>
  <c r="K2957" i="3"/>
  <c r="K2958" i="3"/>
  <c r="K2959" i="3"/>
  <c r="K2960" i="3"/>
  <c r="K2961" i="3"/>
  <c r="K2962" i="3"/>
  <c r="K2963" i="3"/>
  <c r="K2964" i="3"/>
  <c r="K2965" i="3"/>
  <c r="K2966" i="3"/>
  <c r="K2967" i="3"/>
  <c r="K2968" i="3"/>
  <c r="K2969" i="3"/>
  <c r="K2970" i="3"/>
  <c r="K2971" i="3"/>
  <c r="K2972" i="3"/>
  <c r="K2973" i="3"/>
  <c r="K2974" i="3"/>
  <c r="K2975" i="3"/>
  <c r="K2976" i="3"/>
  <c r="K2977" i="3"/>
  <c r="K2978" i="3"/>
  <c r="K2979" i="3"/>
  <c r="K2980" i="3"/>
  <c r="K2981" i="3"/>
  <c r="K2982" i="3"/>
  <c r="K2983" i="3"/>
  <c r="K2984" i="3"/>
  <c r="K2985" i="3"/>
  <c r="K2986" i="3"/>
  <c r="K2987" i="3"/>
  <c r="K2988" i="3"/>
  <c r="K2989" i="3"/>
  <c r="K2990" i="3"/>
  <c r="K2991" i="3"/>
  <c r="K2992" i="3"/>
  <c r="K2993" i="3"/>
  <c r="K2994" i="3"/>
  <c r="K2995" i="3"/>
  <c r="K2996" i="3"/>
  <c r="K2997" i="3"/>
  <c r="K2998" i="3"/>
  <c r="K2999" i="3"/>
  <c r="K3000" i="3"/>
  <c r="K3001" i="3"/>
  <c r="K3002" i="3"/>
  <c r="K3003" i="3"/>
  <c r="K3004" i="3"/>
  <c r="K3005" i="3"/>
  <c r="K3006" i="3"/>
  <c r="K3007" i="3"/>
  <c r="K3008" i="3"/>
  <c r="K3009" i="3"/>
  <c r="K3010" i="3"/>
  <c r="K3011" i="3"/>
  <c r="K3012" i="3"/>
  <c r="K3013" i="3"/>
  <c r="K3014" i="3"/>
  <c r="K3015" i="3"/>
  <c r="K3016" i="3"/>
  <c r="K3017" i="3"/>
  <c r="K3018" i="3"/>
  <c r="K3019" i="3"/>
  <c r="K3020" i="3"/>
  <c r="K3021" i="3"/>
  <c r="K3022" i="3"/>
  <c r="K3023" i="3"/>
  <c r="K3024" i="3"/>
  <c r="K3025" i="3"/>
  <c r="K3026" i="3"/>
  <c r="K3027" i="3"/>
  <c r="K3028" i="3"/>
  <c r="K3029" i="3"/>
  <c r="K3030" i="3"/>
  <c r="K3031" i="3"/>
  <c r="K3032" i="3"/>
  <c r="K3033" i="3"/>
  <c r="K3034" i="3"/>
  <c r="K3035" i="3"/>
  <c r="K3036" i="3"/>
  <c r="K3037" i="3"/>
  <c r="K3038" i="3"/>
  <c r="K3039" i="3"/>
  <c r="K3040" i="3"/>
  <c r="K3041" i="3"/>
  <c r="K3042" i="3"/>
  <c r="K3043" i="3"/>
  <c r="K3044" i="3"/>
  <c r="K3045" i="3"/>
  <c r="K3046" i="3"/>
  <c r="K3047" i="3"/>
  <c r="K3048" i="3"/>
  <c r="K3049" i="3"/>
  <c r="K3050" i="3"/>
  <c r="K3051" i="3"/>
  <c r="K3052" i="3"/>
  <c r="K3053" i="3"/>
  <c r="K3054" i="3"/>
  <c r="K3055" i="3"/>
  <c r="K3056" i="3"/>
  <c r="K3057" i="3"/>
  <c r="K3058" i="3"/>
  <c r="K3059" i="3"/>
  <c r="K3060" i="3"/>
  <c r="K3061" i="3"/>
  <c r="K3062" i="3"/>
  <c r="K3063" i="3"/>
  <c r="K3064" i="3"/>
  <c r="K3065" i="3"/>
  <c r="K3066" i="3"/>
  <c r="K3067" i="3"/>
  <c r="K3068" i="3"/>
  <c r="K3069" i="3"/>
  <c r="K3070" i="3"/>
  <c r="K3071" i="3"/>
  <c r="K3072" i="3"/>
  <c r="K3073" i="3"/>
  <c r="K3074" i="3"/>
  <c r="K3075" i="3"/>
  <c r="K3076" i="3"/>
  <c r="K3077" i="3"/>
  <c r="K3078" i="3"/>
  <c r="K3079" i="3"/>
  <c r="K3080" i="3"/>
  <c r="K3081" i="3"/>
  <c r="K3082" i="3"/>
  <c r="K3083" i="3"/>
  <c r="K3084" i="3"/>
  <c r="K3085" i="3"/>
  <c r="K3086" i="3"/>
  <c r="K3087" i="3"/>
  <c r="K3088" i="3"/>
  <c r="K3089" i="3"/>
  <c r="K3090" i="3"/>
  <c r="K3091" i="3"/>
  <c r="K3092" i="3"/>
  <c r="K3093" i="3"/>
  <c r="K3094" i="3"/>
  <c r="K3095" i="3"/>
  <c r="K3096" i="3"/>
  <c r="K3097" i="3"/>
  <c r="K3098" i="3"/>
  <c r="K3099" i="3"/>
  <c r="K3100" i="3"/>
  <c r="K3101" i="3"/>
  <c r="K3102" i="3"/>
  <c r="K3103" i="3"/>
  <c r="K3104" i="3"/>
  <c r="K3105" i="3"/>
  <c r="K3106" i="3"/>
  <c r="K3107" i="3"/>
  <c r="K3108" i="3"/>
  <c r="K3109" i="3"/>
  <c r="K3110" i="3"/>
  <c r="K3111" i="3"/>
  <c r="K3112" i="3"/>
  <c r="K3113" i="3"/>
  <c r="K3114" i="3"/>
  <c r="K3115" i="3"/>
  <c r="K3116" i="3"/>
  <c r="K3117" i="3"/>
  <c r="K3118" i="3"/>
  <c r="K3119" i="3"/>
  <c r="K3120" i="3"/>
  <c r="K3121" i="3"/>
  <c r="K3122" i="3"/>
  <c r="K3123" i="3"/>
  <c r="K3124" i="3"/>
  <c r="K3125" i="3"/>
  <c r="K3126" i="3"/>
  <c r="K3127" i="3"/>
  <c r="K3128" i="3"/>
  <c r="K3129" i="3"/>
  <c r="K3130" i="3"/>
  <c r="K3131" i="3"/>
  <c r="K3132" i="3"/>
  <c r="K3133" i="3"/>
  <c r="K3134" i="3"/>
  <c r="K3135" i="3"/>
  <c r="K3136" i="3"/>
  <c r="K3137" i="3"/>
  <c r="K3138" i="3"/>
  <c r="K3139" i="3"/>
  <c r="K3140" i="3"/>
  <c r="K3141" i="3"/>
  <c r="K3142" i="3"/>
  <c r="K3143" i="3"/>
  <c r="K3144" i="3"/>
  <c r="K3145" i="3"/>
  <c r="K3146" i="3"/>
  <c r="K3147" i="3"/>
  <c r="K3148" i="3"/>
  <c r="K3149" i="3"/>
  <c r="K3150" i="3"/>
  <c r="K3151" i="3"/>
  <c r="K3152" i="3"/>
  <c r="K3153" i="3"/>
  <c r="K3154" i="3"/>
  <c r="K3155" i="3"/>
  <c r="K3156" i="3"/>
  <c r="K3157" i="3"/>
  <c r="K3158" i="3"/>
  <c r="K3159" i="3"/>
  <c r="K3160" i="3"/>
  <c r="K3161" i="3"/>
  <c r="K3162" i="3"/>
  <c r="K3163" i="3"/>
  <c r="K3164" i="3"/>
  <c r="K3165" i="3"/>
  <c r="K3166" i="3"/>
  <c r="K3167" i="3"/>
  <c r="K3168" i="3"/>
  <c r="K3169" i="3"/>
  <c r="K3170" i="3"/>
  <c r="K3171" i="3"/>
  <c r="K3172" i="3"/>
  <c r="K3173" i="3"/>
  <c r="K3174" i="3"/>
  <c r="K3175" i="3"/>
  <c r="K3176" i="3"/>
  <c r="K3177" i="3"/>
  <c r="K3178" i="3"/>
  <c r="K3179" i="3"/>
  <c r="K3180" i="3"/>
  <c r="K3181" i="3"/>
  <c r="K3182" i="3"/>
  <c r="K3183" i="3"/>
  <c r="K3184" i="3"/>
  <c r="K3185" i="3"/>
  <c r="K3186" i="3"/>
  <c r="K3187" i="3"/>
  <c r="K3188" i="3"/>
  <c r="K3189" i="3"/>
  <c r="K3190" i="3"/>
  <c r="K3191" i="3"/>
  <c r="K3192" i="3"/>
  <c r="K3193" i="3"/>
  <c r="K3194" i="3"/>
  <c r="K3195" i="3"/>
  <c r="K3196" i="3"/>
  <c r="K3197" i="3"/>
  <c r="K3198" i="3"/>
  <c r="K3199" i="3"/>
  <c r="K3200" i="3"/>
  <c r="K3201" i="3"/>
  <c r="K3202" i="3"/>
  <c r="K3203" i="3"/>
  <c r="K3204" i="3"/>
  <c r="K3205" i="3"/>
  <c r="K3206" i="3"/>
  <c r="K3207" i="3"/>
  <c r="K3208" i="3"/>
  <c r="K3209" i="3"/>
  <c r="K3210" i="3"/>
  <c r="K3211" i="3"/>
  <c r="K3212" i="3"/>
  <c r="K3213" i="3"/>
  <c r="K3214" i="3"/>
  <c r="K3215" i="3"/>
  <c r="K3216" i="3"/>
  <c r="K3217" i="3"/>
  <c r="K3218" i="3"/>
  <c r="K3219" i="3"/>
  <c r="K3220" i="3"/>
  <c r="K3221" i="3"/>
  <c r="K3222" i="3"/>
  <c r="K3223" i="3"/>
  <c r="K3224" i="3"/>
  <c r="K3225" i="3"/>
  <c r="K3226" i="3"/>
  <c r="K3227" i="3"/>
  <c r="K3228" i="3"/>
  <c r="K3229" i="3"/>
  <c r="K3230" i="3"/>
  <c r="K3231" i="3"/>
  <c r="K3232" i="3"/>
  <c r="K3233" i="3"/>
  <c r="K3234" i="3"/>
  <c r="K3235" i="3"/>
  <c r="K3236" i="3"/>
  <c r="K3237" i="3"/>
  <c r="K3238" i="3"/>
  <c r="K3239" i="3"/>
  <c r="K3240" i="3"/>
  <c r="K3241" i="3"/>
  <c r="K3242" i="3"/>
  <c r="K3243" i="3"/>
  <c r="K3244" i="3"/>
  <c r="K3245" i="3"/>
  <c r="K3246" i="3"/>
  <c r="K3247" i="3"/>
  <c r="K3248" i="3"/>
  <c r="K3249" i="3"/>
  <c r="K3250" i="3"/>
  <c r="K3251" i="3"/>
  <c r="K3252" i="3"/>
  <c r="K3253" i="3"/>
  <c r="K3254" i="3"/>
  <c r="K3255" i="3"/>
  <c r="K3256" i="3"/>
  <c r="K3257" i="3"/>
  <c r="K3258" i="3"/>
  <c r="K3259" i="3"/>
  <c r="K3260" i="3"/>
  <c r="K3261" i="3"/>
  <c r="K3262" i="3"/>
  <c r="K3263" i="3"/>
  <c r="K3264" i="3"/>
  <c r="K3265" i="3"/>
  <c r="K3266" i="3"/>
  <c r="K3267" i="3"/>
  <c r="K3268" i="3"/>
  <c r="K3269" i="3"/>
  <c r="K3270" i="3"/>
  <c r="K3271" i="3"/>
  <c r="K3272" i="3"/>
  <c r="K3273" i="3"/>
  <c r="K3274" i="3"/>
  <c r="K3275" i="3"/>
  <c r="K3276" i="3"/>
  <c r="K3277" i="3"/>
  <c r="K3278" i="3"/>
  <c r="K3279" i="3"/>
  <c r="K3280" i="3"/>
  <c r="K3281" i="3"/>
  <c r="K3282" i="3"/>
  <c r="K3283" i="3"/>
  <c r="K3284" i="3"/>
  <c r="K3285" i="3"/>
  <c r="K3286" i="3"/>
  <c r="K3287" i="3"/>
  <c r="K3288" i="3"/>
  <c r="K3289" i="3"/>
  <c r="K3290" i="3"/>
  <c r="K3291" i="3"/>
  <c r="K3292" i="3"/>
  <c r="K3293" i="3"/>
  <c r="K3294" i="3"/>
  <c r="K3295" i="3"/>
  <c r="K3296" i="3"/>
  <c r="K3297" i="3"/>
  <c r="K3298" i="3"/>
  <c r="K3299" i="3"/>
  <c r="K3300" i="3"/>
  <c r="K3301" i="3"/>
  <c r="K3302" i="3"/>
  <c r="K3303" i="3"/>
  <c r="K3304" i="3"/>
  <c r="K3305" i="3"/>
  <c r="K3306" i="3"/>
  <c r="K3307" i="3"/>
  <c r="K3308" i="3"/>
  <c r="K3309" i="3"/>
  <c r="K3310" i="3"/>
  <c r="K3311" i="3"/>
  <c r="K3312" i="3"/>
  <c r="K3313" i="3"/>
  <c r="K3314" i="3"/>
  <c r="K3315" i="3"/>
  <c r="K3316" i="3"/>
  <c r="K3317" i="3"/>
  <c r="K3318" i="3"/>
  <c r="K3319" i="3"/>
  <c r="K3320" i="3"/>
  <c r="K3321" i="3"/>
  <c r="K3322" i="3"/>
  <c r="K3323" i="3"/>
  <c r="K3324" i="3"/>
  <c r="K3325" i="3"/>
  <c r="K3326" i="3"/>
  <c r="K3327" i="3"/>
  <c r="K3328" i="3"/>
  <c r="K3329" i="3"/>
  <c r="K3330" i="3"/>
  <c r="K3331" i="3"/>
  <c r="K3332" i="3"/>
  <c r="K3333" i="3"/>
  <c r="K3334" i="3"/>
  <c r="K3335" i="3"/>
  <c r="K3336" i="3"/>
  <c r="K3337" i="3"/>
  <c r="K3338" i="3"/>
  <c r="K3339" i="3"/>
  <c r="K3340" i="3"/>
  <c r="K3341" i="3"/>
  <c r="K3342" i="3"/>
  <c r="K3343" i="3"/>
  <c r="K3344" i="3"/>
  <c r="K3345" i="3"/>
  <c r="K3346" i="3"/>
  <c r="K3347" i="3"/>
  <c r="K3348" i="3"/>
  <c r="K3349" i="3"/>
  <c r="K3350" i="3"/>
  <c r="K3351" i="3"/>
  <c r="K3352" i="3"/>
  <c r="K3353" i="3"/>
  <c r="K3354" i="3"/>
  <c r="K3355" i="3"/>
  <c r="K3356" i="3"/>
  <c r="K3357" i="3"/>
  <c r="K3358" i="3"/>
  <c r="K3359" i="3"/>
  <c r="K3360" i="3"/>
  <c r="K3361" i="3"/>
  <c r="K3362" i="3"/>
  <c r="K3363" i="3"/>
  <c r="K3364" i="3"/>
  <c r="K3365" i="3"/>
  <c r="K3366" i="3"/>
  <c r="K3367" i="3"/>
  <c r="K3368" i="3"/>
  <c r="K3369" i="3"/>
  <c r="K3370" i="3"/>
  <c r="K3371" i="3"/>
  <c r="K3372" i="3"/>
  <c r="K3373" i="3"/>
  <c r="K3374" i="3"/>
  <c r="K3375" i="3"/>
  <c r="K3376" i="3"/>
  <c r="K3377" i="3"/>
  <c r="K3378" i="3"/>
  <c r="K3379" i="3"/>
  <c r="K3380" i="3"/>
  <c r="K3381" i="3"/>
  <c r="K3382" i="3"/>
  <c r="K3383" i="3"/>
  <c r="K3384" i="3"/>
  <c r="K3385" i="3"/>
  <c r="K3386" i="3"/>
  <c r="K3387" i="3"/>
  <c r="K3388" i="3"/>
  <c r="K3389" i="3"/>
  <c r="K3390" i="3"/>
  <c r="K3391" i="3"/>
  <c r="K3392" i="3"/>
  <c r="K3393" i="3"/>
  <c r="K3394" i="3"/>
  <c r="K3395" i="3"/>
  <c r="K3396" i="3"/>
  <c r="K3397" i="3"/>
  <c r="K3398" i="3"/>
  <c r="K3399" i="3"/>
  <c r="K3400" i="3"/>
  <c r="K3401" i="3"/>
  <c r="K3402" i="3"/>
  <c r="K3403" i="3"/>
  <c r="K3404" i="3"/>
  <c r="K3405" i="3"/>
  <c r="K3406" i="3"/>
  <c r="K3407" i="3"/>
  <c r="K3408" i="3"/>
  <c r="K3409" i="3"/>
  <c r="K3410" i="3"/>
  <c r="K3411" i="3"/>
  <c r="K3412" i="3"/>
  <c r="K3413" i="3"/>
  <c r="K3414" i="3"/>
  <c r="K3415" i="3"/>
  <c r="K3416" i="3"/>
  <c r="K3417" i="3"/>
  <c r="K3418" i="3"/>
  <c r="K3419" i="3"/>
  <c r="K3420" i="3"/>
  <c r="K3421" i="3"/>
  <c r="K3422" i="3"/>
  <c r="K3423" i="3"/>
  <c r="K3424" i="3"/>
  <c r="K3425" i="3"/>
  <c r="K3426" i="3"/>
  <c r="K3427" i="3"/>
  <c r="K3428" i="3"/>
  <c r="K3429" i="3"/>
  <c r="K3430" i="3"/>
  <c r="K3431" i="3"/>
  <c r="K3432" i="3"/>
  <c r="K3433" i="3"/>
  <c r="K3434" i="3"/>
  <c r="K3435" i="3"/>
  <c r="K3436" i="3"/>
  <c r="K3437" i="3"/>
  <c r="K3438" i="3"/>
  <c r="K3439" i="3"/>
  <c r="K3440" i="3"/>
  <c r="K3441" i="3"/>
  <c r="K3442" i="3"/>
  <c r="K3443" i="3"/>
  <c r="K3444" i="3"/>
  <c r="K3445" i="3"/>
  <c r="K3446" i="3"/>
  <c r="K3447" i="3"/>
  <c r="K3448" i="3"/>
  <c r="K3449" i="3"/>
  <c r="K3450" i="3"/>
  <c r="K3451" i="3"/>
  <c r="K3452" i="3"/>
  <c r="K3453" i="3"/>
  <c r="K3454" i="3"/>
  <c r="K3455" i="3"/>
  <c r="K3456" i="3"/>
  <c r="K3457" i="3"/>
  <c r="K3458" i="3"/>
  <c r="K3459" i="3"/>
  <c r="K3460" i="3"/>
  <c r="K3461" i="3"/>
  <c r="K3462" i="3"/>
  <c r="K3463" i="3"/>
  <c r="K3464" i="3"/>
  <c r="K3465" i="3"/>
  <c r="K3466" i="3"/>
  <c r="K3467" i="3"/>
  <c r="K3468" i="3"/>
  <c r="K3469" i="3"/>
  <c r="K3470" i="3"/>
  <c r="K3471" i="3"/>
  <c r="K3472" i="3"/>
  <c r="K3473" i="3"/>
  <c r="K3474" i="3"/>
  <c r="K3475" i="3"/>
  <c r="K3476" i="3"/>
  <c r="K3477" i="3"/>
  <c r="K3478" i="3"/>
  <c r="K3479" i="3"/>
  <c r="K3480" i="3"/>
  <c r="K3481" i="3"/>
  <c r="K3482" i="3"/>
  <c r="K3483" i="3"/>
  <c r="K3484" i="3"/>
  <c r="K3485" i="3"/>
  <c r="K3486" i="3"/>
  <c r="K3487" i="3"/>
  <c r="K3488" i="3"/>
  <c r="K3489" i="3"/>
  <c r="K3490" i="3"/>
  <c r="K3491" i="3"/>
  <c r="K3492" i="3"/>
  <c r="K3493" i="3"/>
  <c r="K3494" i="3"/>
  <c r="K3495" i="3"/>
  <c r="K3496" i="3"/>
  <c r="K3497" i="3"/>
  <c r="K3498" i="3"/>
  <c r="K3499" i="3"/>
  <c r="K3500" i="3"/>
  <c r="K1999" i="3"/>
  <c r="K2000" i="3"/>
  <c r="D52" i="3"/>
  <c r="E52" i="3"/>
  <c r="D53" i="3"/>
  <c r="E53" i="3"/>
  <c r="D54" i="3"/>
  <c r="E54" i="3"/>
  <c r="D55" i="3"/>
  <c r="E55" i="3"/>
  <c r="D56" i="3"/>
  <c r="E56" i="3"/>
  <c r="D57" i="3"/>
  <c r="E57" i="3"/>
  <c r="D58" i="3"/>
  <c r="E58" i="3"/>
  <c r="D59" i="3"/>
  <c r="E59" i="3"/>
  <c r="D60" i="3"/>
  <c r="E60" i="3"/>
  <c r="D61" i="3"/>
  <c r="E61" i="3"/>
  <c r="D62" i="3"/>
  <c r="E62" i="3"/>
  <c r="D63" i="3"/>
  <c r="E63" i="3"/>
  <c r="D64" i="3"/>
  <c r="E64" i="3"/>
  <c r="D65" i="3"/>
  <c r="E65" i="3"/>
  <c r="D66" i="3"/>
  <c r="E66" i="3"/>
  <c r="D67" i="3"/>
  <c r="E67" i="3"/>
  <c r="D68" i="3"/>
  <c r="E68" i="3"/>
  <c r="D69" i="3"/>
  <c r="E69" i="3"/>
  <c r="D70" i="3"/>
  <c r="E70" i="3"/>
  <c r="D71" i="3"/>
  <c r="E71" i="3"/>
  <c r="D72" i="3"/>
  <c r="E72" i="3"/>
  <c r="D73" i="3"/>
  <c r="E73" i="3"/>
  <c r="D74" i="3"/>
  <c r="E74" i="3"/>
  <c r="D75" i="3"/>
  <c r="E75" i="3"/>
  <c r="D76" i="3"/>
  <c r="E76" i="3"/>
  <c r="D77" i="3"/>
  <c r="E77" i="3"/>
  <c r="D78" i="3"/>
  <c r="E78" i="3"/>
  <c r="D79" i="3"/>
  <c r="E79" i="3"/>
  <c r="D80" i="3"/>
  <c r="E80" i="3"/>
  <c r="D81" i="3"/>
  <c r="E81" i="3"/>
  <c r="D82" i="3"/>
  <c r="E82" i="3"/>
  <c r="D83" i="3"/>
  <c r="E83" i="3"/>
  <c r="D84" i="3"/>
  <c r="E84" i="3"/>
  <c r="D85" i="3"/>
  <c r="E85" i="3"/>
  <c r="D86" i="3"/>
  <c r="E86" i="3"/>
  <c r="D87" i="3"/>
  <c r="E87" i="3"/>
  <c r="D88" i="3"/>
  <c r="E88" i="3"/>
  <c r="D89" i="3"/>
  <c r="E89" i="3"/>
  <c r="D90" i="3"/>
  <c r="E90" i="3"/>
  <c r="D91" i="3"/>
  <c r="E91" i="3"/>
  <c r="D92" i="3"/>
  <c r="E92" i="3"/>
  <c r="D93" i="3"/>
  <c r="E93" i="3"/>
  <c r="D94" i="3"/>
  <c r="E94" i="3"/>
  <c r="D95" i="3"/>
  <c r="E95" i="3"/>
  <c r="D96" i="3"/>
  <c r="E96" i="3"/>
  <c r="D97" i="3"/>
  <c r="E97" i="3"/>
  <c r="D98" i="3"/>
  <c r="E98" i="3"/>
  <c r="D99" i="3"/>
  <c r="E99" i="3"/>
  <c r="D100" i="3"/>
  <c r="E100" i="3"/>
  <c r="D101" i="3"/>
  <c r="E101" i="3"/>
  <c r="D102" i="3"/>
  <c r="E102" i="3"/>
  <c r="D103" i="3"/>
  <c r="E103" i="3"/>
  <c r="D104" i="3"/>
  <c r="E104" i="3"/>
  <c r="D105" i="3"/>
  <c r="E105" i="3"/>
  <c r="D106" i="3"/>
  <c r="E106" i="3"/>
  <c r="D107" i="3"/>
  <c r="E107" i="3"/>
  <c r="D108" i="3"/>
  <c r="E108" i="3"/>
  <c r="D109" i="3"/>
  <c r="E109" i="3"/>
  <c r="D110" i="3"/>
  <c r="E110" i="3"/>
  <c r="D111" i="3"/>
  <c r="E111" i="3"/>
  <c r="D112" i="3"/>
  <c r="E112" i="3"/>
  <c r="D113" i="3"/>
  <c r="E113" i="3"/>
  <c r="D114" i="3"/>
  <c r="E114" i="3"/>
  <c r="D115" i="3"/>
  <c r="E115" i="3"/>
  <c r="D116" i="3"/>
  <c r="E116" i="3"/>
  <c r="D117" i="3"/>
  <c r="E117" i="3"/>
  <c r="D118" i="3"/>
  <c r="E118" i="3"/>
  <c r="D119" i="3"/>
  <c r="E119" i="3"/>
  <c r="D120" i="3"/>
  <c r="E120" i="3"/>
  <c r="D121" i="3"/>
  <c r="E121" i="3"/>
  <c r="D122" i="3"/>
  <c r="E122" i="3"/>
  <c r="D123" i="3"/>
  <c r="E123" i="3"/>
  <c r="D124" i="3"/>
  <c r="E124" i="3"/>
  <c r="D125" i="3"/>
  <c r="E125" i="3"/>
  <c r="D126" i="3"/>
  <c r="E126" i="3"/>
  <c r="D127" i="3"/>
  <c r="E127" i="3"/>
  <c r="D128" i="3"/>
  <c r="E128" i="3"/>
  <c r="D129" i="3"/>
  <c r="E129" i="3"/>
  <c r="D130" i="3"/>
  <c r="E130" i="3"/>
  <c r="D131" i="3"/>
  <c r="E131" i="3"/>
  <c r="D132" i="3"/>
  <c r="E132" i="3"/>
  <c r="D133" i="3"/>
  <c r="E133" i="3"/>
  <c r="D134" i="3"/>
  <c r="E134" i="3"/>
  <c r="D135" i="3"/>
  <c r="E135" i="3"/>
  <c r="D136" i="3"/>
  <c r="E136" i="3"/>
  <c r="D137" i="3"/>
  <c r="E137" i="3"/>
  <c r="D138" i="3"/>
  <c r="E138" i="3"/>
  <c r="D139" i="3"/>
  <c r="E139" i="3"/>
  <c r="D140" i="3"/>
  <c r="E140" i="3"/>
  <c r="D141" i="3"/>
  <c r="E141" i="3"/>
  <c r="D142" i="3"/>
  <c r="E142" i="3"/>
  <c r="D143" i="3"/>
  <c r="E143" i="3"/>
  <c r="D144" i="3"/>
  <c r="E144" i="3"/>
  <c r="D145" i="3"/>
  <c r="E145" i="3"/>
  <c r="D146" i="3"/>
  <c r="E146" i="3"/>
  <c r="D147" i="3"/>
  <c r="E147" i="3"/>
  <c r="D148" i="3"/>
  <c r="E148" i="3"/>
  <c r="D149" i="3"/>
  <c r="E149" i="3"/>
  <c r="D150" i="3"/>
  <c r="E150" i="3"/>
  <c r="D151" i="3"/>
  <c r="E151" i="3"/>
  <c r="D152" i="3"/>
  <c r="E152" i="3"/>
  <c r="D153" i="3"/>
  <c r="E153" i="3"/>
  <c r="D154" i="3"/>
  <c r="E154" i="3"/>
  <c r="D155" i="3"/>
  <c r="E155" i="3"/>
  <c r="D156" i="3"/>
  <c r="E156" i="3"/>
  <c r="D157" i="3"/>
  <c r="E157" i="3"/>
  <c r="D158" i="3"/>
  <c r="E158" i="3"/>
  <c r="D159" i="3"/>
  <c r="E159" i="3"/>
  <c r="D160" i="3"/>
  <c r="E160" i="3"/>
  <c r="D161" i="3"/>
  <c r="E161" i="3"/>
  <c r="D162" i="3"/>
  <c r="E162" i="3"/>
  <c r="D163" i="3"/>
  <c r="E163" i="3"/>
  <c r="D164" i="3"/>
  <c r="E164" i="3"/>
  <c r="D165" i="3"/>
  <c r="E165" i="3"/>
  <c r="D166" i="3"/>
  <c r="E166" i="3"/>
  <c r="D167" i="3"/>
  <c r="E167" i="3"/>
  <c r="D168" i="3"/>
  <c r="E168" i="3"/>
  <c r="D169" i="3"/>
  <c r="E169" i="3"/>
  <c r="D170" i="3"/>
  <c r="E170" i="3"/>
  <c r="D171" i="3"/>
  <c r="E171" i="3"/>
  <c r="D172" i="3"/>
  <c r="E172" i="3"/>
  <c r="D173" i="3"/>
  <c r="E173" i="3"/>
  <c r="D174" i="3"/>
  <c r="E174" i="3"/>
  <c r="D175" i="3"/>
  <c r="E175" i="3"/>
  <c r="D176" i="3"/>
  <c r="E176" i="3"/>
  <c r="D177" i="3"/>
  <c r="E177" i="3"/>
  <c r="D178" i="3"/>
  <c r="E178" i="3"/>
  <c r="D179" i="3"/>
  <c r="E179" i="3"/>
  <c r="D180" i="3"/>
  <c r="E180" i="3"/>
  <c r="D181" i="3"/>
  <c r="E181" i="3"/>
  <c r="D182" i="3"/>
  <c r="E182" i="3"/>
  <c r="D183" i="3"/>
  <c r="E183" i="3"/>
  <c r="D184" i="3"/>
  <c r="E184" i="3"/>
  <c r="D185" i="3"/>
  <c r="E185" i="3"/>
  <c r="D186" i="3"/>
  <c r="E186" i="3"/>
  <c r="D187" i="3"/>
  <c r="E187" i="3"/>
  <c r="D188" i="3"/>
  <c r="E188" i="3"/>
  <c r="D189" i="3"/>
  <c r="E189" i="3"/>
  <c r="D190" i="3"/>
  <c r="E190" i="3"/>
  <c r="D191" i="3"/>
  <c r="E191" i="3"/>
  <c r="D192" i="3"/>
  <c r="E192" i="3"/>
  <c r="D193" i="3"/>
  <c r="E193" i="3"/>
  <c r="D194" i="3"/>
  <c r="E194" i="3"/>
  <c r="D195" i="3"/>
  <c r="E195" i="3"/>
  <c r="D196" i="3"/>
  <c r="E196" i="3"/>
  <c r="D197" i="3"/>
  <c r="E197" i="3"/>
  <c r="D198" i="3"/>
  <c r="E198" i="3"/>
  <c r="D199" i="3"/>
  <c r="E199" i="3"/>
  <c r="D200" i="3"/>
  <c r="E200" i="3"/>
  <c r="D201" i="3"/>
  <c r="E201" i="3"/>
  <c r="D202" i="3"/>
  <c r="E202" i="3"/>
  <c r="D203" i="3"/>
  <c r="E203" i="3"/>
  <c r="D204" i="3"/>
  <c r="E204" i="3"/>
  <c r="D205" i="3"/>
  <c r="E205" i="3"/>
  <c r="D206" i="3"/>
  <c r="E206" i="3"/>
  <c r="D207" i="3"/>
  <c r="E207" i="3"/>
  <c r="D208" i="3"/>
  <c r="E208" i="3"/>
  <c r="D209" i="3"/>
  <c r="E209" i="3"/>
  <c r="D210" i="3"/>
  <c r="E210" i="3"/>
  <c r="D211" i="3"/>
  <c r="E211" i="3"/>
  <c r="D212" i="3"/>
  <c r="E212" i="3"/>
  <c r="D213" i="3"/>
  <c r="E213" i="3"/>
  <c r="D214" i="3"/>
  <c r="E214" i="3"/>
  <c r="D215" i="3"/>
  <c r="E215" i="3"/>
  <c r="D216" i="3"/>
  <c r="E216" i="3"/>
  <c r="D217" i="3"/>
  <c r="E217" i="3"/>
  <c r="D218" i="3"/>
  <c r="E218" i="3"/>
  <c r="D219" i="3"/>
  <c r="E219" i="3"/>
  <c r="D220" i="3"/>
  <c r="E220" i="3"/>
  <c r="D221" i="3"/>
  <c r="E221" i="3"/>
  <c r="D222" i="3"/>
  <c r="E222" i="3"/>
  <c r="D223" i="3"/>
  <c r="E223" i="3"/>
  <c r="D224" i="3"/>
  <c r="E224" i="3"/>
  <c r="D225" i="3"/>
  <c r="E225" i="3"/>
  <c r="D226" i="3"/>
  <c r="E226" i="3"/>
  <c r="D227" i="3"/>
  <c r="E227" i="3"/>
  <c r="D228" i="3"/>
  <c r="E228" i="3"/>
  <c r="D229" i="3"/>
  <c r="E229" i="3"/>
  <c r="D230" i="3"/>
  <c r="E230" i="3"/>
  <c r="D231" i="3"/>
  <c r="E231" i="3"/>
  <c r="D232" i="3"/>
  <c r="E232" i="3"/>
  <c r="D233" i="3"/>
  <c r="E233" i="3"/>
  <c r="D234" i="3"/>
  <c r="E234" i="3"/>
  <c r="D235" i="3"/>
  <c r="E235" i="3"/>
  <c r="D236" i="3"/>
  <c r="E236" i="3"/>
  <c r="D237" i="3"/>
  <c r="E237" i="3"/>
  <c r="D238" i="3"/>
  <c r="E238" i="3"/>
  <c r="D239" i="3"/>
  <c r="E239" i="3"/>
  <c r="D240" i="3"/>
  <c r="E240" i="3"/>
  <c r="D241" i="3"/>
  <c r="E241" i="3"/>
  <c r="D242" i="3"/>
  <c r="E242" i="3"/>
  <c r="D243" i="3"/>
  <c r="E243" i="3"/>
  <c r="D244" i="3"/>
  <c r="E244" i="3"/>
  <c r="D245" i="3"/>
  <c r="E245" i="3"/>
  <c r="D246" i="3"/>
  <c r="E246" i="3"/>
  <c r="D247" i="3"/>
  <c r="E247" i="3"/>
  <c r="D248" i="3"/>
  <c r="E248" i="3"/>
  <c r="D249" i="3"/>
  <c r="E249" i="3"/>
  <c r="D250" i="3"/>
  <c r="E250" i="3"/>
  <c r="D251" i="3"/>
  <c r="E251" i="3"/>
  <c r="D252" i="3"/>
  <c r="E252" i="3"/>
  <c r="D253" i="3"/>
  <c r="E253" i="3"/>
  <c r="D254" i="3"/>
  <c r="E254" i="3"/>
  <c r="D255" i="3"/>
  <c r="E255" i="3"/>
  <c r="D256" i="3"/>
  <c r="E256" i="3"/>
  <c r="D257" i="3"/>
  <c r="E257" i="3"/>
  <c r="D258" i="3"/>
  <c r="E258" i="3"/>
  <c r="D259" i="3"/>
  <c r="E259" i="3"/>
  <c r="D260" i="3"/>
  <c r="E260" i="3"/>
  <c r="D261" i="3"/>
  <c r="E261" i="3"/>
  <c r="D262" i="3"/>
  <c r="E262" i="3"/>
  <c r="D263" i="3"/>
  <c r="E263" i="3"/>
  <c r="D264" i="3"/>
  <c r="E264" i="3"/>
  <c r="D265" i="3"/>
  <c r="E265" i="3"/>
  <c r="D266" i="3"/>
  <c r="E266" i="3"/>
  <c r="D267" i="3"/>
  <c r="E267" i="3"/>
  <c r="D268" i="3"/>
  <c r="E268" i="3"/>
  <c r="D269" i="3"/>
  <c r="E269" i="3"/>
  <c r="D270" i="3"/>
  <c r="E270" i="3"/>
  <c r="D271" i="3"/>
  <c r="E271" i="3"/>
  <c r="D272" i="3"/>
  <c r="E272" i="3"/>
  <c r="D273" i="3"/>
  <c r="E273" i="3"/>
  <c r="D274" i="3"/>
  <c r="E274" i="3"/>
  <c r="D275" i="3"/>
  <c r="E275" i="3"/>
  <c r="D276" i="3"/>
  <c r="E276" i="3"/>
  <c r="D277" i="3"/>
  <c r="E277" i="3"/>
  <c r="D278" i="3"/>
  <c r="E278" i="3"/>
  <c r="D279" i="3"/>
  <c r="E279" i="3"/>
  <c r="D280" i="3"/>
  <c r="E280" i="3"/>
  <c r="D281" i="3"/>
  <c r="E281" i="3"/>
  <c r="D282" i="3"/>
  <c r="E282" i="3"/>
  <c r="D283" i="3"/>
  <c r="E283" i="3"/>
  <c r="D284" i="3"/>
  <c r="E284" i="3"/>
  <c r="D285" i="3"/>
  <c r="E285" i="3"/>
  <c r="D286" i="3"/>
  <c r="E286" i="3"/>
  <c r="D287" i="3"/>
  <c r="E287" i="3"/>
  <c r="D288" i="3"/>
  <c r="E288" i="3"/>
  <c r="D289" i="3"/>
  <c r="E289" i="3"/>
  <c r="D290" i="3"/>
  <c r="E290" i="3"/>
  <c r="D291" i="3"/>
  <c r="E291" i="3"/>
  <c r="D292" i="3"/>
  <c r="E292" i="3"/>
  <c r="D293" i="3"/>
  <c r="E293" i="3"/>
  <c r="D294" i="3"/>
  <c r="E294" i="3"/>
  <c r="D295" i="3"/>
  <c r="E295" i="3"/>
  <c r="D296" i="3"/>
  <c r="E296" i="3"/>
  <c r="D297" i="3"/>
  <c r="E297" i="3"/>
  <c r="D298" i="3"/>
  <c r="E298" i="3"/>
  <c r="D299" i="3"/>
  <c r="E299" i="3"/>
  <c r="D300" i="3"/>
  <c r="E300" i="3"/>
  <c r="D301" i="3"/>
  <c r="E301" i="3"/>
  <c r="D302" i="3"/>
  <c r="E302" i="3"/>
  <c r="D303" i="3"/>
  <c r="E303" i="3"/>
  <c r="D304" i="3"/>
  <c r="E304" i="3"/>
  <c r="D305" i="3"/>
  <c r="E305" i="3"/>
  <c r="D306" i="3"/>
  <c r="E306" i="3"/>
  <c r="D307" i="3"/>
  <c r="E307" i="3"/>
  <c r="D308" i="3"/>
  <c r="E308" i="3"/>
  <c r="D309" i="3"/>
  <c r="E309" i="3"/>
  <c r="D310" i="3"/>
  <c r="E310" i="3"/>
  <c r="D311" i="3"/>
  <c r="E311" i="3"/>
  <c r="D312" i="3"/>
  <c r="E312" i="3"/>
  <c r="D313" i="3"/>
  <c r="E313" i="3"/>
  <c r="D314" i="3"/>
  <c r="E314" i="3"/>
  <c r="D315" i="3"/>
  <c r="E315" i="3"/>
  <c r="D316" i="3"/>
  <c r="E316" i="3"/>
  <c r="D317" i="3"/>
  <c r="E317" i="3"/>
  <c r="D318" i="3"/>
  <c r="E318" i="3"/>
  <c r="D319" i="3"/>
  <c r="E319" i="3"/>
  <c r="D320" i="3"/>
  <c r="E320" i="3"/>
  <c r="D321" i="3"/>
  <c r="E321" i="3"/>
  <c r="D322" i="3"/>
  <c r="E322" i="3"/>
  <c r="D323" i="3"/>
  <c r="E323" i="3"/>
  <c r="D324" i="3"/>
  <c r="E324" i="3"/>
  <c r="D325" i="3"/>
  <c r="E325" i="3"/>
  <c r="D326" i="3"/>
  <c r="E326" i="3"/>
  <c r="D327" i="3"/>
  <c r="E327" i="3"/>
  <c r="D328" i="3"/>
  <c r="E328" i="3"/>
  <c r="D329" i="3"/>
  <c r="E329" i="3"/>
  <c r="D330" i="3"/>
  <c r="E330" i="3"/>
  <c r="D331" i="3"/>
  <c r="E331" i="3"/>
  <c r="D332" i="3"/>
  <c r="E332" i="3"/>
  <c r="D333" i="3"/>
  <c r="E333" i="3"/>
  <c r="D334" i="3"/>
  <c r="E334" i="3"/>
  <c r="D335" i="3"/>
  <c r="E335" i="3"/>
  <c r="D336" i="3"/>
  <c r="E336" i="3"/>
  <c r="D337" i="3"/>
  <c r="E337" i="3"/>
  <c r="D338" i="3"/>
  <c r="E338" i="3"/>
  <c r="D339" i="3"/>
  <c r="E339" i="3"/>
  <c r="D340" i="3"/>
  <c r="E340" i="3"/>
  <c r="D341" i="3"/>
  <c r="E341" i="3"/>
  <c r="D342" i="3"/>
  <c r="E342" i="3"/>
  <c r="D343" i="3"/>
  <c r="E343" i="3"/>
  <c r="D344" i="3"/>
  <c r="E344" i="3"/>
  <c r="D345" i="3"/>
  <c r="E345" i="3"/>
  <c r="D346" i="3"/>
  <c r="E346" i="3"/>
  <c r="D347" i="3"/>
  <c r="E347" i="3"/>
  <c r="D348" i="3"/>
  <c r="E348" i="3"/>
  <c r="D349" i="3"/>
  <c r="E349" i="3"/>
  <c r="D350" i="3"/>
  <c r="E350" i="3"/>
  <c r="D351" i="3"/>
  <c r="E351" i="3"/>
  <c r="D352" i="3"/>
  <c r="E352" i="3"/>
  <c r="D353" i="3"/>
  <c r="E353" i="3"/>
  <c r="D354" i="3"/>
  <c r="E354" i="3"/>
  <c r="D355" i="3"/>
  <c r="E355" i="3"/>
  <c r="D356" i="3"/>
  <c r="E356" i="3"/>
  <c r="D357" i="3"/>
  <c r="E357" i="3"/>
  <c r="D358" i="3"/>
  <c r="E358" i="3"/>
  <c r="D359" i="3"/>
  <c r="E359" i="3"/>
  <c r="D360" i="3"/>
  <c r="E360" i="3"/>
  <c r="D361" i="3"/>
  <c r="E361" i="3"/>
  <c r="D362" i="3"/>
  <c r="E362" i="3"/>
  <c r="D363" i="3"/>
  <c r="E363" i="3"/>
  <c r="D364" i="3"/>
  <c r="E364" i="3"/>
  <c r="D365" i="3"/>
  <c r="E365" i="3"/>
  <c r="D366" i="3"/>
  <c r="E366" i="3"/>
  <c r="D367" i="3"/>
  <c r="E367" i="3"/>
  <c r="D368" i="3"/>
  <c r="E368" i="3"/>
  <c r="D369" i="3"/>
  <c r="E369" i="3"/>
  <c r="D370" i="3"/>
  <c r="E370" i="3"/>
  <c r="D371" i="3"/>
  <c r="E371" i="3"/>
  <c r="D372" i="3"/>
  <c r="E372" i="3"/>
  <c r="D373" i="3"/>
  <c r="E373" i="3"/>
  <c r="D374" i="3"/>
  <c r="E374" i="3"/>
  <c r="D375" i="3"/>
  <c r="E375" i="3"/>
  <c r="D376" i="3"/>
  <c r="E376" i="3"/>
  <c r="D377" i="3"/>
  <c r="E377" i="3"/>
  <c r="D378" i="3"/>
  <c r="E378" i="3"/>
  <c r="D379" i="3"/>
  <c r="E379" i="3"/>
  <c r="D380" i="3"/>
  <c r="E380" i="3"/>
  <c r="D381" i="3"/>
  <c r="E381" i="3"/>
  <c r="D382" i="3"/>
  <c r="E382" i="3"/>
  <c r="D383" i="3"/>
  <c r="E383" i="3"/>
  <c r="D384" i="3"/>
  <c r="E384" i="3"/>
  <c r="D385" i="3"/>
  <c r="E385" i="3"/>
  <c r="D386" i="3"/>
  <c r="E386" i="3"/>
  <c r="D387" i="3"/>
  <c r="E387" i="3"/>
  <c r="D388" i="3"/>
  <c r="E388" i="3"/>
  <c r="D389" i="3"/>
  <c r="E389" i="3"/>
  <c r="D390" i="3"/>
  <c r="E390" i="3"/>
  <c r="D391" i="3"/>
  <c r="E391" i="3"/>
  <c r="D392" i="3"/>
  <c r="E392" i="3"/>
  <c r="D393" i="3"/>
  <c r="E393" i="3"/>
  <c r="D394" i="3"/>
  <c r="E394" i="3"/>
  <c r="D395" i="3"/>
  <c r="E395" i="3"/>
  <c r="D396" i="3"/>
  <c r="E396" i="3"/>
  <c r="D397" i="3"/>
  <c r="E397" i="3"/>
  <c r="D398" i="3"/>
  <c r="E398" i="3"/>
  <c r="D399" i="3"/>
  <c r="E399" i="3"/>
  <c r="D400" i="3"/>
  <c r="E400" i="3"/>
  <c r="D401" i="3"/>
  <c r="E401" i="3"/>
  <c r="D402" i="3"/>
  <c r="E402" i="3"/>
  <c r="D403" i="3"/>
  <c r="E403" i="3"/>
  <c r="D404" i="3"/>
  <c r="E404" i="3"/>
  <c r="D405" i="3"/>
  <c r="E405" i="3"/>
  <c r="D406" i="3"/>
  <c r="E406" i="3"/>
  <c r="D407" i="3"/>
  <c r="E407" i="3"/>
  <c r="D408" i="3"/>
  <c r="E408" i="3"/>
  <c r="D409" i="3"/>
  <c r="E409" i="3"/>
  <c r="D410" i="3"/>
  <c r="E410" i="3"/>
  <c r="D411" i="3"/>
  <c r="E411" i="3"/>
  <c r="D412" i="3"/>
  <c r="E412" i="3"/>
  <c r="D413" i="3"/>
  <c r="E413" i="3"/>
  <c r="D414" i="3"/>
  <c r="E414" i="3"/>
  <c r="D415" i="3"/>
  <c r="E415" i="3"/>
  <c r="D416" i="3"/>
  <c r="E416" i="3"/>
  <c r="D417" i="3"/>
  <c r="E417" i="3"/>
  <c r="D418" i="3"/>
  <c r="E418" i="3"/>
  <c r="D419" i="3"/>
  <c r="E419" i="3"/>
  <c r="D420" i="3"/>
  <c r="E420" i="3"/>
  <c r="D421" i="3"/>
  <c r="E421" i="3"/>
  <c r="D422" i="3"/>
  <c r="E422" i="3"/>
  <c r="D423" i="3"/>
  <c r="E423" i="3"/>
  <c r="D424" i="3"/>
  <c r="E424" i="3"/>
  <c r="D425" i="3"/>
  <c r="E425" i="3"/>
  <c r="D426" i="3"/>
  <c r="E426" i="3"/>
  <c r="D427" i="3"/>
  <c r="E427" i="3"/>
  <c r="D428" i="3"/>
  <c r="E428" i="3"/>
  <c r="D429" i="3"/>
  <c r="E429" i="3"/>
  <c r="D430" i="3"/>
  <c r="E430" i="3"/>
  <c r="D431" i="3"/>
  <c r="E431" i="3"/>
  <c r="D432" i="3"/>
  <c r="E432" i="3"/>
  <c r="D433" i="3"/>
  <c r="E433" i="3"/>
  <c r="D434" i="3"/>
  <c r="E434" i="3"/>
  <c r="D435" i="3"/>
  <c r="E435" i="3"/>
  <c r="D436" i="3"/>
  <c r="E436" i="3"/>
  <c r="D437" i="3"/>
  <c r="E437" i="3"/>
  <c r="D438" i="3"/>
  <c r="E438" i="3"/>
  <c r="D439" i="3"/>
  <c r="E439" i="3"/>
  <c r="D440" i="3"/>
  <c r="E440" i="3"/>
  <c r="D441" i="3"/>
  <c r="E441" i="3"/>
  <c r="D442" i="3"/>
  <c r="E442" i="3"/>
  <c r="D443" i="3"/>
  <c r="E443" i="3"/>
  <c r="D444" i="3"/>
  <c r="E444" i="3"/>
  <c r="D445" i="3"/>
  <c r="E445" i="3"/>
  <c r="D446" i="3"/>
  <c r="E446" i="3"/>
  <c r="D447" i="3"/>
  <c r="E447" i="3"/>
  <c r="D448" i="3"/>
  <c r="E448" i="3"/>
  <c r="D449" i="3"/>
  <c r="E449" i="3"/>
  <c r="D450" i="3"/>
  <c r="E450" i="3"/>
  <c r="D451" i="3"/>
  <c r="E451" i="3"/>
  <c r="D452" i="3"/>
  <c r="E452" i="3"/>
  <c r="D453" i="3"/>
  <c r="E453" i="3"/>
  <c r="D454" i="3"/>
  <c r="E454" i="3"/>
  <c r="D455" i="3"/>
  <c r="E455" i="3"/>
  <c r="D456" i="3"/>
  <c r="E456" i="3"/>
  <c r="D457" i="3"/>
  <c r="E457" i="3"/>
  <c r="D458" i="3"/>
  <c r="E458" i="3"/>
  <c r="D459" i="3"/>
  <c r="E459" i="3"/>
  <c r="D460" i="3"/>
  <c r="E460" i="3"/>
  <c r="D461" i="3"/>
  <c r="E461" i="3"/>
  <c r="D462" i="3"/>
  <c r="E462" i="3"/>
  <c r="D463" i="3"/>
  <c r="E463" i="3"/>
  <c r="D464" i="3"/>
  <c r="E464" i="3"/>
  <c r="D465" i="3"/>
  <c r="E465" i="3"/>
  <c r="D466" i="3"/>
  <c r="E466" i="3"/>
  <c r="D467" i="3"/>
  <c r="E467" i="3"/>
  <c r="D468" i="3"/>
  <c r="E468" i="3"/>
  <c r="D469" i="3"/>
  <c r="E469" i="3"/>
  <c r="D470" i="3"/>
  <c r="E470" i="3"/>
  <c r="D471" i="3"/>
  <c r="E471" i="3"/>
  <c r="D472" i="3"/>
  <c r="E472" i="3"/>
  <c r="D473" i="3"/>
  <c r="E473" i="3"/>
  <c r="D474" i="3"/>
  <c r="E474" i="3"/>
  <c r="D475" i="3"/>
  <c r="E475" i="3"/>
  <c r="D476" i="3"/>
  <c r="E476" i="3"/>
  <c r="D477" i="3"/>
  <c r="E477" i="3"/>
  <c r="D478" i="3"/>
  <c r="E478" i="3"/>
  <c r="D479" i="3"/>
  <c r="E479" i="3"/>
  <c r="D480" i="3"/>
  <c r="E480" i="3"/>
  <c r="D481" i="3"/>
  <c r="E481" i="3"/>
  <c r="D482" i="3"/>
  <c r="E482" i="3"/>
  <c r="D483" i="3"/>
  <c r="E483" i="3"/>
  <c r="D484" i="3"/>
  <c r="E484" i="3"/>
  <c r="D485" i="3"/>
  <c r="E485" i="3"/>
  <c r="D486" i="3"/>
  <c r="E486" i="3"/>
  <c r="D487" i="3"/>
  <c r="E487" i="3"/>
  <c r="D488" i="3"/>
  <c r="E488" i="3"/>
  <c r="D489" i="3"/>
  <c r="E489" i="3"/>
  <c r="D490" i="3"/>
  <c r="E490" i="3"/>
  <c r="D491" i="3"/>
  <c r="E491" i="3"/>
  <c r="D492" i="3"/>
  <c r="E492" i="3"/>
  <c r="D493" i="3"/>
  <c r="E493" i="3"/>
  <c r="D494" i="3"/>
  <c r="E494" i="3"/>
  <c r="D495" i="3"/>
  <c r="E495" i="3"/>
  <c r="D496" i="3"/>
  <c r="E496" i="3"/>
  <c r="D497" i="3"/>
  <c r="E497" i="3"/>
  <c r="D498" i="3"/>
  <c r="E498" i="3"/>
  <c r="D499" i="3"/>
  <c r="E499" i="3"/>
  <c r="D500" i="3"/>
  <c r="E500" i="3"/>
  <c r="D501" i="3"/>
  <c r="E501" i="3"/>
  <c r="D502" i="3"/>
  <c r="E502" i="3"/>
  <c r="D503" i="3"/>
  <c r="E503" i="3"/>
  <c r="D504" i="3"/>
  <c r="E504" i="3"/>
  <c r="D505" i="3"/>
  <c r="E505" i="3"/>
  <c r="D506" i="3"/>
  <c r="E506" i="3"/>
  <c r="D507" i="3"/>
  <c r="E507" i="3"/>
  <c r="D508" i="3"/>
  <c r="E508" i="3"/>
  <c r="D509" i="3"/>
  <c r="E509" i="3"/>
  <c r="D510" i="3"/>
  <c r="E510" i="3"/>
  <c r="D511" i="3"/>
  <c r="E511" i="3"/>
  <c r="D512" i="3"/>
  <c r="E512" i="3"/>
  <c r="D513" i="3"/>
  <c r="E513" i="3"/>
  <c r="D514" i="3"/>
  <c r="E514" i="3"/>
  <c r="D515" i="3"/>
  <c r="E515" i="3"/>
  <c r="D516" i="3"/>
  <c r="E516" i="3"/>
  <c r="D517" i="3"/>
  <c r="E517" i="3"/>
  <c r="D518" i="3"/>
  <c r="E518" i="3"/>
  <c r="D519" i="3"/>
  <c r="E519" i="3"/>
  <c r="D520" i="3"/>
  <c r="E520" i="3"/>
  <c r="D521" i="3"/>
  <c r="E521" i="3"/>
  <c r="D522" i="3"/>
  <c r="E522" i="3"/>
  <c r="D523" i="3"/>
  <c r="E523" i="3"/>
  <c r="D524" i="3"/>
  <c r="E524" i="3"/>
  <c r="D525" i="3"/>
  <c r="E525" i="3"/>
  <c r="D526" i="3"/>
  <c r="E526" i="3"/>
  <c r="D527" i="3"/>
  <c r="E527" i="3"/>
  <c r="D528" i="3"/>
  <c r="E528" i="3"/>
  <c r="D529" i="3"/>
  <c r="E529" i="3"/>
  <c r="D530" i="3"/>
  <c r="E530" i="3"/>
  <c r="D531" i="3"/>
  <c r="E531" i="3"/>
  <c r="D532" i="3"/>
  <c r="E532" i="3"/>
  <c r="D533" i="3"/>
  <c r="E533" i="3"/>
  <c r="D534" i="3"/>
  <c r="E534" i="3"/>
  <c r="D535" i="3"/>
  <c r="E535" i="3"/>
  <c r="D536" i="3"/>
  <c r="E536" i="3"/>
  <c r="D537" i="3"/>
  <c r="E537" i="3"/>
  <c r="D538" i="3"/>
  <c r="E538" i="3"/>
  <c r="D539" i="3"/>
  <c r="E539" i="3"/>
  <c r="D540" i="3"/>
  <c r="E540" i="3"/>
  <c r="D541" i="3"/>
  <c r="E541" i="3"/>
  <c r="D542" i="3"/>
  <c r="E542" i="3"/>
  <c r="D543" i="3"/>
  <c r="E543" i="3"/>
  <c r="D544" i="3"/>
  <c r="E544" i="3"/>
  <c r="D545" i="3"/>
  <c r="E545" i="3"/>
  <c r="D546" i="3"/>
  <c r="E546" i="3"/>
  <c r="D547" i="3"/>
  <c r="E547" i="3"/>
  <c r="D548" i="3"/>
  <c r="E548" i="3"/>
  <c r="D549" i="3"/>
  <c r="E549" i="3"/>
  <c r="D550" i="3"/>
  <c r="E550" i="3"/>
  <c r="D551" i="3"/>
  <c r="E551" i="3"/>
  <c r="D552" i="3"/>
  <c r="E552" i="3"/>
  <c r="D553" i="3"/>
  <c r="E553" i="3"/>
  <c r="D554" i="3"/>
  <c r="E554" i="3"/>
  <c r="D555" i="3"/>
  <c r="E555" i="3"/>
  <c r="D556" i="3"/>
  <c r="E556" i="3"/>
  <c r="D557" i="3"/>
  <c r="E557" i="3"/>
  <c r="D558" i="3"/>
  <c r="E558" i="3"/>
  <c r="D559" i="3"/>
  <c r="E559" i="3"/>
  <c r="D560" i="3"/>
  <c r="E560" i="3"/>
  <c r="D561" i="3"/>
  <c r="E561" i="3"/>
  <c r="D562" i="3"/>
  <c r="E562" i="3"/>
  <c r="D563" i="3"/>
  <c r="E563" i="3"/>
  <c r="D564" i="3"/>
  <c r="E564" i="3"/>
  <c r="D565" i="3"/>
  <c r="E565" i="3"/>
  <c r="D566" i="3"/>
  <c r="E566" i="3"/>
  <c r="D567" i="3"/>
  <c r="E567" i="3"/>
  <c r="D568" i="3"/>
  <c r="E568" i="3"/>
  <c r="D569" i="3"/>
  <c r="E569" i="3"/>
  <c r="D570" i="3"/>
  <c r="E570" i="3"/>
  <c r="D571" i="3"/>
  <c r="E571" i="3"/>
  <c r="D572" i="3"/>
  <c r="E572" i="3"/>
  <c r="D573" i="3"/>
  <c r="E573" i="3"/>
  <c r="D574" i="3"/>
  <c r="E574" i="3"/>
  <c r="D575" i="3"/>
  <c r="E575" i="3"/>
  <c r="D576" i="3"/>
  <c r="E576" i="3"/>
  <c r="D577" i="3"/>
  <c r="E577" i="3"/>
  <c r="D578" i="3"/>
  <c r="E578" i="3"/>
  <c r="D579" i="3"/>
  <c r="E579" i="3"/>
  <c r="D580" i="3"/>
  <c r="E580" i="3"/>
  <c r="D581" i="3"/>
  <c r="E581" i="3"/>
  <c r="D582" i="3"/>
  <c r="E582" i="3"/>
  <c r="D583" i="3"/>
  <c r="E583" i="3"/>
  <c r="D584" i="3"/>
  <c r="E584" i="3"/>
  <c r="D585" i="3"/>
  <c r="E585" i="3"/>
  <c r="D586" i="3"/>
  <c r="E586" i="3"/>
  <c r="D587" i="3"/>
  <c r="E587" i="3"/>
  <c r="D588" i="3"/>
  <c r="E588" i="3"/>
  <c r="D589" i="3"/>
  <c r="E589" i="3"/>
  <c r="D590" i="3"/>
  <c r="E590" i="3"/>
  <c r="D591" i="3"/>
  <c r="E591" i="3"/>
  <c r="D592" i="3"/>
  <c r="E592" i="3"/>
  <c r="D593" i="3"/>
  <c r="E593" i="3"/>
  <c r="D594" i="3"/>
  <c r="E594" i="3"/>
  <c r="D595" i="3"/>
  <c r="E595" i="3"/>
  <c r="D596" i="3"/>
  <c r="E596" i="3"/>
  <c r="D597" i="3"/>
  <c r="E597" i="3"/>
  <c r="D598" i="3"/>
  <c r="E598" i="3"/>
  <c r="D599" i="3"/>
  <c r="E599" i="3"/>
  <c r="D600" i="3"/>
  <c r="E600" i="3"/>
  <c r="D601" i="3"/>
  <c r="E601" i="3"/>
  <c r="D602" i="3"/>
  <c r="E602" i="3"/>
  <c r="D603" i="3"/>
  <c r="E603" i="3"/>
  <c r="D604" i="3"/>
  <c r="E604" i="3"/>
  <c r="D605" i="3"/>
  <c r="E605" i="3"/>
  <c r="D606" i="3"/>
  <c r="E606" i="3"/>
  <c r="D607" i="3"/>
  <c r="E607" i="3"/>
  <c r="D608" i="3"/>
  <c r="E608" i="3"/>
  <c r="D609" i="3"/>
  <c r="E609" i="3"/>
  <c r="D610" i="3"/>
  <c r="E610" i="3"/>
  <c r="D611" i="3"/>
  <c r="E611" i="3"/>
  <c r="D612" i="3"/>
  <c r="E612" i="3"/>
  <c r="D613" i="3"/>
  <c r="E613" i="3"/>
  <c r="D614" i="3"/>
  <c r="E614" i="3"/>
  <c r="D615" i="3"/>
  <c r="E615" i="3"/>
  <c r="D616" i="3"/>
  <c r="E616" i="3"/>
  <c r="D617" i="3"/>
  <c r="E617" i="3"/>
  <c r="D618" i="3"/>
  <c r="E618" i="3"/>
  <c r="D619" i="3"/>
  <c r="E619" i="3"/>
  <c r="D620" i="3"/>
  <c r="E620" i="3"/>
  <c r="D621" i="3"/>
  <c r="E621" i="3"/>
  <c r="D622" i="3"/>
  <c r="E622" i="3"/>
  <c r="D623" i="3"/>
  <c r="E623" i="3"/>
  <c r="D624" i="3"/>
  <c r="E624" i="3"/>
  <c r="D625" i="3"/>
  <c r="E625" i="3"/>
  <c r="D626" i="3"/>
  <c r="E626" i="3"/>
  <c r="D627" i="3"/>
  <c r="E627" i="3"/>
  <c r="D628" i="3"/>
  <c r="E628" i="3"/>
  <c r="D629" i="3"/>
  <c r="E629" i="3"/>
  <c r="D630" i="3"/>
  <c r="E630" i="3"/>
  <c r="D631" i="3"/>
  <c r="E631" i="3"/>
  <c r="D632" i="3"/>
  <c r="E632" i="3"/>
  <c r="D633" i="3"/>
  <c r="E633" i="3"/>
  <c r="D634" i="3"/>
  <c r="E634" i="3"/>
  <c r="D635" i="3"/>
  <c r="E635" i="3"/>
  <c r="D636" i="3"/>
  <c r="E636" i="3"/>
  <c r="D637" i="3"/>
  <c r="E637" i="3"/>
  <c r="D638" i="3"/>
  <c r="E638" i="3"/>
  <c r="D639" i="3"/>
  <c r="E639" i="3"/>
  <c r="D640" i="3"/>
  <c r="E640" i="3"/>
  <c r="D641" i="3"/>
  <c r="E641" i="3"/>
  <c r="D642" i="3"/>
  <c r="E642" i="3"/>
  <c r="D643" i="3"/>
  <c r="E643" i="3"/>
  <c r="D644" i="3"/>
  <c r="E644" i="3"/>
  <c r="D645" i="3"/>
  <c r="E645" i="3"/>
  <c r="D646" i="3"/>
  <c r="E646" i="3"/>
  <c r="D647" i="3"/>
  <c r="E647" i="3"/>
  <c r="D648" i="3"/>
  <c r="E648" i="3"/>
  <c r="D649" i="3"/>
  <c r="E649" i="3"/>
  <c r="D650" i="3"/>
  <c r="E650" i="3"/>
  <c r="D651" i="3"/>
  <c r="E651" i="3"/>
  <c r="D652" i="3"/>
  <c r="E652" i="3"/>
  <c r="D653" i="3"/>
  <c r="E653" i="3"/>
  <c r="D654" i="3"/>
  <c r="E654" i="3"/>
  <c r="D655" i="3"/>
  <c r="E655" i="3"/>
  <c r="D656" i="3"/>
  <c r="E656" i="3"/>
  <c r="D657" i="3"/>
  <c r="E657" i="3"/>
  <c r="D658" i="3"/>
  <c r="E658" i="3"/>
  <c r="D659" i="3"/>
  <c r="E659" i="3"/>
  <c r="D660" i="3"/>
  <c r="E660" i="3"/>
  <c r="D661" i="3"/>
  <c r="E661" i="3"/>
  <c r="D662" i="3"/>
  <c r="E662" i="3"/>
  <c r="D663" i="3"/>
  <c r="E663" i="3"/>
  <c r="D664" i="3"/>
  <c r="E664" i="3"/>
  <c r="D665" i="3"/>
  <c r="E665" i="3"/>
  <c r="D666" i="3"/>
  <c r="E666" i="3"/>
  <c r="D667" i="3"/>
  <c r="E667" i="3"/>
  <c r="D668" i="3"/>
  <c r="E668" i="3"/>
  <c r="D669" i="3"/>
  <c r="E669" i="3"/>
  <c r="D670" i="3"/>
  <c r="E670" i="3"/>
  <c r="D671" i="3"/>
  <c r="E671" i="3"/>
  <c r="D672" i="3"/>
  <c r="E672" i="3"/>
  <c r="D673" i="3"/>
  <c r="E673" i="3"/>
  <c r="D674" i="3"/>
  <c r="E674" i="3"/>
  <c r="D675" i="3"/>
  <c r="E675" i="3"/>
  <c r="D676" i="3"/>
  <c r="E676" i="3"/>
  <c r="D677" i="3"/>
  <c r="E677" i="3"/>
  <c r="D678" i="3"/>
  <c r="E678" i="3"/>
  <c r="D679" i="3"/>
  <c r="E679" i="3"/>
  <c r="D680" i="3"/>
  <c r="E680" i="3"/>
  <c r="D681" i="3"/>
  <c r="E681" i="3"/>
  <c r="D682" i="3"/>
  <c r="E682" i="3"/>
  <c r="D683" i="3"/>
  <c r="E683" i="3"/>
  <c r="D684" i="3"/>
  <c r="E684" i="3"/>
  <c r="D685" i="3"/>
  <c r="E685" i="3"/>
  <c r="D686" i="3"/>
  <c r="E686" i="3"/>
  <c r="D687" i="3"/>
  <c r="E687" i="3"/>
  <c r="D688" i="3"/>
  <c r="E688" i="3"/>
  <c r="D689" i="3"/>
  <c r="E689" i="3"/>
  <c r="D690" i="3"/>
  <c r="E690" i="3"/>
  <c r="D691" i="3"/>
  <c r="E691" i="3"/>
  <c r="D692" i="3"/>
  <c r="E692" i="3"/>
  <c r="D693" i="3"/>
  <c r="E693" i="3"/>
  <c r="D694" i="3"/>
  <c r="E694" i="3"/>
  <c r="D695" i="3"/>
  <c r="E695" i="3"/>
  <c r="D696" i="3"/>
  <c r="E696" i="3"/>
  <c r="D697" i="3"/>
  <c r="E697" i="3"/>
  <c r="D698" i="3"/>
  <c r="E698" i="3"/>
  <c r="D699" i="3"/>
  <c r="E699" i="3"/>
  <c r="D700" i="3"/>
  <c r="E700" i="3"/>
  <c r="D701" i="3"/>
  <c r="E701" i="3"/>
  <c r="D702" i="3"/>
  <c r="E702" i="3"/>
  <c r="D703" i="3"/>
  <c r="E703" i="3"/>
  <c r="D704" i="3"/>
  <c r="E704" i="3"/>
  <c r="D705" i="3"/>
  <c r="E705" i="3"/>
  <c r="D706" i="3"/>
  <c r="E706" i="3"/>
  <c r="D707" i="3"/>
  <c r="E707" i="3"/>
  <c r="D708" i="3"/>
  <c r="E708" i="3"/>
  <c r="D709" i="3"/>
  <c r="E709" i="3"/>
  <c r="D710" i="3"/>
  <c r="E710" i="3"/>
  <c r="D711" i="3"/>
  <c r="E711" i="3"/>
  <c r="D712" i="3"/>
  <c r="E712" i="3"/>
  <c r="D713" i="3"/>
  <c r="E713" i="3"/>
  <c r="D714" i="3"/>
  <c r="E714" i="3"/>
  <c r="D715" i="3"/>
  <c r="E715" i="3"/>
  <c r="D716" i="3"/>
  <c r="E716" i="3"/>
  <c r="D717" i="3"/>
  <c r="E717" i="3"/>
  <c r="D718" i="3"/>
  <c r="E718" i="3"/>
  <c r="D719" i="3"/>
  <c r="E719" i="3"/>
  <c r="D720" i="3"/>
  <c r="E720" i="3"/>
  <c r="D721" i="3"/>
  <c r="E721" i="3"/>
  <c r="D722" i="3"/>
  <c r="E722" i="3"/>
  <c r="D723" i="3"/>
  <c r="E723" i="3"/>
  <c r="D724" i="3"/>
  <c r="E724" i="3"/>
  <c r="D725" i="3"/>
  <c r="E725" i="3"/>
  <c r="D726" i="3"/>
  <c r="E726" i="3"/>
  <c r="D727" i="3"/>
  <c r="E727" i="3"/>
  <c r="D728" i="3"/>
  <c r="E728" i="3"/>
  <c r="D729" i="3"/>
  <c r="E729" i="3"/>
  <c r="D730" i="3"/>
  <c r="E730" i="3"/>
  <c r="D731" i="3"/>
  <c r="E731" i="3"/>
  <c r="D732" i="3"/>
  <c r="E732" i="3"/>
  <c r="D733" i="3"/>
  <c r="E733" i="3"/>
  <c r="D734" i="3"/>
  <c r="E734" i="3"/>
  <c r="D735" i="3"/>
  <c r="E735" i="3"/>
  <c r="D736" i="3"/>
  <c r="E736" i="3"/>
  <c r="D737" i="3"/>
  <c r="E737" i="3"/>
  <c r="D738" i="3"/>
  <c r="E738" i="3"/>
  <c r="D739" i="3"/>
  <c r="E739" i="3"/>
  <c r="D740" i="3"/>
  <c r="E740" i="3"/>
  <c r="D741" i="3"/>
  <c r="E741" i="3"/>
  <c r="D742" i="3"/>
  <c r="E742" i="3"/>
  <c r="D743" i="3"/>
  <c r="E743" i="3"/>
  <c r="D744" i="3"/>
  <c r="E744" i="3"/>
  <c r="D745" i="3"/>
  <c r="E745" i="3"/>
  <c r="D746" i="3"/>
  <c r="E746" i="3"/>
  <c r="D747" i="3"/>
  <c r="E747" i="3"/>
  <c r="D748" i="3"/>
  <c r="E748" i="3"/>
  <c r="D749" i="3"/>
  <c r="E749" i="3"/>
  <c r="D750" i="3"/>
  <c r="E750" i="3"/>
  <c r="D751" i="3"/>
  <c r="E751" i="3"/>
  <c r="D752" i="3"/>
  <c r="E752" i="3"/>
  <c r="D753" i="3"/>
  <c r="E753" i="3"/>
  <c r="D754" i="3"/>
  <c r="E754" i="3"/>
  <c r="D755" i="3"/>
  <c r="E755" i="3"/>
  <c r="D756" i="3"/>
  <c r="E756" i="3"/>
  <c r="D757" i="3"/>
  <c r="E757" i="3"/>
  <c r="D758" i="3"/>
  <c r="E758" i="3"/>
  <c r="D759" i="3"/>
  <c r="E759" i="3"/>
  <c r="D760" i="3"/>
  <c r="E760" i="3"/>
  <c r="D761" i="3"/>
  <c r="E761" i="3"/>
  <c r="D762" i="3"/>
  <c r="E762" i="3"/>
  <c r="D763" i="3"/>
  <c r="E763" i="3"/>
  <c r="D764" i="3"/>
  <c r="E764" i="3"/>
  <c r="D765" i="3"/>
  <c r="E765" i="3"/>
  <c r="D766" i="3"/>
  <c r="E766" i="3"/>
  <c r="D767" i="3"/>
  <c r="E767" i="3"/>
  <c r="D768" i="3"/>
  <c r="E768" i="3"/>
  <c r="D769" i="3"/>
  <c r="E769" i="3"/>
  <c r="D770" i="3"/>
  <c r="E770" i="3"/>
  <c r="D771" i="3"/>
  <c r="E771" i="3"/>
  <c r="D772" i="3"/>
  <c r="E772" i="3"/>
  <c r="D773" i="3"/>
  <c r="E773" i="3"/>
  <c r="D774" i="3"/>
  <c r="E774" i="3"/>
  <c r="D775" i="3"/>
  <c r="E775" i="3"/>
  <c r="D776" i="3"/>
  <c r="E776" i="3"/>
  <c r="D777" i="3"/>
  <c r="E777" i="3"/>
  <c r="D778" i="3"/>
  <c r="E778" i="3"/>
  <c r="D779" i="3"/>
  <c r="E779" i="3"/>
  <c r="D780" i="3"/>
  <c r="E780" i="3"/>
  <c r="D781" i="3"/>
  <c r="E781" i="3"/>
  <c r="D782" i="3"/>
  <c r="E782" i="3"/>
  <c r="D783" i="3"/>
  <c r="E783" i="3"/>
  <c r="D784" i="3"/>
  <c r="E784" i="3"/>
  <c r="D785" i="3"/>
  <c r="E785" i="3"/>
  <c r="D786" i="3"/>
  <c r="E786" i="3"/>
  <c r="D787" i="3"/>
  <c r="E787" i="3"/>
  <c r="D788" i="3"/>
  <c r="E788" i="3"/>
  <c r="D789" i="3"/>
  <c r="E789" i="3"/>
  <c r="D790" i="3"/>
  <c r="E790" i="3"/>
  <c r="D791" i="3"/>
  <c r="E791" i="3"/>
  <c r="D792" i="3"/>
  <c r="E792" i="3"/>
  <c r="D793" i="3"/>
  <c r="E793" i="3"/>
  <c r="D794" i="3"/>
  <c r="E794" i="3"/>
  <c r="D795" i="3"/>
  <c r="E795" i="3"/>
  <c r="D796" i="3"/>
  <c r="E796" i="3"/>
  <c r="D797" i="3"/>
  <c r="E797" i="3"/>
  <c r="D798" i="3"/>
  <c r="E798" i="3"/>
  <c r="D799" i="3"/>
  <c r="E799" i="3"/>
  <c r="D800" i="3"/>
  <c r="E800" i="3"/>
  <c r="D801" i="3"/>
  <c r="E801" i="3"/>
  <c r="D802" i="3"/>
  <c r="E802" i="3"/>
  <c r="D803" i="3"/>
  <c r="E803" i="3"/>
  <c r="D804" i="3"/>
  <c r="E804" i="3"/>
  <c r="D805" i="3"/>
  <c r="E805" i="3"/>
  <c r="D806" i="3"/>
  <c r="E806" i="3"/>
  <c r="D807" i="3"/>
  <c r="E807" i="3"/>
  <c r="D808" i="3"/>
  <c r="E808" i="3"/>
  <c r="D809" i="3"/>
  <c r="E809" i="3"/>
  <c r="D810" i="3"/>
  <c r="E810" i="3"/>
  <c r="D811" i="3"/>
  <c r="E811" i="3"/>
  <c r="D812" i="3"/>
  <c r="E812" i="3"/>
  <c r="D813" i="3"/>
  <c r="E813" i="3"/>
  <c r="D814" i="3"/>
  <c r="E814" i="3"/>
  <c r="D815" i="3"/>
  <c r="E815" i="3"/>
  <c r="D816" i="3"/>
  <c r="E816" i="3"/>
  <c r="D817" i="3"/>
  <c r="E817" i="3"/>
  <c r="D818" i="3"/>
  <c r="E818" i="3"/>
  <c r="D819" i="3"/>
  <c r="E819" i="3"/>
  <c r="D820" i="3"/>
  <c r="E820" i="3"/>
  <c r="D821" i="3"/>
  <c r="E821" i="3"/>
  <c r="D822" i="3"/>
  <c r="E822" i="3"/>
  <c r="D823" i="3"/>
  <c r="E823" i="3"/>
  <c r="D824" i="3"/>
  <c r="E824" i="3"/>
  <c r="D825" i="3"/>
  <c r="E825" i="3"/>
  <c r="D826" i="3"/>
  <c r="E826" i="3"/>
  <c r="D827" i="3"/>
  <c r="E827" i="3"/>
  <c r="D828" i="3"/>
  <c r="E828" i="3"/>
  <c r="D829" i="3"/>
  <c r="E829" i="3"/>
  <c r="D830" i="3"/>
  <c r="E830" i="3"/>
  <c r="D831" i="3"/>
  <c r="E831" i="3"/>
  <c r="D832" i="3"/>
  <c r="E832" i="3"/>
  <c r="D833" i="3"/>
  <c r="E833" i="3"/>
  <c r="D834" i="3"/>
  <c r="E834" i="3"/>
  <c r="D835" i="3"/>
  <c r="E835" i="3"/>
  <c r="D836" i="3"/>
  <c r="E836" i="3"/>
  <c r="D837" i="3"/>
  <c r="E837" i="3"/>
  <c r="D838" i="3"/>
  <c r="E838" i="3"/>
  <c r="D839" i="3"/>
  <c r="E839" i="3"/>
  <c r="D840" i="3"/>
  <c r="E840" i="3"/>
  <c r="D841" i="3"/>
  <c r="E841" i="3"/>
  <c r="D842" i="3"/>
  <c r="E842" i="3"/>
  <c r="D843" i="3"/>
  <c r="E843" i="3"/>
  <c r="D844" i="3"/>
  <c r="E844" i="3"/>
  <c r="D845" i="3"/>
  <c r="E845" i="3"/>
  <c r="D846" i="3"/>
  <c r="E846" i="3"/>
  <c r="D847" i="3"/>
  <c r="E847" i="3"/>
  <c r="D848" i="3"/>
  <c r="E848" i="3"/>
  <c r="D849" i="3"/>
  <c r="E849" i="3"/>
  <c r="D850" i="3"/>
  <c r="E850" i="3"/>
  <c r="D851" i="3"/>
  <c r="E851" i="3"/>
  <c r="D852" i="3"/>
  <c r="E852" i="3"/>
  <c r="D853" i="3"/>
  <c r="E853" i="3"/>
  <c r="D854" i="3"/>
  <c r="E854" i="3"/>
  <c r="D855" i="3"/>
  <c r="E855" i="3"/>
  <c r="D856" i="3"/>
  <c r="E856" i="3"/>
  <c r="D857" i="3"/>
  <c r="E857" i="3"/>
  <c r="D858" i="3"/>
  <c r="E858" i="3"/>
  <c r="D859" i="3"/>
  <c r="E859" i="3"/>
  <c r="D860" i="3"/>
  <c r="E860" i="3"/>
  <c r="D861" i="3"/>
  <c r="E861" i="3"/>
  <c r="D862" i="3"/>
  <c r="E862" i="3"/>
  <c r="D863" i="3"/>
  <c r="E863" i="3"/>
  <c r="D864" i="3"/>
  <c r="E864" i="3"/>
  <c r="D865" i="3"/>
  <c r="E865" i="3"/>
  <c r="D866" i="3"/>
  <c r="E866" i="3"/>
  <c r="D867" i="3"/>
  <c r="E867" i="3"/>
  <c r="D868" i="3"/>
  <c r="E868" i="3"/>
  <c r="D869" i="3"/>
  <c r="E869" i="3"/>
  <c r="D870" i="3"/>
  <c r="E870" i="3"/>
  <c r="D871" i="3"/>
  <c r="E871" i="3"/>
  <c r="D872" i="3"/>
  <c r="E872" i="3"/>
  <c r="D873" i="3"/>
  <c r="E873" i="3"/>
  <c r="D874" i="3"/>
  <c r="E874" i="3"/>
  <c r="D875" i="3"/>
  <c r="E875" i="3"/>
  <c r="D876" i="3"/>
  <c r="E876" i="3"/>
  <c r="D877" i="3"/>
  <c r="E877" i="3"/>
  <c r="D878" i="3"/>
  <c r="E878" i="3"/>
  <c r="D879" i="3"/>
  <c r="E879" i="3"/>
  <c r="D880" i="3"/>
  <c r="E880" i="3"/>
  <c r="D881" i="3"/>
  <c r="E881" i="3"/>
  <c r="D882" i="3"/>
  <c r="E882" i="3"/>
  <c r="D883" i="3"/>
  <c r="E883" i="3"/>
  <c r="D884" i="3"/>
  <c r="E884" i="3"/>
  <c r="D885" i="3"/>
  <c r="E885" i="3"/>
  <c r="D886" i="3"/>
  <c r="E886" i="3"/>
  <c r="D887" i="3"/>
  <c r="E887" i="3"/>
  <c r="D888" i="3"/>
  <c r="E888" i="3"/>
  <c r="D889" i="3"/>
  <c r="E889" i="3"/>
  <c r="D890" i="3"/>
  <c r="E890" i="3"/>
  <c r="D891" i="3"/>
  <c r="E891" i="3"/>
  <c r="D892" i="3"/>
  <c r="E892" i="3"/>
  <c r="D893" i="3"/>
  <c r="E893" i="3"/>
  <c r="D894" i="3"/>
  <c r="E894" i="3"/>
  <c r="D895" i="3"/>
  <c r="E895" i="3"/>
  <c r="D896" i="3"/>
  <c r="E896" i="3"/>
  <c r="D897" i="3"/>
  <c r="E897" i="3"/>
  <c r="D898" i="3"/>
  <c r="E898" i="3"/>
  <c r="D899" i="3"/>
  <c r="E899" i="3"/>
  <c r="D900" i="3"/>
  <c r="E900" i="3"/>
  <c r="D901" i="3"/>
  <c r="E901" i="3"/>
  <c r="D902" i="3"/>
  <c r="E902" i="3"/>
  <c r="D903" i="3"/>
  <c r="E903" i="3"/>
  <c r="D904" i="3"/>
  <c r="E904" i="3"/>
  <c r="D905" i="3"/>
  <c r="E905" i="3"/>
  <c r="D906" i="3"/>
  <c r="E906" i="3"/>
  <c r="D907" i="3"/>
  <c r="E907" i="3"/>
  <c r="D908" i="3"/>
  <c r="E908" i="3"/>
  <c r="D909" i="3"/>
  <c r="E909" i="3"/>
  <c r="D910" i="3"/>
  <c r="E910" i="3"/>
  <c r="D911" i="3"/>
  <c r="E911" i="3"/>
  <c r="D912" i="3"/>
  <c r="E912" i="3"/>
  <c r="D913" i="3"/>
  <c r="E913" i="3"/>
  <c r="D914" i="3"/>
  <c r="E914" i="3"/>
  <c r="D915" i="3"/>
  <c r="E915" i="3"/>
  <c r="D916" i="3"/>
  <c r="E916" i="3"/>
  <c r="D917" i="3"/>
  <c r="E917" i="3"/>
  <c r="D918" i="3"/>
  <c r="E918" i="3"/>
  <c r="D919" i="3"/>
  <c r="E919" i="3"/>
  <c r="D920" i="3"/>
  <c r="E920" i="3"/>
  <c r="D921" i="3"/>
  <c r="E921" i="3"/>
  <c r="D922" i="3"/>
  <c r="E922" i="3"/>
  <c r="D923" i="3"/>
  <c r="E923" i="3"/>
  <c r="D924" i="3"/>
  <c r="E924" i="3"/>
  <c r="D925" i="3"/>
  <c r="E925" i="3"/>
  <c r="D926" i="3"/>
  <c r="E926" i="3"/>
  <c r="D927" i="3"/>
  <c r="E927" i="3"/>
  <c r="D928" i="3"/>
  <c r="E928" i="3"/>
  <c r="D929" i="3"/>
  <c r="E929" i="3"/>
  <c r="D930" i="3"/>
  <c r="E930" i="3"/>
  <c r="D931" i="3"/>
  <c r="E931" i="3"/>
  <c r="D932" i="3"/>
  <c r="E932" i="3"/>
  <c r="D933" i="3"/>
  <c r="E933" i="3"/>
  <c r="D934" i="3"/>
  <c r="E934" i="3"/>
  <c r="D935" i="3"/>
  <c r="E935" i="3"/>
  <c r="D936" i="3"/>
  <c r="E936" i="3"/>
  <c r="D937" i="3"/>
  <c r="E937" i="3"/>
  <c r="D938" i="3"/>
  <c r="E938" i="3"/>
  <c r="D939" i="3"/>
  <c r="E939" i="3"/>
  <c r="D940" i="3"/>
  <c r="E940" i="3"/>
  <c r="D941" i="3"/>
  <c r="E941" i="3"/>
  <c r="D942" i="3"/>
  <c r="E942" i="3"/>
  <c r="D943" i="3"/>
  <c r="E943" i="3"/>
  <c r="D944" i="3"/>
  <c r="E944" i="3"/>
  <c r="D945" i="3"/>
  <c r="E945" i="3"/>
  <c r="D946" i="3"/>
  <c r="E946" i="3"/>
  <c r="D947" i="3"/>
  <c r="E947" i="3"/>
  <c r="D948" i="3"/>
  <c r="E948" i="3"/>
  <c r="D949" i="3"/>
  <c r="E949" i="3"/>
  <c r="D950" i="3"/>
  <c r="E950" i="3"/>
  <c r="D951" i="3"/>
  <c r="E951" i="3"/>
  <c r="D952" i="3"/>
  <c r="E952" i="3"/>
  <c r="D953" i="3"/>
  <c r="E953" i="3"/>
  <c r="D954" i="3"/>
  <c r="E954" i="3"/>
  <c r="D955" i="3"/>
  <c r="E955" i="3"/>
  <c r="D956" i="3"/>
  <c r="E956" i="3"/>
  <c r="D957" i="3"/>
  <c r="E957" i="3"/>
  <c r="D958" i="3"/>
  <c r="E958" i="3"/>
  <c r="D959" i="3"/>
  <c r="E959" i="3"/>
  <c r="D960" i="3"/>
  <c r="E960" i="3"/>
  <c r="D961" i="3"/>
  <c r="E961" i="3"/>
  <c r="D962" i="3"/>
  <c r="E962" i="3"/>
  <c r="D963" i="3"/>
  <c r="E963" i="3"/>
  <c r="D964" i="3"/>
  <c r="E964" i="3"/>
  <c r="D965" i="3"/>
  <c r="E965" i="3"/>
  <c r="D966" i="3"/>
  <c r="E966" i="3"/>
  <c r="D967" i="3"/>
  <c r="E967" i="3"/>
  <c r="D968" i="3"/>
  <c r="E968" i="3"/>
  <c r="D969" i="3"/>
  <c r="E969" i="3"/>
  <c r="D970" i="3"/>
  <c r="E970" i="3"/>
  <c r="D971" i="3"/>
  <c r="E971" i="3"/>
  <c r="D972" i="3"/>
  <c r="E972" i="3"/>
  <c r="D973" i="3"/>
  <c r="E973" i="3"/>
  <c r="D974" i="3"/>
  <c r="E974" i="3"/>
  <c r="D975" i="3"/>
  <c r="E975" i="3"/>
  <c r="D976" i="3"/>
  <c r="E976" i="3"/>
  <c r="D977" i="3"/>
  <c r="E977" i="3"/>
  <c r="D978" i="3"/>
  <c r="E978" i="3"/>
  <c r="D979" i="3"/>
  <c r="E979" i="3"/>
  <c r="D980" i="3"/>
  <c r="E980" i="3"/>
  <c r="D981" i="3"/>
  <c r="E981" i="3"/>
  <c r="D982" i="3"/>
  <c r="E982" i="3"/>
  <c r="D983" i="3"/>
  <c r="E983" i="3"/>
  <c r="D984" i="3"/>
  <c r="E984" i="3"/>
  <c r="D985" i="3"/>
  <c r="E985" i="3"/>
  <c r="D986" i="3"/>
  <c r="E986" i="3"/>
  <c r="D987" i="3"/>
  <c r="E987" i="3"/>
  <c r="D988" i="3"/>
  <c r="E988" i="3"/>
  <c r="D989" i="3"/>
  <c r="E989" i="3"/>
  <c r="D990" i="3"/>
  <c r="E990" i="3"/>
  <c r="D991" i="3"/>
  <c r="E991" i="3"/>
  <c r="D992" i="3"/>
  <c r="E992" i="3"/>
  <c r="D993" i="3"/>
  <c r="E993" i="3"/>
  <c r="D994" i="3"/>
  <c r="E994" i="3"/>
  <c r="D995" i="3"/>
  <c r="E995" i="3"/>
  <c r="D996" i="3"/>
  <c r="E996" i="3"/>
  <c r="D997" i="3"/>
  <c r="E997" i="3"/>
  <c r="D998" i="3"/>
  <c r="E998" i="3"/>
  <c r="D999" i="3"/>
  <c r="E999" i="3"/>
  <c r="D1000" i="3"/>
  <c r="E1000" i="3"/>
  <c r="D1001" i="3"/>
  <c r="E1001" i="3"/>
  <c r="D1002" i="3"/>
  <c r="E1002" i="3"/>
  <c r="D1003" i="3"/>
  <c r="E1003" i="3"/>
  <c r="D1004" i="3"/>
  <c r="E1004" i="3"/>
  <c r="D1005" i="3"/>
  <c r="E1005" i="3"/>
  <c r="D1006" i="3"/>
  <c r="E1006" i="3"/>
  <c r="D1007" i="3"/>
  <c r="E1007" i="3"/>
  <c r="D1008" i="3"/>
  <c r="E1008" i="3"/>
  <c r="D1009" i="3"/>
  <c r="E1009" i="3"/>
  <c r="D1010" i="3"/>
  <c r="E1010" i="3"/>
  <c r="D1011" i="3"/>
  <c r="E1011" i="3"/>
  <c r="D1012" i="3"/>
  <c r="E1012" i="3"/>
  <c r="D1013" i="3"/>
  <c r="E1013" i="3"/>
  <c r="D1014" i="3"/>
  <c r="E1014" i="3"/>
  <c r="D1015" i="3"/>
  <c r="E1015" i="3"/>
  <c r="D1016" i="3"/>
  <c r="E1016" i="3"/>
  <c r="D1017" i="3"/>
  <c r="E1017" i="3"/>
  <c r="D1018" i="3"/>
  <c r="E1018" i="3"/>
  <c r="D1019" i="3"/>
  <c r="E1019" i="3"/>
  <c r="D1020" i="3"/>
  <c r="E1020" i="3"/>
  <c r="D1021" i="3"/>
  <c r="E1021" i="3"/>
  <c r="D1022" i="3"/>
  <c r="E1022" i="3"/>
  <c r="D1023" i="3"/>
  <c r="E1023" i="3"/>
  <c r="D1024" i="3"/>
  <c r="E1024" i="3"/>
  <c r="D1025" i="3"/>
  <c r="E1025" i="3"/>
  <c r="D1026" i="3"/>
  <c r="E1026" i="3"/>
  <c r="D1027" i="3"/>
  <c r="E1027" i="3"/>
  <c r="D1028" i="3"/>
  <c r="E1028" i="3"/>
  <c r="D1029" i="3"/>
  <c r="E1029" i="3"/>
  <c r="D1030" i="3"/>
  <c r="E1030" i="3"/>
  <c r="D1031" i="3"/>
  <c r="E1031" i="3"/>
  <c r="D1032" i="3"/>
  <c r="E1032" i="3"/>
  <c r="D1033" i="3"/>
  <c r="E1033" i="3"/>
  <c r="D1034" i="3"/>
  <c r="E1034" i="3"/>
  <c r="D1035" i="3"/>
  <c r="E1035" i="3"/>
  <c r="D1036" i="3"/>
  <c r="E1036" i="3"/>
  <c r="D1037" i="3"/>
  <c r="E1037" i="3"/>
  <c r="D1038" i="3"/>
  <c r="E1038" i="3"/>
  <c r="D1039" i="3"/>
  <c r="E1039" i="3"/>
  <c r="D1040" i="3"/>
  <c r="E1040" i="3"/>
  <c r="D1041" i="3"/>
  <c r="E1041" i="3"/>
  <c r="D1042" i="3"/>
  <c r="E1042" i="3"/>
  <c r="D1043" i="3"/>
  <c r="E1043" i="3"/>
  <c r="D1044" i="3"/>
  <c r="E1044" i="3"/>
  <c r="D1045" i="3"/>
  <c r="E1045" i="3"/>
  <c r="D1046" i="3"/>
  <c r="E1046" i="3"/>
  <c r="D1047" i="3"/>
  <c r="E1047" i="3"/>
  <c r="D1048" i="3"/>
  <c r="E1048" i="3"/>
  <c r="D1049" i="3"/>
  <c r="E1049" i="3"/>
  <c r="D1050" i="3"/>
  <c r="E1050" i="3"/>
  <c r="D1051" i="3"/>
  <c r="E1051" i="3"/>
  <c r="D1052" i="3"/>
  <c r="E1052" i="3"/>
  <c r="D1053" i="3"/>
  <c r="E1053" i="3"/>
  <c r="D1054" i="3"/>
  <c r="E1054" i="3"/>
  <c r="D1055" i="3"/>
  <c r="E1055" i="3"/>
  <c r="D1056" i="3"/>
  <c r="E1056" i="3"/>
  <c r="D1057" i="3"/>
  <c r="E1057" i="3"/>
  <c r="D1058" i="3"/>
  <c r="E1058" i="3"/>
  <c r="D1059" i="3"/>
  <c r="E1059" i="3"/>
  <c r="D1060" i="3"/>
  <c r="E1060" i="3"/>
  <c r="D1061" i="3"/>
  <c r="E1061" i="3"/>
  <c r="D1062" i="3"/>
  <c r="E1062" i="3"/>
  <c r="D1063" i="3"/>
  <c r="E1063" i="3"/>
  <c r="D1064" i="3"/>
  <c r="E1064" i="3"/>
  <c r="D1065" i="3"/>
  <c r="E1065" i="3"/>
  <c r="D1066" i="3"/>
  <c r="E1066" i="3"/>
  <c r="D1067" i="3"/>
  <c r="E1067" i="3"/>
  <c r="D1068" i="3"/>
  <c r="E1068" i="3"/>
  <c r="D1069" i="3"/>
  <c r="E1069" i="3"/>
  <c r="D1070" i="3"/>
  <c r="E1070" i="3"/>
  <c r="D1071" i="3"/>
  <c r="E1071" i="3"/>
  <c r="D1072" i="3"/>
  <c r="E1072" i="3"/>
  <c r="D1073" i="3"/>
  <c r="E1073" i="3"/>
  <c r="D1074" i="3"/>
  <c r="E1074" i="3"/>
  <c r="D1075" i="3"/>
  <c r="E1075" i="3"/>
  <c r="D1076" i="3"/>
  <c r="E1076" i="3"/>
  <c r="D1077" i="3"/>
  <c r="E1077" i="3"/>
  <c r="D1078" i="3"/>
  <c r="E1078" i="3"/>
  <c r="D1079" i="3"/>
  <c r="E1079" i="3"/>
  <c r="D1080" i="3"/>
  <c r="E1080" i="3"/>
  <c r="D1081" i="3"/>
  <c r="E1081" i="3"/>
  <c r="D1082" i="3"/>
  <c r="E1082" i="3"/>
  <c r="D1083" i="3"/>
  <c r="E1083" i="3"/>
  <c r="D1084" i="3"/>
  <c r="E1084" i="3"/>
  <c r="D1085" i="3"/>
  <c r="E1085" i="3"/>
  <c r="D1086" i="3"/>
  <c r="E1086" i="3"/>
  <c r="D1087" i="3"/>
  <c r="E1087" i="3"/>
  <c r="D1088" i="3"/>
  <c r="E1088" i="3"/>
  <c r="D1089" i="3"/>
  <c r="E1089" i="3"/>
  <c r="D1090" i="3"/>
  <c r="E1090" i="3"/>
  <c r="D1091" i="3"/>
  <c r="E1091" i="3"/>
  <c r="D1092" i="3"/>
  <c r="E1092" i="3"/>
  <c r="D1093" i="3"/>
  <c r="E1093" i="3"/>
  <c r="D1094" i="3"/>
  <c r="E1094" i="3"/>
  <c r="D1095" i="3"/>
  <c r="E1095" i="3"/>
  <c r="D1096" i="3"/>
  <c r="E1096" i="3"/>
  <c r="D1097" i="3"/>
  <c r="E1097" i="3"/>
  <c r="D1098" i="3"/>
  <c r="E1098" i="3"/>
  <c r="D1099" i="3"/>
  <c r="E1099" i="3"/>
  <c r="D1100" i="3"/>
  <c r="E1100" i="3"/>
  <c r="D1101" i="3"/>
  <c r="E1101" i="3"/>
  <c r="D1102" i="3"/>
  <c r="E1102" i="3"/>
  <c r="D1103" i="3"/>
  <c r="E1103" i="3"/>
  <c r="D1104" i="3"/>
  <c r="E1104" i="3"/>
  <c r="D1105" i="3"/>
  <c r="E1105" i="3"/>
  <c r="D1106" i="3"/>
  <c r="E1106" i="3"/>
  <c r="D1107" i="3"/>
  <c r="E1107" i="3"/>
  <c r="D1108" i="3"/>
  <c r="E1108" i="3"/>
  <c r="D1109" i="3"/>
  <c r="E1109" i="3"/>
  <c r="D1110" i="3"/>
  <c r="E1110" i="3"/>
  <c r="D1111" i="3"/>
  <c r="E1111" i="3"/>
  <c r="D1112" i="3"/>
  <c r="E1112" i="3"/>
  <c r="D1113" i="3"/>
  <c r="E1113" i="3"/>
  <c r="D1114" i="3"/>
  <c r="E1114" i="3"/>
  <c r="D1115" i="3"/>
  <c r="E1115" i="3"/>
  <c r="D1116" i="3"/>
  <c r="E1116" i="3"/>
  <c r="D1117" i="3"/>
  <c r="E1117" i="3"/>
  <c r="D1118" i="3"/>
  <c r="E1118" i="3"/>
  <c r="D1119" i="3"/>
  <c r="E1119" i="3"/>
  <c r="D1120" i="3"/>
  <c r="E1120" i="3"/>
  <c r="D1121" i="3"/>
  <c r="E1121" i="3"/>
  <c r="D1122" i="3"/>
  <c r="E1122" i="3"/>
  <c r="D1123" i="3"/>
  <c r="E1123" i="3"/>
  <c r="D1124" i="3"/>
  <c r="E1124" i="3"/>
  <c r="D1125" i="3"/>
  <c r="E1125" i="3"/>
  <c r="D1126" i="3"/>
  <c r="E1126" i="3"/>
  <c r="D1127" i="3"/>
  <c r="E1127" i="3"/>
  <c r="D1128" i="3"/>
  <c r="E1128" i="3"/>
  <c r="D1129" i="3"/>
  <c r="E1129" i="3"/>
  <c r="D1130" i="3"/>
  <c r="E1130" i="3"/>
  <c r="D1131" i="3"/>
  <c r="E1131" i="3"/>
  <c r="D1132" i="3"/>
  <c r="E1132" i="3"/>
  <c r="D1133" i="3"/>
  <c r="E1133" i="3"/>
  <c r="D1134" i="3"/>
  <c r="E1134" i="3"/>
  <c r="D1135" i="3"/>
  <c r="E1135" i="3"/>
  <c r="D1136" i="3"/>
  <c r="E1136" i="3"/>
  <c r="D1137" i="3"/>
  <c r="E1137" i="3"/>
  <c r="D1138" i="3"/>
  <c r="E1138" i="3"/>
  <c r="D1139" i="3"/>
  <c r="E1139" i="3"/>
  <c r="D1140" i="3"/>
  <c r="E1140" i="3"/>
  <c r="D1141" i="3"/>
  <c r="E1141" i="3"/>
  <c r="D1142" i="3"/>
  <c r="E1142" i="3"/>
  <c r="D1143" i="3"/>
  <c r="E1143" i="3"/>
  <c r="D1144" i="3"/>
  <c r="E1144" i="3"/>
  <c r="D1145" i="3"/>
  <c r="E1145" i="3"/>
  <c r="D1146" i="3"/>
  <c r="E1146" i="3"/>
  <c r="D1147" i="3"/>
  <c r="E1147" i="3"/>
  <c r="D1148" i="3"/>
  <c r="E1148" i="3"/>
  <c r="D1149" i="3"/>
  <c r="E1149" i="3"/>
  <c r="D1150" i="3"/>
  <c r="E1150" i="3"/>
  <c r="D1151" i="3"/>
  <c r="E1151" i="3"/>
  <c r="D1152" i="3"/>
  <c r="E1152" i="3"/>
  <c r="D1153" i="3"/>
  <c r="E1153" i="3"/>
  <c r="D1154" i="3"/>
  <c r="E1154" i="3"/>
  <c r="D1155" i="3"/>
  <c r="E1155" i="3"/>
  <c r="D1156" i="3"/>
  <c r="E1156" i="3"/>
  <c r="D1157" i="3"/>
  <c r="E1157" i="3"/>
  <c r="D1158" i="3"/>
  <c r="E1158" i="3"/>
  <c r="D1159" i="3"/>
  <c r="E1159" i="3"/>
  <c r="D1160" i="3"/>
  <c r="E1160" i="3"/>
  <c r="D1161" i="3"/>
  <c r="E1161" i="3"/>
  <c r="D1162" i="3"/>
  <c r="E1162" i="3"/>
  <c r="D1163" i="3"/>
  <c r="E1163" i="3"/>
  <c r="D1164" i="3"/>
  <c r="E1164" i="3"/>
  <c r="D1165" i="3"/>
  <c r="E1165" i="3"/>
  <c r="D1166" i="3"/>
  <c r="E1166" i="3"/>
  <c r="D1167" i="3"/>
  <c r="E1167" i="3"/>
  <c r="D1168" i="3"/>
  <c r="E1168" i="3"/>
  <c r="D1169" i="3"/>
  <c r="E1169" i="3"/>
  <c r="D1170" i="3"/>
  <c r="E1170" i="3"/>
  <c r="D1171" i="3"/>
  <c r="E1171" i="3"/>
  <c r="D1172" i="3"/>
  <c r="E1172" i="3"/>
  <c r="D1173" i="3"/>
  <c r="E1173" i="3"/>
  <c r="D1174" i="3"/>
  <c r="E1174" i="3"/>
  <c r="D1175" i="3"/>
  <c r="E1175" i="3"/>
  <c r="D1176" i="3"/>
  <c r="E1176" i="3"/>
  <c r="D1177" i="3"/>
  <c r="E1177" i="3"/>
  <c r="D1178" i="3"/>
  <c r="E1178" i="3"/>
  <c r="D1179" i="3"/>
  <c r="E1179" i="3"/>
  <c r="D1180" i="3"/>
  <c r="E1180" i="3"/>
  <c r="D1181" i="3"/>
  <c r="E1181" i="3"/>
  <c r="D1182" i="3"/>
  <c r="E1182" i="3"/>
  <c r="D1183" i="3"/>
  <c r="E1183" i="3"/>
  <c r="D1184" i="3"/>
  <c r="E1184" i="3"/>
  <c r="D1185" i="3"/>
  <c r="E1185" i="3"/>
  <c r="D1186" i="3"/>
  <c r="E1186" i="3"/>
  <c r="D1187" i="3"/>
  <c r="E1187" i="3"/>
  <c r="D1188" i="3"/>
  <c r="E1188" i="3"/>
  <c r="D1189" i="3"/>
  <c r="E1189" i="3"/>
  <c r="D1190" i="3"/>
  <c r="E1190" i="3"/>
  <c r="D1191" i="3"/>
  <c r="E1191" i="3"/>
  <c r="D1192" i="3"/>
  <c r="E1192" i="3"/>
  <c r="D1193" i="3"/>
  <c r="E1193" i="3"/>
  <c r="D1194" i="3"/>
  <c r="E1194" i="3"/>
  <c r="D1195" i="3"/>
  <c r="E1195" i="3"/>
  <c r="D1196" i="3"/>
  <c r="E1196" i="3"/>
  <c r="D1197" i="3"/>
  <c r="E1197" i="3"/>
  <c r="D1198" i="3"/>
  <c r="E1198" i="3"/>
  <c r="D1199" i="3"/>
  <c r="E1199" i="3"/>
  <c r="D1200" i="3"/>
  <c r="E1200" i="3"/>
  <c r="D1201" i="3"/>
  <c r="E1201" i="3"/>
  <c r="D1202" i="3"/>
  <c r="E1202" i="3"/>
  <c r="D1203" i="3"/>
  <c r="E1203" i="3"/>
  <c r="D1204" i="3"/>
  <c r="E1204" i="3"/>
  <c r="D1205" i="3"/>
  <c r="E1205" i="3"/>
  <c r="D1206" i="3"/>
  <c r="E1206" i="3"/>
  <c r="D1207" i="3"/>
  <c r="E1207" i="3"/>
  <c r="D1208" i="3"/>
  <c r="E1208" i="3"/>
  <c r="D1209" i="3"/>
  <c r="E1209" i="3"/>
  <c r="D1210" i="3"/>
  <c r="E1210" i="3"/>
  <c r="D1211" i="3"/>
  <c r="E1211" i="3"/>
  <c r="D1212" i="3"/>
  <c r="E1212" i="3"/>
  <c r="D1213" i="3"/>
  <c r="E1213" i="3"/>
  <c r="D1214" i="3"/>
  <c r="E1214" i="3"/>
  <c r="D1215" i="3"/>
  <c r="E1215" i="3"/>
  <c r="D1216" i="3"/>
  <c r="E1216" i="3"/>
  <c r="D1217" i="3"/>
  <c r="E1217" i="3"/>
  <c r="D1218" i="3"/>
  <c r="E1218" i="3"/>
  <c r="D1219" i="3"/>
  <c r="E1219" i="3"/>
  <c r="D1220" i="3"/>
  <c r="E1220" i="3"/>
  <c r="D1221" i="3"/>
  <c r="E1221" i="3"/>
  <c r="D1222" i="3"/>
  <c r="E1222" i="3"/>
  <c r="D1223" i="3"/>
  <c r="E1223" i="3"/>
  <c r="D1224" i="3"/>
  <c r="E1224" i="3"/>
  <c r="D1225" i="3"/>
  <c r="E1225" i="3"/>
  <c r="D1226" i="3"/>
  <c r="E1226" i="3"/>
  <c r="D1227" i="3"/>
  <c r="E1227" i="3"/>
  <c r="D1228" i="3"/>
  <c r="E1228" i="3"/>
  <c r="D1229" i="3"/>
  <c r="E1229" i="3"/>
  <c r="D1230" i="3"/>
  <c r="E1230" i="3"/>
  <c r="D1231" i="3"/>
  <c r="E1231" i="3"/>
  <c r="D1232" i="3"/>
  <c r="E1232" i="3"/>
  <c r="D1233" i="3"/>
  <c r="E1233" i="3"/>
  <c r="D1234" i="3"/>
  <c r="E1234" i="3"/>
  <c r="D1235" i="3"/>
  <c r="E1235" i="3"/>
  <c r="D1236" i="3"/>
  <c r="E1236" i="3"/>
  <c r="D1237" i="3"/>
  <c r="E1237" i="3"/>
  <c r="D1238" i="3"/>
  <c r="E1238" i="3"/>
  <c r="D1239" i="3"/>
  <c r="E1239" i="3"/>
  <c r="D1240" i="3"/>
  <c r="E1240" i="3"/>
  <c r="D1241" i="3"/>
  <c r="E1241" i="3"/>
  <c r="D1242" i="3"/>
  <c r="E1242" i="3"/>
  <c r="D1243" i="3"/>
  <c r="E1243" i="3"/>
  <c r="D1244" i="3"/>
  <c r="E1244" i="3"/>
  <c r="D1245" i="3"/>
  <c r="E1245" i="3"/>
  <c r="D1246" i="3"/>
  <c r="E1246" i="3"/>
  <c r="D1247" i="3"/>
  <c r="E1247" i="3"/>
  <c r="D1248" i="3"/>
  <c r="E1248" i="3"/>
  <c r="D1249" i="3"/>
  <c r="E1249" i="3"/>
  <c r="D1250" i="3"/>
  <c r="E1250" i="3"/>
  <c r="D1251" i="3"/>
  <c r="E1251" i="3"/>
  <c r="D1252" i="3"/>
  <c r="E1252" i="3"/>
  <c r="D1253" i="3"/>
  <c r="E1253" i="3"/>
  <c r="D1254" i="3"/>
  <c r="E1254" i="3"/>
  <c r="D1255" i="3"/>
  <c r="E1255" i="3"/>
  <c r="D1256" i="3"/>
  <c r="E1256" i="3"/>
  <c r="D1257" i="3"/>
  <c r="E1257" i="3"/>
  <c r="D1258" i="3"/>
  <c r="E1258" i="3"/>
  <c r="D1259" i="3"/>
  <c r="E1259" i="3"/>
  <c r="D1260" i="3"/>
  <c r="E1260" i="3"/>
  <c r="D1261" i="3"/>
  <c r="E1261" i="3"/>
  <c r="D1262" i="3"/>
  <c r="E1262" i="3"/>
  <c r="D1263" i="3"/>
  <c r="E1263" i="3"/>
  <c r="D1264" i="3"/>
  <c r="E1264" i="3"/>
  <c r="D1265" i="3"/>
  <c r="E1265" i="3"/>
  <c r="D1266" i="3"/>
  <c r="E1266" i="3"/>
  <c r="D1267" i="3"/>
  <c r="E1267" i="3"/>
  <c r="D1268" i="3"/>
  <c r="E1268" i="3"/>
  <c r="D1269" i="3"/>
  <c r="E1269" i="3"/>
  <c r="D1270" i="3"/>
  <c r="E1270" i="3"/>
  <c r="D1271" i="3"/>
  <c r="E1271" i="3"/>
  <c r="D1272" i="3"/>
  <c r="E1272" i="3"/>
  <c r="D1273" i="3"/>
  <c r="E1273" i="3"/>
  <c r="D1274" i="3"/>
  <c r="E1274" i="3"/>
  <c r="D1275" i="3"/>
  <c r="E1275" i="3"/>
  <c r="D1276" i="3"/>
  <c r="E1276" i="3"/>
  <c r="D1277" i="3"/>
  <c r="E1277" i="3"/>
  <c r="D1278" i="3"/>
  <c r="E1278" i="3"/>
  <c r="D1279" i="3"/>
  <c r="E1279" i="3"/>
  <c r="D1280" i="3"/>
  <c r="E1280" i="3"/>
  <c r="D1281" i="3"/>
  <c r="E1281" i="3"/>
  <c r="D1282" i="3"/>
  <c r="E1282" i="3"/>
  <c r="D1283" i="3"/>
  <c r="E1283" i="3"/>
  <c r="D1284" i="3"/>
  <c r="E1284" i="3"/>
  <c r="D1285" i="3"/>
  <c r="E1285" i="3"/>
  <c r="D1286" i="3"/>
  <c r="E1286" i="3"/>
  <c r="D1287" i="3"/>
  <c r="E1287" i="3"/>
  <c r="D1288" i="3"/>
  <c r="E1288" i="3"/>
  <c r="D1289" i="3"/>
  <c r="E1289" i="3"/>
  <c r="D1290" i="3"/>
  <c r="E1290" i="3"/>
  <c r="D1291" i="3"/>
  <c r="E1291" i="3"/>
  <c r="D1292" i="3"/>
  <c r="E1292" i="3"/>
  <c r="D1293" i="3"/>
  <c r="E1293" i="3"/>
  <c r="D1294" i="3"/>
  <c r="E1294" i="3"/>
  <c r="D1295" i="3"/>
  <c r="E1295" i="3"/>
  <c r="D1296" i="3"/>
  <c r="E1296" i="3"/>
  <c r="D1297" i="3"/>
  <c r="E1297" i="3"/>
  <c r="D1298" i="3"/>
  <c r="E1298" i="3"/>
  <c r="D1299" i="3"/>
  <c r="E1299" i="3"/>
  <c r="D1300" i="3"/>
  <c r="E1300" i="3"/>
  <c r="D1301" i="3"/>
  <c r="E1301" i="3"/>
  <c r="D1302" i="3"/>
  <c r="E1302" i="3"/>
  <c r="D1303" i="3"/>
  <c r="E1303" i="3"/>
  <c r="D1304" i="3"/>
  <c r="E1304" i="3"/>
  <c r="D1305" i="3"/>
  <c r="E1305" i="3"/>
  <c r="D1306" i="3"/>
  <c r="E1306" i="3"/>
  <c r="D1307" i="3"/>
  <c r="E1307" i="3"/>
  <c r="D1308" i="3"/>
  <c r="E1308" i="3"/>
  <c r="D1309" i="3"/>
  <c r="E1309" i="3"/>
  <c r="D1310" i="3"/>
  <c r="E1310" i="3"/>
  <c r="D1311" i="3"/>
  <c r="E1311" i="3"/>
  <c r="D1312" i="3"/>
  <c r="E1312" i="3"/>
  <c r="D1313" i="3"/>
  <c r="E1313" i="3"/>
  <c r="D1314" i="3"/>
  <c r="E1314" i="3"/>
  <c r="D1315" i="3"/>
  <c r="E1315" i="3"/>
  <c r="D1316" i="3"/>
  <c r="E1316" i="3"/>
  <c r="D1317" i="3"/>
  <c r="E1317" i="3"/>
  <c r="D1318" i="3"/>
  <c r="E1318" i="3"/>
  <c r="D1319" i="3"/>
  <c r="E1319" i="3"/>
  <c r="D1320" i="3"/>
  <c r="E1320" i="3"/>
  <c r="D1321" i="3"/>
  <c r="E1321" i="3"/>
  <c r="D1322" i="3"/>
  <c r="E1322" i="3"/>
  <c r="D1323" i="3"/>
  <c r="E1323" i="3"/>
  <c r="D1324" i="3"/>
  <c r="E1324" i="3"/>
  <c r="D1325" i="3"/>
  <c r="E1325" i="3"/>
  <c r="D1326" i="3"/>
  <c r="E1326" i="3"/>
  <c r="D1327" i="3"/>
  <c r="E1327" i="3"/>
  <c r="D1328" i="3"/>
  <c r="E1328" i="3"/>
  <c r="D1329" i="3"/>
  <c r="E1329" i="3"/>
  <c r="D1330" i="3"/>
  <c r="E1330" i="3"/>
  <c r="D1331" i="3"/>
  <c r="E1331" i="3"/>
  <c r="D1332" i="3"/>
  <c r="E1332" i="3"/>
  <c r="D1333" i="3"/>
  <c r="E1333" i="3"/>
  <c r="D1334" i="3"/>
  <c r="E1334" i="3"/>
  <c r="D1335" i="3"/>
  <c r="E1335" i="3"/>
  <c r="D1336" i="3"/>
  <c r="E1336" i="3"/>
  <c r="D1337" i="3"/>
  <c r="E1337" i="3"/>
  <c r="D1338" i="3"/>
  <c r="E1338" i="3"/>
  <c r="D1339" i="3"/>
  <c r="E1339" i="3"/>
  <c r="D1340" i="3"/>
  <c r="E1340" i="3"/>
  <c r="D1341" i="3"/>
  <c r="E1341" i="3"/>
  <c r="D1342" i="3"/>
  <c r="E1342" i="3"/>
  <c r="D1343" i="3"/>
  <c r="E1343" i="3"/>
  <c r="D1344" i="3"/>
  <c r="E1344" i="3"/>
  <c r="D1345" i="3"/>
  <c r="E1345" i="3"/>
  <c r="D1346" i="3"/>
  <c r="E1346" i="3"/>
  <c r="D1347" i="3"/>
  <c r="E1347" i="3"/>
  <c r="D1348" i="3"/>
  <c r="E1348" i="3"/>
  <c r="D1349" i="3"/>
  <c r="E1349" i="3"/>
  <c r="D1350" i="3"/>
  <c r="E1350" i="3"/>
  <c r="D1351" i="3"/>
  <c r="E1351" i="3"/>
  <c r="D1352" i="3"/>
  <c r="E1352" i="3"/>
  <c r="D1353" i="3"/>
  <c r="E1353" i="3"/>
  <c r="D1354" i="3"/>
  <c r="E1354" i="3"/>
  <c r="D1355" i="3"/>
  <c r="E1355" i="3"/>
  <c r="D1356" i="3"/>
  <c r="E1356" i="3"/>
  <c r="D1357" i="3"/>
  <c r="E1357" i="3"/>
  <c r="D1358" i="3"/>
  <c r="E1358" i="3"/>
  <c r="D1359" i="3"/>
  <c r="E1359" i="3"/>
  <c r="D1360" i="3"/>
  <c r="E1360" i="3"/>
  <c r="D1361" i="3"/>
  <c r="E1361" i="3"/>
  <c r="D1362" i="3"/>
  <c r="E1362" i="3"/>
  <c r="D1363" i="3"/>
  <c r="E1363" i="3"/>
  <c r="D1364" i="3"/>
  <c r="E1364" i="3"/>
  <c r="D1365" i="3"/>
  <c r="E1365" i="3"/>
  <c r="D1366" i="3"/>
  <c r="E1366" i="3"/>
  <c r="D1367" i="3"/>
  <c r="E1367" i="3"/>
  <c r="D1368" i="3"/>
  <c r="E1368" i="3"/>
  <c r="D1369" i="3"/>
  <c r="E1369" i="3"/>
  <c r="D1370" i="3"/>
  <c r="E1370" i="3"/>
  <c r="D1371" i="3"/>
  <c r="E1371" i="3"/>
  <c r="D1372" i="3"/>
  <c r="E1372" i="3"/>
  <c r="D1373" i="3"/>
  <c r="E1373" i="3"/>
  <c r="D1374" i="3"/>
  <c r="E1374" i="3"/>
  <c r="D1375" i="3"/>
  <c r="E1375" i="3"/>
  <c r="D1376" i="3"/>
  <c r="E1376" i="3"/>
  <c r="D1377" i="3"/>
  <c r="E1377" i="3"/>
  <c r="D1378" i="3"/>
  <c r="E1378" i="3"/>
  <c r="D1379" i="3"/>
  <c r="E1379" i="3"/>
  <c r="D1380" i="3"/>
  <c r="E1380" i="3"/>
  <c r="D1381" i="3"/>
  <c r="E1381" i="3"/>
  <c r="D1382" i="3"/>
  <c r="E1382" i="3"/>
  <c r="D1383" i="3"/>
  <c r="E1383" i="3"/>
  <c r="D1384" i="3"/>
  <c r="E1384" i="3"/>
  <c r="D1385" i="3"/>
  <c r="E1385" i="3"/>
  <c r="D1386" i="3"/>
  <c r="E1386" i="3"/>
  <c r="D1387" i="3"/>
  <c r="E1387" i="3"/>
  <c r="D1388" i="3"/>
  <c r="E1388" i="3"/>
  <c r="D1389" i="3"/>
  <c r="E1389" i="3"/>
  <c r="D1390" i="3"/>
  <c r="E1390" i="3"/>
  <c r="D1391" i="3"/>
  <c r="E1391" i="3"/>
  <c r="D1392" i="3"/>
  <c r="E1392" i="3"/>
  <c r="D1393" i="3"/>
  <c r="E1393" i="3"/>
  <c r="D1394" i="3"/>
  <c r="E1394" i="3"/>
  <c r="D1395" i="3"/>
  <c r="E1395" i="3"/>
  <c r="D1396" i="3"/>
  <c r="E1396" i="3"/>
  <c r="D1397" i="3"/>
  <c r="E1397" i="3"/>
  <c r="D1398" i="3"/>
  <c r="E1398" i="3"/>
  <c r="D1399" i="3"/>
  <c r="E1399" i="3"/>
  <c r="D1400" i="3"/>
  <c r="E1400" i="3"/>
  <c r="D1401" i="3"/>
  <c r="E1401" i="3"/>
  <c r="D1402" i="3"/>
  <c r="E1402" i="3"/>
  <c r="D1403" i="3"/>
  <c r="E1403" i="3"/>
  <c r="D1404" i="3"/>
  <c r="E1404" i="3"/>
  <c r="D1405" i="3"/>
  <c r="E1405" i="3"/>
  <c r="D1406" i="3"/>
  <c r="E1406" i="3"/>
  <c r="D1407" i="3"/>
  <c r="E1407" i="3"/>
  <c r="D1408" i="3"/>
  <c r="E1408" i="3"/>
  <c r="D1409" i="3"/>
  <c r="E1409" i="3"/>
  <c r="D1410" i="3"/>
  <c r="E1410" i="3"/>
  <c r="D1411" i="3"/>
  <c r="E1411" i="3"/>
  <c r="D1412" i="3"/>
  <c r="E1412" i="3"/>
  <c r="D1413" i="3"/>
  <c r="E1413" i="3"/>
  <c r="D1414" i="3"/>
  <c r="E1414" i="3"/>
  <c r="D1415" i="3"/>
  <c r="E1415" i="3"/>
  <c r="D1416" i="3"/>
  <c r="E1416" i="3"/>
  <c r="D1417" i="3"/>
  <c r="E1417" i="3"/>
  <c r="D1418" i="3"/>
  <c r="E1418" i="3"/>
  <c r="D1419" i="3"/>
  <c r="E1419" i="3"/>
  <c r="D1420" i="3"/>
  <c r="E1420" i="3"/>
  <c r="D1421" i="3"/>
  <c r="E1421" i="3"/>
  <c r="D1422" i="3"/>
  <c r="E1422" i="3"/>
  <c r="D1423" i="3"/>
  <c r="E1423" i="3"/>
  <c r="D1424" i="3"/>
  <c r="E1424" i="3"/>
  <c r="D1425" i="3"/>
  <c r="E1425" i="3"/>
  <c r="D1426" i="3"/>
  <c r="E1426" i="3"/>
  <c r="D1427" i="3"/>
  <c r="E1427" i="3"/>
  <c r="D1428" i="3"/>
  <c r="E1428" i="3"/>
  <c r="D1429" i="3"/>
  <c r="E1429" i="3"/>
  <c r="D1430" i="3"/>
  <c r="E1430" i="3"/>
  <c r="D1431" i="3"/>
  <c r="E1431" i="3"/>
  <c r="D1432" i="3"/>
  <c r="E1432" i="3"/>
  <c r="D1433" i="3"/>
  <c r="E1433" i="3"/>
  <c r="D1434" i="3"/>
  <c r="E1434" i="3"/>
  <c r="D1435" i="3"/>
  <c r="E1435" i="3"/>
  <c r="D1436" i="3"/>
  <c r="E1436" i="3"/>
  <c r="D1437" i="3"/>
  <c r="E1437" i="3"/>
  <c r="D1438" i="3"/>
  <c r="E1438" i="3"/>
  <c r="D1439" i="3"/>
  <c r="E1439" i="3"/>
  <c r="D1440" i="3"/>
  <c r="E1440" i="3"/>
  <c r="D1441" i="3"/>
  <c r="E1441" i="3"/>
  <c r="D1442" i="3"/>
  <c r="E1442" i="3"/>
  <c r="D1443" i="3"/>
  <c r="E1443" i="3"/>
  <c r="D1444" i="3"/>
  <c r="E1444" i="3"/>
  <c r="D1445" i="3"/>
  <c r="E1445" i="3"/>
  <c r="D1446" i="3"/>
  <c r="E1446" i="3"/>
  <c r="D1447" i="3"/>
  <c r="E1447" i="3"/>
  <c r="D1448" i="3"/>
  <c r="E1448" i="3"/>
  <c r="D1449" i="3"/>
  <c r="E1449" i="3"/>
  <c r="D1450" i="3"/>
  <c r="E1450" i="3"/>
  <c r="D1451" i="3"/>
  <c r="E1451" i="3"/>
  <c r="D1452" i="3"/>
  <c r="E1452" i="3"/>
  <c r="D1453" i="3"/>
  <c r="E1453" i="3"/>
  <c r="D1454" i="3"/>
  <c r="E1454" i="3"/>
  <c r="D1455" i="3"/>
  <c r="E1455" i="3"/>
  <c r="D1456" i="3"/>
  <c r="E1456" i="3"/>
  <c r="D1457" i="3"/>
  <c r="E1457" i="3"/>
  <c r="D1458" i="3"/>
  <c r="E1458" i="3"/>
  <c r="D1459" i="3"/>
  <c r="E1459" i="3"/>
  <c r="D1460" i="3"/>
  <c r="E1460" i="3"/>
  <c r="D1461" i="3"/>
  <c r="E1461" i="3"/>
  <c r="D1462" i="3"/>
  <c r="E1462" i="3"/>
  <c r="D1463" i="3"/>
  <c r="E1463" i="3"/>
  <c r="D1464" i="3"/>
  <c r="E1464" i="3"/>
  <c r="D1465" i="3"/>
  <c r="E1465" i="3"/>
  <c r="D1466" i="3"/>
  <c r="E1466" i="3"/>
  <c r="D1467" i="3"/>
  <c r="E1467" i="3"/>
  <c r="D1468" i="3"/>
  <c r="E1468" i="3"/>
  <c r="D1469" i="3"/>
  <c r="E1469" i="3"/>
  <c r="D1470" i="3"/>
  <c r="E1470" i="3"/>
  <c r="D1471" i="3"/>
  <c r="E1471" i="3"/>
  <c r="D1472" i="3"/>
  <c r="E1472" i="3"/>
  <c r="D1473" i="3"/>
  <c r="E1473" i="3"/>
  <c r="D1474" i="3"/>
  <c r="E1474" i="3"/>
  <c r="D1475" i="3"/>
  <c r="E1475" i="3"/>
  <c r="D1476" i="3"/>
  <c r="E1476" i="3"/>
  <c r="D1477" i="3"/>
  <c r="E1477" i="3"/>
  <c r="D1478" i="3"/>
  <c r="E1478" i="3"/>
  <c r="D1479" i="3"/>
  <c r="E1479" i="3"/>
  <c r="D1480" i="3"/>
  <c r="E1480" i="3"/>
  <c r="D1481" i="3"/>
  <c r="E1481" i="3"/>
  <c r="D1482" i="3"/>
  <c r="E1482" i="3"/>
  <c r="D1483" i="3"/>
  <c r="E1483" i="3"/>
  <c r="D1484" i="3"/>
  <c r="E1484" i="3"/>
  <c r="D1485" i="3"/>
  <c r="E1485" i="3"/>
  <c r="D1486" i="3"/>
  <c r="E1486" i="3"/>
  <c r="D1487" i="3"/>
  <c r="E1487" i="3"/>
  <c r="D1488" i="3"/>
  <c r="E1488" i="3"/>
  <c r="D1489" i="3"/>
  <c r="E1489" i="3"/>
  <c r="D1490" i="3"/>
  <c r="E1490" i="3"/>
  <c r="D1491" i="3"/>
  <c r="E1491" i="3"/>
  <c r="D1492" i="3"/>
  <c r="E1492" i="3"/>
  <c r="D1493" i="3"/>
  <c r="E1493" i="3"/>
  <c r="D1494" i="3"/>
  <c r="E1494" i="3"/>
  <c r="D1495" i="3"/>
  <c r="E1495" i="3"/>
  <c r="D1496" i="3"/>
  <c r="E1496" i="3"/>
  <c r="D1497" i="3"/>
  <c r="E1497" i="3"/>
  <c r="D1498" i="3"/>
  <c r="E1498" i="3"/>
  <c r="D1499" i="3"/>
  <c r="E1499" i="3"/>
  <c r="D1500" i="3"/>
  <c r="E1500" i="3"/>
  <c r="D1501" i="3"/>
  <c r="E1501" i="3"/>
  <c r="D1502" i="3"/>
  <c r="E1502" i="3"/>
  <c r="D1503" i="3"/>
  <c r="E1503" i="3"/>
  <c r="D1504" i="3"/>
  <c r="E1504" i="3"/>
  <c r="D1505" i="3"/>
  <c r="E1505" i="3"/>
  <c r="D1506" i="3"/>
  <c r="E1506" i="3"/>
  <c r="D1507" i="3"/>
  <c r="E1507" i="3"/>
  <c r="D1508" i="3"/>
  <c r="E1508" i="3"/>
  <c r="D1509" i="3"/>
  <c r="E1509" i="3"/>
  <c r="D1510" i="3"/>
  <c r="E1510" i="3"/>
  <c r="D1511" i="3"/>
  <c r="E1511" i="3"/>
  <c r="D1512" i="3"/>
  <c r="E1512" i="3"/>
  <c r="D1513" i="3"/>
  <c r="E1513" i="3"/>
  <c r="D1514" i="3"/>
  <c r="E1514" i="3"/>
  <c r="D1515" i="3"/>
  <c r="E1515" i="3"/>
  <c r="D1516" i="3"/>
  <c r="E1516" i="3"/>
  <c r="D1517" i="3"/>
  <c r="E1517" i="3"/>
  <c r="D1518" i="3"/>
  <c r="E1518" i="3"/>
  <c r="D1519" i="3"/>
  <c r="E1519" i="3"/>
  <c r="D1520" i="3"/>
  <c r="E1520" i="3"/>
  <c r="D1521" i="3"/>
  <c r="E1521" i="3"/>
  <c r="D1522" i="3"/>
  <c r="E1522" i="3"/>
  <c r="D1523" i="3"/>
  <c r="E1523" i="3"/>
  <c r="D1524" i="3"/>
  <c r="E1524" i="3"/>
  <c r="D1525" i="3"/>
  <c r="E1525" i="3"/>
  <c r="D1526" i="3"/>
  <c r="E1526" i="3"/>
  <c r="D1527" i="3"/>
  <c r="E1527" i="3"/>
  <c r="D1528" i="3"/>
  <c r="E1528" i="3"/>
  <c r="D1529" i="3"/>
  <c r="E1529" i="3"/>
  <c r="D1530" i="3"/>
  <c r="E1530" i="3"/>
  <c r="D1531" i="3"/>
  <c r="E1531" i="3"/>
  <c r="D1532" i="3"/>
  <c r="E1532" i="3"/>
  <c r="D1533" i="3"/>
  <c r="E1533" i="3"/>
  <c r="D1534" i="3"/>
  <c r="E1534" i="3"/>
  <c r="D1535" i="3"/>
  <c r="E1535" i="3"/>
  <c r="D1536" i="3"/>
  <c r="E1536" i="3"/>
  <c r="D1537" i="3"/>
  <c r="E1537" i="3"/>
  <c r="D1538" i="3"/>
  <c r="E1538" i="3"/>
  <c r="D1539" i="3"/>
  <c r="E1539" i="3"/>
  <c r="D1540" i="3"/>
  <c r="E1540" i="3"/>
  <c r="D1541" i="3"/>
  <c r="E1541" i="3"/>
  <c r="D1542" i="3"/>
  <c r="E1542" i="3"/>
  <c r="D1543" i="3"/>
  <c r="E1543" i="3"/>
  <c r="D1544" i="3"/>
  <c r="E1544" i="3"/>
  <c r="D1545" i="3"/>
  <c r="E1545" i="3"/>
  <c r="D1546" i="3"/>
  <c r="E1546" i="3"/>
  <c r="D1547" i="3"/>
  <c r="E1547" i="3"/>
  <c r="D1548" i="3"/>
  <c r="E1548" i="3"/>
  <c r="D1549" i="3"/>
  <c r="E1549" i="3"/>
  <c r="D1550" i="3"/>
  <c r="E1550" i="3"/>
  <c r="D1551" i="3"/>
  <c r="E1551" i="3"/>
  <c r="D1552" i="3"/>
  <c r="E1552" i="3"/>
  <c r="D1553" i="3"/>
  <c r="E1553" i="3"/>
  <c r="D1554" i="3"/>
  <c r="E1554" i="3"/>
  <c r="D1555" i="3"/>
  <c r="E1555" i="3"/>
  <c r="D1556" i="3"/>
  <c r="E1556" i="3"/>
  <c r="D1557" i="3"/>
  <c r="E1557" i="3"/>
  <c r="D1558" i="3"/>
  <c r="E1558" i="3"/>
  <c r="D1559" i="3"/>
  <c r="E1559" i="3"/>
  <c r="D1560" i="3"/>
  <c r="E1560" i="3"/>
  <c r="D1561" i="3"/>
  <c r="E1561" i="3"/>
  <c r="D1562" i="3"/>
  <c r="E1562" i="3"/>
  <c r="D1563" i="3"/>
  <c r="E1563" i="3"/>
  <c r="D1564" i="3"/>
  <c r="E1564" i="3"/>
  <c r="D1565" i="3"/>
  <c r="E1565" i="3"/>
  <c r="D1566" i="3"/>
  <c r="E1566" i="3"/>
  <c r="D1567" i="3"/>
  <c r="E1567" i="3"/>
  <c r="D1568" i="3"/>
  <c r="E1568" i="3"/>
  <c r="D1569" i="3"/>
  <c r="E1569" i="3"/>
  <c r="D1570" i="3"/>
  <c r="E1570" i="3"/>
  <c r="D1571" i="3"/>
  <c r="E1571" i="3"/>
  <c r="D1572" i="3"/>
  <c r="E1572" i="3"/>
  <c r="D1573" i="3"/>
  <c r="E1573" i="3"/>
  <c r="D1574" i="3"/>
  <c r="E1574" i="3"/>
  <c r="D1575" i="3"/>
  <c r="E1575" i="3"/>
  <c r="D1576" i="3"/>
  <c r="E1576" i="3"/>
  <c r="D1577" i="3"/>
  <c r="E1577" i="3"/>
  <c r="D1578" i="3"/>
  <c r="E1578" i="3"/>
  <c r="D1579" i="3"/>
  <c r="E1579" i="3"/>
  <c r="D1580" i="3"/>
  <c r="E1580" i="3"/>
  <c r="D1581" i="3"/>
  <c r="E1581" i="3"/>
  <c r="D1582" i="3"/>
  <c r="E1582" i="3"/>
  <c r="D1583" i="3"/>
  <c r="E1583" i="3"/>
  <c r="D1584" i="3"/>
  <c r="E1584" i="3"/>
  <c r="D1585" i="3"/>
  <c r="E1585" i="3"/>
  <c r="D1586" i="3"/>
  <c r="E1586" i="3"/>
  <c r="D1587" i="3"/>
  <c r="E1587" i="3"/>
  <c r="D1588" i="3"/>
  <c r="E1588" i="3"/>
  <c r="D1589" i="3"/>
  <c r="E1589" i="3"/>
  <c r="D1590" i="3"/>
  <c r="E1590" i="3"/>
  <c r="D1591" i="3"/>
  <c r="E1591" i="3"/>
  <c r="D1592" i="3"/>
  <c r="E1592" i="3"/>
  <c r="D1593" i="3"/>
  <c r="E1593" i="3"/>
  <c r="D1594" i="3"/>
  <c r="E1594" i="3"/>
  <c r="D1595" i="3"/>
  <c r="E1595" i="3"/>
  <c r="D1596" i="3"/>
  <c r="E1596" i="3"/>
  <c r="D1597" i="3"/>
  <c r="E1597" i="3"/>
  <c r="D1598" i="3"/>
  <c r="E1598" i="3"/>
  <c r="D1599" i="3"/>
  <c r="E1599" i="3"/>
  <c r="D1600" i="3"/>
  <c r="E1600" i="3"/>
  <c r="D1601" i="3"/>
  <c r="E1601" i="3"/>
  <c r="D1602" i="3"/>
  <c r="E1602" i="3"/>
  <c r="D1603" i="3"/>
  <c r="E1603" i="3"/>
  <c r="D1604" i="3"/>
  <c r="E1604" i="3"/>
  <c r="D1605" i="3"/>
  <c r="E1605" i="3"/>
  <c r="D1606" i="3"/>
  <c r="E1606" i="3"/>
  <c r="D1607" i="3"/>
  <c r="E1607" i="3"/>
  <c r="D1608" i="3"/>
  <c r="E1608" i="3"/>
  <c r="D1609" i="3"/>
  <c r="E1609" i="3"/>
  <c r="D1610" i="3"/>
  <c r="E1610" i="3"/>
  <c r="D1611" i="3"/>
  <c r="E1611" i="3"/>
  <c r="D1612" i="3"/>
  <c r="E1612" i="3"/>
  <c r="D1613" i="3"/>
  <c r="E1613" i="3"/>
  <c r="D1614" i="3"/>
  <c r="E1614" i="3"/>
  <c r="D1615" i="3"/>
  <c r="E1615" i="3"/>
  <c r="D1616" i="3"/>
  <c r="E1616" i="3"/>
  <c r="D1617" i="3"/>
  <c r="E1617" i="3"/>
  <c r="D1618" i="3"/>
  <c r="E1618" i="3"/>
  <c r="D1619" i="3"/>
  <c r="E1619" i="3"/>
  <c r="D1620" i="3"/>
  <c r="E1620" i="3"/>
  <c r="D1621" i="3"/>
  <c r="E1621" i="3"/>
  <c r="D1622" i="3"/>
  <c r="E1622" i="3"/>
  <c r="D1623" i="3"/>
  <c r="E1623" i="3"/>
  <c r="D1624" i="3"/>
  <c r="E1624" i="3"/>
  <c r="D1625" i="3"/>
  <c r="E1625" i="3"/>
  <c r="D1626" i="3"/>
  <c r="E1626" i="3"/>
  <c r="D1627" i="3"/>
  <c r="E1627" i="3"/>
  <c r="D1628" i="3"/>
  <c r="E1628" i="3"/>
  <c r="D1629" i="3"/>
  <c r="E1629" i="3"/>
  <c r="D1630" i="3"/>
  <c r="E1630" i="3"/>
  <c r="D1631" i="3"/>
  <c r="E1631" i="3"/>
  <c r="D1632" i="3"/>
  <c r="E1632" i="3"/>
  <c r="D1633" i="3"/>
  <c r="E1633" i="3"/>
  <c r="D1634" i="3"/>
  <c r="E1634" i="3"/>
  <c r="D1635" i="3"/>
  <c r="E1635" i="3"/>
  <c r="D1636" i="3"/>
  <c r="E1636" i="3"/>
  <c r="D1637" i="3"/>
  <c r="E1637" i="3"/>
  <c r="D1638" i="3"/>
  <c r="E1638" i="3"/>
  <c r="D1639" i="3"/>
  <c r="E1639" i="3"/>
  <c r="D1640" i="3"/>
  <c r="E1640" i="3"/>
  <c r="D1641" i="3"/>
  <c r="E1641" i="3"/>
  <c r="D1642" i="3"/>
  <c r="E1642" i="3"/>
  <c r="D1643" i="3"/>
  <c r="E1643" i="3"/>
  <c r="D1644" i="3"/>
  <c r="E1644" i="3"/>
  <c r="D1645" i="3"/>
  <c r="E1645" i="3"/>
  <c r="D1646" i="3"/>
  <c r="E1646" i="3"/>
  <c r="D1647" i="3"/>
  <c r="E1647" i="3"/>
  <c r="D1648" i="3"/>
  <c r="E1648" i="3"/>
  <c r="D1649" i="3"/>
  <c r="E1649" i="3"/>
  <c r="D1650" i="3"/>
  <c r="E1650" i="3"/>
  <c r="D1651" i="3"/>
  <c r="E1651" i="3"/>
  <c r="D1652" i="3"/>
  <c r="E1652" i="3"/>
  <c r="D1653" i="3"/>
  <c r="E1653" i="3"/>
  <c r="D1654" i="3"/>
  <c r="E1654" i="3"/>
  <c r="D1655" i="3"/>
  <c r="E1655" i="3"/>
  <c r="D1656" i="3"/>
  <c r="E1656" i="3"/>
  <c r="D1657" i="3"/>
  <c r="E1657" i="3"/>
  <c r="D1658" i="3"/>
  <c r="E1658" i="3"/>
  <c r="D1659" i="3"/>
  <c r="E1659" i="3"/>
  <c r="D1660" i="3"/>
  <c r="E1660" i="3"/>
  <c r="D1661" i="3"/>
  <c r="E1661" i="3"/>
  <c r="D1662" i="3"/>
  <c r="E1662" i="3"/>
  <c r="D1663" i="3"/>
  <c r="E1663" i="3"/>
  <c r="D1664" i="3"/>
  <c r="E1664" i="3"/>
  <c r="D1665" i="3"/>
  <c r="E1665" i="3"/>
  <c r="D1666" i="3"/>
  <c r="E1666" i="3"/>
  <c r="D1667" i="3"/>
  <c r="E1667" i="3"/>
  <c r="D1668" i="3"/>
  <c r="E1668" i="3"/>
  <c r="D1669" i="3"/>
  <c r="E1669" i="3"/>
  <c r="D1670" i="3"/>
  <c r="E1670" i="3"/>
  <c r="D1671" i="3"/>
  <c r="E1671" i="3"/>
  <c r="D1672" i="3"/>
  <c r="E1672" i="3"/>
  <c r="D1673" i="3"/>
  <c r="E1673" i="3"/>
  <c r="D1674" i="3"/>
  <c r="E1674" i="3"/>
  <c r="D1675" i="3"/>
  <c r="E1675" i="3"/>
  <c r="D1676" i="3"/>
  <c r="E1676" i="3"/>
  <c r="D1677" i="3"/>
  <c r="E1677" i="3"/>
  <c r="D1678" i="3"/>
  <c r="E1678" i="3"/>
  <c r="D1679" i="3"/>
  <c r="E1679" i="3"/>
  <c r="D1680" i="3"/>
  <c r="E1680" i="3"/>
  <c r="D1681" i="3"/>
  <c r="E1681" i="3"/>
  <c r="D1682" i="3"/>
  <c r="E1682" i="3"/>
  <c r="D1683" i="3"/>
  <c r="E1683" i="3"/>
  <c r="D1684" i="3"/>
  <c r="E1684" i="3"/>
  <c r="D1685" i="3"/>
  <c r="E1685" i="3"/>
  <c r="D1686" i="3"/>
  <c r="E1686" i="3"/>
  <c r="D1687" i="3"/>
  <c r="E1687" i="3"/>
  <c r="D1688" i="3"/>
  <c r="E1688" i="3"/>
  <c r="D1689" i="3"/>
  <c r="E1689" i="3"/>
  <c r="D1690" i="3"/>
  <c r="E1690" i="3"/>
  <c r="D1691" i="3"/>
  <c r="E1691" i="3"/>
  <c r="D1692" i="3"/>
  <c r="E1692" i="3"/>
  <c r="D1693" i="3"/>
  <c r="E1693" i="3"/>
  <c r="D1694" i="3"/>
  <c r="E1694" i="3"/>
  <c r="D1695" i="3"/>
  <c r="E1695" i="3"/>
  <c r="D1696" i="3"/>
  <c r="E1696" i="3"/>
  <c r="D1697" i="3"/>
  <c r="E1697" i="3"/>
  <c r="D1698" i="3"/>
  <c r="E1698" i="3"/>
  <c r="D1699" i="3"/>
  <c r="E1699" i="3"/>
  <c r="D1700" i="3"/>
  <c r="E1700" i="3"/>
  <c r="D1701" i="3"/>
  <c r="E1701" i="3"/>
  <c r="D1702" i="3"/>
  <c r="E1702" i="3"/>
  <c r="D1703" i="3"/>
  <c r="E1703" i="3"/>
  <c r="D1704" i="3"/>
  <c r="E1704" i="3"/>
  <c r="D1705" i="3"/>
  <c r="E1705" i="3"/>
  <c r="D1706" i="3"/>
  <c r="E1706" i="3"/>
  <c r="D1707" i="3"/>
  <c r="E1707" i="3"/>
  <c r="D1708" i="3"/>
  <c r="E1708" i="3"/>
  <c r="D1709" i="3"/>
  <c r="E1709" i="3"/>
  <c r="D1710" i="3"/>
  <c r="E1710" i="3"/>
  <c r="D1711" i="3"/>
  <c r="E1711" i="3"/>
  <c r="D1712" i="3"/>
  <c r="E1712" i="3"/>
  <c r="D1713" i="3"/>
  <c r="E1713" i="3"/>
  <c r="D1714" i="3"/>
  <c r="E1714" i="3"/>
  <c r="D1715" i="3"/>
  <c r="E1715" i="3"/>
  <c r="D1716" i="3"/>
  <c r="E1716" i="3"/>
  <c r="D1717" i="3"/>
  <c r="E1717" i="3"/>
  <c r="D1718" i="3"/>
  <c r="E1718" i="3"/>
  <c r="D1719" i="3"/>
  <c r="E1719" i="3"/>
  <c r="D1720" i="3"/>
  <c r="E1720" i="3"/>
  <c r="D1721" i="3"/>
  <c r="E1721" i="3"/>
  <c r="D1722" i="3"/>
  <c r="E1722" i="3"/>
  <c r="D1723" i="3"/>
  <c r="E1723" i="3"/>
  <c r="D1724" i="3"/>
  <c r="E1724" i="3"/>
  <c r="D1725" i="3"/>
  <c r="E1725" i="3"/>
  <c r="D1726" i="3"/>
  <c r="E1726" i="3"/>
  <c r="D1727" i="3"/>
  <c r="E1727" i="3"/>
  <c r="D1728" i="3"/>
  <c r="E1728" i="3"/>
  <c r="D1729" i="3"/>
  <c r="E1729" i="3"/>
  <c r="D1730" i="3"/>
  <c r="E1730" i="3"/>
  <c r="D1731" i="3"/>
  <c r="E1731" i="3"/>
  <c r="D1732" i="3"/>
  <c r="E1732" i="3"/>
  <c r="D1733" i="3"/>
  <c r="E1733" i="3"/>
  <c r="D1734" i="3"/>
  <c r="E1734" i="3"/>
  <c r="D1735" i="3"/>
  <c r="E1735" i="3"/>
  <c r="D1736" i="3"/>
  <c r="E1736" i="3"/>
  <c r="D1737" i="3"/>
  <c r="E1737" i="3"/>
  <c r="D1738" i="3"/>
  <c r="E1738" i="3"/>
  <c r="D1739" i="3"/>
  <c r="E1739" i="3"/>
  <c r="D1740" i="3"/>
  <c r="E1740" i="3"/>
  <c r="D1741" i="3"/>
  <c r="E1741" i="3"/>
  <c r="D1742" i="3"/>
  <c r="E1742" i="3"/>
  <c r="D1743" i="3"/>
  <c r="E1743" i="3"/>
  <c r="D1744" i="3"/>
  <c r="E1744" i="3"/>
  <c r="D1745" i="3"/>
  <c r="E1745" i="3"/>
  <c r="D1746" i="3"/>
  <c r="E1746" i="3"/>
  <c r="D1747" i="3"/>
  <c r="E1747" i="3"/>
  <c r="D1748" i="3"/>
  <c r="E1748" i="3"/>
  <c r="D1749" i="3"/>
  <c r="E1749" i="3"/>
  <c r="D1750" i="3"/>
  <c r="E1750" i="3"/>
  <c r="D1751" i="3"/>
  <c r="E1751" i="3"/>
  <c r="D1752" i="3"/>
  <c r="E1752" i="3"/>
  <c r="D1753" i="3"/>
  <c r="E1753" i="3"/>
  <c r="D1754" i="3"/>
  <c r="E1754" i="3"/>
  <c r="D1755" i="3"/>
  <c r="E1755" i="3"/>
  <c r="D1756" i="3"/>
  <c r="E1756" i="3"/>
  <c r="D1757" i="3"/>
  <c r="E1757" i="3"/>
  <c r="D1758" i="3"/>
  <c r="E1758" i="3"/>
  <c r="D1759" i="3"/>
  <c r="E1759" i="3"/>
  <c r="D1760" i="3"/>
  <c r="E1760" i="3"/>
  <c r="D1761" i="3"/>
  <c r="E1761" i="3"/>
  <c r="D1762" i="3"/>
  <c r="E1762" i="3"/>
  <c r="D1763" i="3"/>
  <c r="E1763" i="3"/>
  <c r="D1764" i="3"/>
  <c r="E1764" i="3"/>
  <c r="D1765" i="3"/>
  <c r="E1765" i="3"/>
  <c r="D1766" i="3"/>
  <c r="E1766" i="3"/>
  <c r="D1767" i="3"/>
  <c r="E1767" i="3"/>
  <c r="D1768" i="3"/>
  <c r="E1768" i="3"/>
  <c r="D1769" i="3"/>
  <c r="E1769" i="3"/>
  <c r="D1770" i="3"/>
  <c r="E1770" i="3"/>
  <c r="D1771" i="3"/>
  <c r="E1771" i="3"/>
  <c r="D1772" i="3"/>
  <c r="E1772" i="3"/>
  <c r="D1773" i="3"/>
  <c r="E1773" i="3"/>
  <c r="D1774" i="3"/>
  <c r="E1774" i="3"/>
  <c r="D1775" i="3"/>
  <c r="E1775" i="3"/>
  <c r="D1776" i="3"/>
  <c r="E1776" i="3"/>
  <c r="D1777" i="3"/>
  <c r="E1777" i="3"/>
  <c r="D1778" i="3"/>
  <c r="E1778" i="3"/>
  <c r="D1779" i="3"/>
  <c r="E1779" i="3"/>
  <c r="D1780" i="3"/>
  <c r="E1780" i="3"/>
  <c r="D1781" i="3"/>
  <c r="E1781" i="3"/>
  <c r="D1782" i="3"/>
  <c r="E1782" i="3"/>
  <c r="D1783" i="3"/>
  <c r="E1783" i="3"/>
  <c r="D1784" i="3"/>
  <c r="E1784" i="3"/>
  <c r="D1785" i="3"/>
  <c r="E1785" i="3"/>
  <c r="D1786" i="3"/>
  <c r="E1786" i="3"/>
  <c r="D1787" i="3"/>
  <c r="E1787" i="3"/>
  <c r="D1788" i="3"/>
  <c r="E1788" i="3"/>
  <c r="D1789" i="3"/>
  <c r="E1789" i="3"/>
  <c r="D1790" i="3"/>
  <c r="E1790" i="3"/>
  <c r="D1791" i="3"/>
  <c r="E1791" i="3"/>
  <c r="D1792" i="3"/>
  <c r="E1792" i="3"/>
  <c r="D1793" i="3"/>
  <c r="E1793" i="3"/>
  <c r="D1794" i="3"/>
  <c r="E1794" i="3"/>
  <c r="D1795" i="3"/>
  <c r="E1795" i="3"/>
  <c r="D1796" i="3"/>
  <c r="E1796" i="3"/>
  <c r="D1797" i="3"/>
  <c r="E1797" i="3"/>
  <c r="D1798" i="3"/>
  <c r="E1798" i="3"/>
  <c r="D1799" i="3"/>
  <c r="E1799" i="3"/>
  <c r="D1800" i="3"/>
  <c r="E1800" i="3"/>
  <c r="D1801" i="3"/>
  <c r="E1801" i="3"/>
  <c r="D1802" i="3"/>
  <c r="E1802" i="3"/>
  <c r="D1803" i="3"/>
  <c r="E1803" i="3"/>
  <c r="D1804" i="3"/>
  <c r="E1804" i="3"/>
  <c r="D1805" i="3"/>
  <c r="E1805" i="3"/>
  <c r="D1806" i="3"/>
  <c r="E1806" i="3"/>
  <c r="D1807" i="3"/>
  <c r="E1807" i="3"/>
  <c r="D1808" i="3"/>
  <c r="E1808" i="3"/>
  <c r="D1809" i="3"/>
  <c r="E1809" i="3"/>
  <c r="D1810" i="3"/>
  <c r="E1810" i="3"/>
  <c r="D1811" i="3"/>
  <c r="E1811" i="3"/>
  <c r="D1812" i="3"/>
  <c r="E1812" i="3"/>
  <c r="D1813" i="3"/>
  <c r="E1813" i="3"/>
  <c r="D1814" i="3"/>
  <c r="E1814" i="3"/>
  <c r="D1815" i="3"/>
  <c r="E1815" i="3"/>
  <c r="D1816" i="3"/>
  <c r="E1816" i="3"/>
  <c r="D1817" i="3"/>
  <c r="E1817" i="3"/>
  <c r="D1818" i="3"/>
  <c r="E1818" i="3"/>
  <c r="D1819" i="3"/>
  <c r="E1819" i="3"/>
  <c r="D1820" i="3"/>
  <c r="E1820" i="3"/>
  <c r="D1821" i="3"/>
  <c r="E1821" i="3"/>
  <c r="D1822" i="3"/>
  <c r="E1822" i="3"/>
  <c r="D1823" i="3"/>
  <c r="E1823" i="3"/>
  <c r="D1824" i="3"/>
  <c r="E1824" i="3"/>
  <c r="D1825" i="3"/>
  <c r="E1825" i="3"/>
  <c r="D1826" i="3"/>
  <c r="E1826" i="3"/>
  <c r="D1827" i="3"/>
  <c r="E1827" i="3"/>
  <c r="D1828" i="3"/>
  <c r="E1828" i="3"/>
  <c r="D1829" i="3"/>
  <c r="E1829" i="3"/>
  <c r="D1830" i="3"/>
  <c r="E1830" i="3"/>
  <c r="D1831" i="3"/>
  <c r="E1831" i="3"/>
  <c r="D1832" i="3"/>
  <c r="E1832" i="3"/>
  <c r="D1833" i="3"/>
  <c r="E1833" i="3"/>
  <c r="D1834" i="3"/>
  <c r="E1834" i="3"/>
  <c r="D1835" i="3"/>
  <c r="E1835" i="3"/>
  <c r="D1836" i="3"/>
  <c r="E1836" i="3"/>
  <c r="D1837" i="3"/>
  <c r="E1837" i="3"/>
  <c r="D1838" i="3"/>
  <c r="E1838" i="3"/>
  <c r="D1839" i="3"/>
  <c r="E1839" i="3"/>
  <c r="D1840" i="3"/>
  <c r="E1840" i="3"/>
  <c r="D1841" i="3"/>
  <c r="E1841" i="3"/>
  <c r="D1842" i="3"/>
  <c r="E1842" i="3"/>
  <c r="D1843" i="3"/>
  <c r="E1843" i="3"/>
  <c r="D1844" i="3"/>
  <c r="E1844" i="3"/>
  <c r="D1845" i="3"/>
  <c r="E1845" i="3"/>
  <c r="D1846" i="3"/>
  <c r="E1846" i="3"/>
  <c r="D1847" i="3"/>
  <c r="E1847" i="3"/>
  <c r="D1848" i="3"/>
  <c r="E1848" i="3"/>
  <c r="D1849" i="3"/>
  <c r="E1849" i="3"/>
  <c r="D1850" i="3"/>
  <c r="E1850" i="3"/>
  <c r="D1851" i="3"/>
  <c r="E1851" i="3"/>
  <c r="D1852" i="3"/>
  <c r="E1852" i="3"/>
  <c r="D1853" i="3"/>
  <c r="E1853" i="3"/>
  <c r="D1854" i="3"/>
  <c r="E1854" i="3"/>
  <c r="D1855" i="3"/>
  <c r="E1855" i="3"/>
  <c r="D1856" i="3"/>
  <c r="E1856" i="3"/>
  <c r="D1857" i="3"/>
  <c r="E1857" i="3"/>
  <c r="D1858" i="3"/>
  <c r="E1858" i="3"/>
  <c r="D1859" i="3"/>
  <c r="E1859" i="3"/>
  <c r="D1860" i="3"/>
  <c r="E1860" i="3"/>
  <c r="D1861" i="3"/>
  <c r="E1861" i="3"/>
  <c r="D1862" i="3"/>
  <c r="E1862" i="3"/>
  <c r="D1863" i="3"/>
  <c r="E1863" i="3"/>
  <c r="D1864" i="3"/>
  <c r="E1864" i="3"/>
  <c r="D1865" i="3"/>
  <c r="E1865" i="3"/>
  <c r="D1866" i="3"/>
  <c r="E1866" i="3"/>
  <c r="D1867" i="3"/>
  <c r="E1867" i="3"/>
  <c r="D1868" i="3"/>
  <c r="E1868" i="3"/>
  <c r="D1869" i="3"/>
  <c r="E1869" i="3"/>
  <c r="D1870" i="3"/>
  <c r="E1870" i="3"/>
  <c r="D1871" i="3"/>
  <c r="E1871" i="3"/>
  <c r="D1872" i="3"/>
  <c r="E1872" i="3"/>
  <c r="D1873" i="3"/>
  <c r="E1873" i="3"/>
  <c r="D1874" i="3"/>
  <c r="E1874" i="3"/>
  <c r="D1875" i="3"/>
  <c r="E1875" i="3"/>
  <c r="D1876" i="3"/>
  <c r="E1876" i="3"/>
  <c r="D1877" i="3"/>
  <c r="E1877" i="3"/>
  <c r="D1878" i="3"/>
  <c r="E1878" i="3"/>
  <c r="D1879" i="3"/>
  <c r="E1879" i="3"/>
  <c r="D1880" i="3"/>
  <c r="E1880" i="3"/>
  <c r="D1881" i="3"/>
  <c r="E1881" i="3"/>
  <c r="D1882" i="3"/>
  <c r="E1882" i="3"/>
  <c r="D1883" i="3"/>
  <c r="E1883" i="3"/>
  <c r="D1884" i="3"/>
  <c r="E1884" i="3"/>
  <c r="D1885" i="3"/>
  <c r="E1885" i="3"/>
  <c r="D1886" i="3"/>
  <c r="E1886" i="3"/>
  <c r="D1887" i="3"/>
  <c r="E1887" i="3"/>
  <c r="D1888" i="3"/>
  <c r="E1888" i="3"/>
  <c r="D1889" i="3"/>
  <c r="E1889" i="3"/>
  <c r="D1890" i="3"/>
  <c r="E1890" i="3"/>
  <c r="D1891" i="3"/>
  <c r="E1891" i="3"/>
  <c r="D1892" i="3"/>
  <c r="E1892" i="3"/>
  <c r="D1893" i="3"/>
  <c r="E1893" i="3"/>
  <c r="D1894" i="3"/>
  <c r="E1894" i="3"/>
  <c r="D1895" i="3"/>
  <c r="E1895" i="3"/>
  <c r="D1896" i="3"/>
  <c r="E1896" i="3"/>
  <c r="D1897" i="3"/>
  <c r="E1897" i="3"/>
  <c r="D1898" i="3"/>
  <c r="E1898" i="3"/>
  <c r="D1899" i="3"/>
  <c r="E1899" i="3"/>
  <c r="D1900" i="3"/>
  <c r="E1900" i="3"/>
  <c r="D1901" i="3"/>
  <c r="E1901" i="3"/>
  <c r="D1902" i="3"/>
  <c r="E1902" i="3"/>
  <c r="D1903" i="3"/>
  <c r="E1903" i="3"/>
  <c r="D1904" i="3"/>
  <c r="E1904" i="3"/>
  <c r="D1905" i="3"/>
  <c r="E1905" i="3"/>
  <c r="D1906" i="3"/>
  <c r="E1906" i="3"/>
  <c r="D1907" i="3"/>
  <c r="E1907" i="3"/>
  <c r="D1908" i="3"/>
  <c r="E1908" i="3"/>
  <c r="D1909" i="3"/>
  <c r="E1909" i="3"/>
  <c r="D1910" i="3"/>
  <c r="E1910" i="3"/>
  <c r="D1911" i="3"/>
  <c r="E1911" i="3"/>
  <c r="D1912" i="3"/>
  <c r="E1912" i="3"/>
  <c r="D1913" i="3"/>
  <c r="E1913" i="3"/>
  <c r="D1914" i="3"/>
  <c r="E1914" i="3"/>
  <c r="D1915" i="3"/>
  <c r="E1915" i="3"/>
  <c r="D1916" i="3"/>
  <c r="E1916" i="3"/>
  <c r="D1917" i="3"/>
  <c r="E1917" i="3"/>
  <c r="D1918" i="3"/>
  <c r="E1918" i="3"/>
  <c r="D1919" i="3"/>
  <c r="E1919" i="3"/>
  <c r="D1920" i="3"/>
  <c r="E1920" i="3"/>
  <c r="D1921" i="3"/>
  <c r="E1921" i="3"/>
  <c r="D1922" i="3"/>
  <c r="E1922" i="3"/>
  <c r="D1923" i="3"/>
  <c r="E1923" i="3"/>
  <c r="D1924" i="3"/>
  <c r="E1924" i="3"/>
  <c r="D1925" i="3"/>
  <c r="E1925" i="3"/>
  <c r="D1926" i="3"/>
  <c r="E1926" i="3"/>
  <c r="D1927" i="3"/>
  <c r="E1927" i="3"/>
  <c r="D1928" i="3"/>
  <c r="E1928" i="3"/>
  <c r="D1929" i="3"/>
  <c r="E1929" i="3"/>
  <c r="D1930" i="3"/>
  <c r="E1930" i="3"/>
  <c r="D1931" i="3"/>
  <c r="E1931" i="3"/>
  <c r="D1932" i="3"/>
  <c r="E1932" i="3"/>
  <c r="D1933" i="3"/>
  <c r="E1933" i="3"/>
  <c r="D1934" i="3"/>
  <c r="E1934" i="3"/>
  <c r="D1935" i="3"/>
  <c r="E1935" i="3"/>
  <c r="D1936" i="3"/>
  <c r="E1936" i="3"/>
  <c r="D1937" i="3"/>
  <c r="E1937" i="3"/>
  <c r="D1938" i="3"/>
  <c r="E1938" i="3"/>
  <c r="D1939" i="3"/>
  <c r="E1939" i="3"/>
  <c r="D1940" i="3"/>
  <c r="E1940" i="3"/>
  <c r="D1941" i="3"/>
  <c r="E1941" i="3"/>
  <c r="D1942" i="3"/>
  <c r="E1942" i="3"/>
  <c r="D1943" i="3"/>
  <c r="E1943" i="3"/>
  <c r="D1944" i="3"/>
  <c r="E1944" i="3"/>
  <c r="D1945" i="3"/>
  <c r="E1945" i="3"/>
  <c r="D1946" i="3"/>
  <c r="E1946" i="3"/>
  <c r="D1947" i="3"/>
  <c r="E1947" i="3"/>
  <c r="D1948" i="3"/>
  <c r="E1948" i="3"/>
  <c r="D1949" i="3"/>
  <c r="E1949" i="3"/>
  <c r="D1950" i="3"/>
  <c r="E1950" i="3"/>
  <c r="D1951" i="3"/>
  <c r="E1951" i="3"/>
  <c r="D1952" i="3"/>
  <c r="E1952" i="3"/>
  <c r="D1953" i="3"/>
  <c r="E1953" i="3"/>
  <c r="D1954" i="3"/>
  <c r="E1954" i="3"/>
  <c r="D1955" i="3"/>
  <c r="E1955" i="3"/>
  <c r="D1956" i="3"/>
  <c r="E1956" i="3"/>
  <c r="D1957" i="3"/>
  <c r="E1957" i="3"/>
  <c r="D1958" i="3"/>
  <c r="E1958" i="3"/>
  <c r="D1959" i="3"/>
  <c r="E1959" i="3"/>
  <c r="D1960" i="3"/>
  <c r="E1960" i="3"/>
  <c r="D1961" i="3"/>
  <c r="E1961" i="3"/>
  <c r="D1962" i="3"/>
  <c r="E1962" i="3"/>
  <c r="D1963" i="3"/>
  <c r="E1963" i="3"/>
  <c r="D1964" i="3"/>
  <c r="E1964" i="3"/>
  <c r="D1965" i="3"/>
  <c r="E1965" i="3"/>
  <c r="D1966" i="3"/>
  <c r="E1966" i="3"/>
  <c r="D1967" i="3"/>
  <c r="E1967" i="3"/>
  <c r="D1968" i="3"/>
  <c r="E1968" i="3"/>
  <c r="D1969" i="3"/>
  <c r="E1969" i="3"/>
  <c r="D1970" i="3"/>
  <c r="E1970" i="3"/>
  <c r="D1971" i="3"/>
  <c r="E1971" i="3"/>
  <c r="D1972" i="3"/>
  <c r="E1972" i="3"/>
  <c r="D1973" i="3"/>
  <c r="E1973" i="3"/>
  <c r="D1974" i="3"/>
  <c r="E1974" i="3"/>
  <c r="D1975" i="3"/>
  <c r="E1975" i="3"/>
  <c r="D1976" i="3"/>
  <c r="E1976" i="3"/>
  <c r="D1977" i="3"/>
  <c r="E1977" i="3"/>
  <c r="D1978" i="3"/>
  <c r="E1978" i="3"/>
  <c r="D1979" i="3"/>
  <c r="E1979" i="3"/>
  <c r="D1980" i="3"/>
  <c r="E1980" i="3"/>
  <c r="D1981" i="3"/>
  <c r="E1981" i="3"/>
  <c r="D1982" i="3"/>
  <c r="E1982" i="3"/>
  <c r="D1983" i="3"/>
  <c r="E1983" i="3"/>
  <c r="D1984" i="3"/>
  <c r="E1984" i="3"/>
  <c r="D1985" i="3"/>
  <c r="E1985" i="3"/>
  <c r="D1986" i="3"/>
  <c r="E1986" i="3"/>
  <c r="D1987" i="3"/>
  <c r="E1987" i="3"/>
  <c r="D1988" i="3"/>
  <c r="E1988" i="3"/>
  <c r="D1989" i="3"/>
  <c r="E1989" i="3"/>
  <c r="D1990" i="3"/>
  <c r="E1990" i="3"/>
  <c r="D1991" i="3"/>
  <c r="E1991" i="3"/>
  <c r="D1992" i="3"/>
  <c r="E1992" i="3"/>
  <c r="D1993" i="3"/>
  <c r="E1993" i="3"/>
  <c r="D1994" i="3"/>
  <c r="E1994" i="3"/>
  <c r="D1995" i="3"/>
  <c r="E1995" i="3"/>
  <c r="D1996" i="3"/>
  <c r="E1996" i="3"/>
  <c r="D1997" i="3"/>
  <c r="E1997" i="3"/>
  <c r="D1998" i="3"/>
  <c r="E1998" i="3"/>
  <c r="D1999" i="3"/>
  <c r="E1999" i="3"/>
  <c r="D2000" i="3"/>
  <c r="E2000" i="3"/>
  <c r="D2001" i="3"/>
  <c r="E2001" i="3"/>
  <c r="D2002" i="3"/>
  <c r="E2002" i="3"/>
  <c r="D2003" i="3"/>
  <c r="E2003" i="3"/>
  <c r="D2004" i="3"/>
  <c r="E2004" i="3"/>
  <c r="D2005" i="3"/>
  <c r="E2005" i="3"/>
  <c r="D2006" i="3"/>
  <c r="E2006" i="3"/>
  <c r="D2007" i="3"/>
  <c r="E2007" i="3"/>
  <c r="D2008" i="3"/>
  <c r="E2008" i="3"/>
  <c r="D2009" i="3"/>
  <c r="E2009" i="3"/>
  <c r="D2010" i="3"/>
  <c r="E2010" i="3"/>
  <c r="D2011" i="3"/>
  <c r="E2011" i="3"/>
  <c r="D2012" i="3"/>
  <c r="E2012" i="3"/>
  <c r="D2013" i="3"/>
  <c r="E2013" i="3"/>
  <c r="D2014" i="3"/>
  <c r="E2014" i="3"/>
  <c r="D2015" i="3"/>
  <c r="E2015" i="3"/>
  <c r="D2016" i="3"/>
  <c r="E2016" i="3"/>
  <c r="D2017" i="3"/>
  <c r="E2017" i="3"/>
  <c r="D2018" i="3"/>
  <c r="E2018" i="3"/>
  <c r="D2019" i="3"/>
  <c r="E2019" i="3"/>
  <c r="D2020" i="3"/>
  <c r="E2020" i="3"/>
  <c r="D2021" i="3"/>
  <c r="E2021" i="3"/>
  <c r="D2022" i="3"/>
  <c r="E2022" i="3"/>
  <c r="D2023" i="3"/>
  <c r="E2023" i="3"/>
  <c r="D2024" i="3"/>
  <c r="E2024" i="3"/>
  <c r="D2025" i="3"/>
  <c r="E2025" i="3"/>
  <c r="D2026" i="3"/>
  <c r="E2026" i="3"/>
  <c r="D2027" i="3"/>
  <c r="E2027" i="3"/>
  <c r="D2028" i="3"/>
  <c r="E2028" i="3"/>
  <c r="D2029" i="3"/>
  <c r="E2029" i="3"/>
  <c r="D2030" i="3"/>
  <c r="E2030" i="3"/>
  <c r="D2031" i="3"/>
  <c r="E2031" i="3"/>
  <c r="D2032" i="3"/>
  <c r="E2032" i="3"/>
  <c r="D2033" i="3"/>
  <c r="E2033" i="3"/>
  <c r="D2034" i="3"/>
  <c r="E2034" i="3"/>
  <c r="D2035" i="3"/>
  <c r="E2035" i="3"/>
  <c r="D2036" i="3"/>
  <c r="E2036" i="3"/>
  <c r="D2037" i="3"/>
  <c r="E2037" i="3"/>
  <c r="D2038" i="3"/>
  <c r="E2038" i="3"/>
  <c r="D2039" i="3"/>
  <c r="E2039" i="3"/>
  <c r="D2040" i="3"/>
  <c r="E2040" i="3"/>
  <c r="D2041" i="3"/>
  <c r="E2041" i="3"/>
  <c r="D2042" i="3"/>
  <c r="E2042" i="3"/>
  <c r="D2043" i="3"/>
  <c r="E2043" i="3"/>
  <c r="D2044" i="3"/>
  <c r="E2044" i="3"/>
  <c r="D2045" i="3"/>
  <c r="E2045" i="3"/>
  <c r="D2046" i="3"/>
  <c r="E2046" i="3"/>
  <c r="D2047" i="3"/>
  <c r="E2047" i="3"/>
  <c r="D2048" i="3"/>
  <c r="E2048" i="3"/>
  <c r="D2049" i="3"/>
  <c r="E2049" i="3"/>
  <c r="D2050" i="3"/>
  <c r="E2050" i="3"/>
  <c r="D2051" i="3"/>
  <c r="E2051" i="3"/>
  <c r="D2052" i="3"/>
  <c r="E2052" i="3"/>
  <c r="D2053" i="3"/>
  <c r="E2053" i="3"/>
  <c r="D2054" i="3"/>
  <c r="E2054" i="3"/>
  <c r="D2055" i="3"/>
  <c r="E2055" i="3"/>
  <c r="D2056" i="3"/>
  <c r="E2056" i="3"/>
  <c r="D2057" i="3"/>
  <c r="E2057" i="3"/>
  <c r="D2058" i="3"/>
  <c r="E2058" i="3"/>
  <c r="D2059" i="3"/>
  <c r="E2059" i="3"/>
  <c r="D2060" i="3"/>
  <c r="E2060" i="3"/>
  <c r="D2061" i="3"/>
  <c r="E2061" i="3"/>
  <c r="D2062" i="3"/>
  <c r="E2062" i="3"/>
  <c r="D2063" i="3"/>
  <c r="E2063" i="3"/>
  <c r="D2064" i="3"/>
  <c r="E2064" i="3"/>
  <c r="D2065" i="3"/>
  <c r="E2065" i="3"/>
  <c r="D2066" i="3"/>
  <c r="E2066" i="3"/>
  <c r="D2067" i="3"/>
  <c r="E2067" i="3"/>
  <c r="D2068" i="3"/>
  <c r="E2068" i="3"/>
  <c r="D2069" i="3"/>
  <c r="E2069" i="3"/>
  <c r="D2070" i="3"/>
  <c r="E2070" i="3"/>
  <c r="D2071" i="3"/>
  <c r="E2071" i="3"/>
  <c r="D2072" i="3"/>
  <c r="E2072" i="3"/>
  <c r="D2073" i="3"/>
  <c r="E2073" i="3"/>
  <c r="D2074" i="3"/>
  <c r="E2074" i="3"/>
  <c r="D2075" i="3"/>
  <c r="E2075" i="3"/>
  <c r="D2076" i="3"/>
  <c r="E2076" i="3"/>
  <c r="D2077" i="3"/>
  <c r="E2077" i="3"/>
  <c r="D2078" i="3"/>
  <c r="E2078" i="3"/>
  <c r="D2079" i="3"/>
  <c r="E2079" i="3"/>
  <c r="D2080" i="3"/>
  <c r="E2080" i="3"/>
  <c r="D2081" i="3"/>
  <c r="E2081" i="3"/>
  <c r="D2082" i="3"/>
  <c r="E2082" i="3"/>
  <c r="D2083" i="3"/>
  <c r="E2083" i="3"/>
  <c r="D2084" i="3"/>
  <c r="E2084" i="3"/>
  <c r="D2085" i="3"/>
  <c r="E2085" i="3"/>
  <c r="D2086" i="3"/>
  <c r="E2086" i="3"/>
  <c r="D2087" i="3"/>
  <c r="E2087" i="3"/>
  <c r="D2088" i="3"/>
  <c r="E2088" i="3"/>
  <c r="D2089" i="3"/>
  <c r="E2089" i="3"/>
  <c r="D2090" i="3"/>
  <c r="E2090" i="3"/>
  <c r="D2091" i="3"/>
  <c r="E2091" i="3"/>
  <c r="D2092" i="3"/>
  <c r="E2092" i="3"/>
  <c r="D2093" i="3"/>
  <c r="E2093" i="3"/>
  <c r="D2094" i="3"/>
  <c r="E2094" i="3"/>
  <c r="D2095" i="3"/>
  <c r="E2095" i="3"/>
  <c r="D2096" i="3"/>
  <c r="E2096" i="3"/>
  <c r="D2097" i="3"/>
  <c r="E2097" i="3"/>
  <c r="D2098" i="3"/>
  <c r="E2098" i="3"/>
  <c r="D2099" i="3"/>
  <c r="E2099" i="3"/>
  <c r="D2100" i="3"/>
  <c r="E2100" i="3"/>
  <c r="D2101" i="3"/>
  <c r="E2101" i="3"/>
  <c r="D2102" i="3"/>
  <c r="E2102" i="3"/>
  <c r="D2103" i="3"/>
  <c r="E2103" i="3"/>
  <c r="D2104" i="3"/>
  <c r="E2104" i="3"/>
  <c r="D2105" i="3"/>
  <c r="E2105" i="3"/>
  <c r="D2106" i="3"/>
  <c r="E2106" i="3"/>
  <c r="D2107" i="3"/>
  <c r="E2107" i="3"/>
  <c r="D2108" i="3"/>
  <c r="E2108" i="3"/>
  <c r="D2109" i="3"/>
  <c r="E2109" i="3"/>
  <c r="D2110" i="3"/>
  <c r="E2110" i="3"/>
  <c r="D2111" i="3"/>
  <c r="E2111" i="3"/>
  <c r="D2112" i="3"/>
  <c r="E2112" i="3"/>
  <c r="D2113" i="3"/>
  <c r="E2113" i="3"/>
  <c r="D2114" i="3"/>
  <c r="E2114" i="3"/>
  <c r="D2115" i="3"/>
  <c r="E2115" i="3"/>
  <c r="D2116" i="3"/>
  <c r="E2116" i="3"/>
  <c r="D2117" i="3"/>
  <c r="E2117" i="3"/>
  <c r="D2118" i="3"/>
  <c r="E2118" i="3"/>
  <c r="D2119" i="3"/>
  <c r="E2119" i="3"/>
  <c r="D2120" i="3"/>
  <c r="E2120" i="3"/>
  <c r="D2121" i="3"/>
  <c r="E2121" i="3"/>
  <c r="D2122" i="3"/>
  <c r="E2122" i="3"/>
  <c r="D2123" i="3"/>
  <c r="E2123" i="3"/>
  <c r="D2124" i="3"/>
  <c r="E2124" i="3"/>
  <c r="D2125" i="3"/>
  <c r="E2125" i="3"/>
  <c r="D2126" i="3"/>
  <c r="E2126" i="3"/>
  <c r="D2127" i="3"/>
  <c r="E2127" i="3"/>
  <c r="D2128" i="3"/>
  <c r="E2128" i="3"/>
  <c r="D2129" i="3"/>
  <c r="E2129" i="3"/>
  <c r="D2130" i="3"/>
  <c r="E2130" i="3"/>
  <c r="D2131" i="3"/>
  <c r="E2131" i="3"/>
  <c r="D2132" i="3"/>
  <c r="E2132" i="3"/>
  <c r="D2133" i="3"/>
  <c r="E2133" i="3"/>
  <c r="D2134" i="3"/>
  <c r="E2134" i="3"/>
  <c r="D2135" i="3"/>
  <c r="E2135" i="3"/>
  <c r="D2136" i="3"/>
  <c r="E2136" i="3"/>
  <c r="D2137" i="3"/>
  <c r="E2137" i="3"/>
  <c r="D2138" i="3"/>
  <c r="E2138" i="3"/>
  <c r="D2139" i="3"/>
  <c r="E2139" i="3"/>
  <c r="D2140" i="3"/>
  <c r="E2140" i="3"/>
  <c r="D2141" i="3"/>
  <c r="E2141" i="3"/>
  <c r="D2142" i="3"/>
  <c r="E2142" i="3"/>
  <c r="D2143" i="3"/>
  <c r="E2143" i="3"/>
  <c r="D2144" i="3"/>
  <c r="E2144" i="3"/>
  <c r="D2145" i="3"/>
  <c r="E2145" i="3"/>
  <c r="D2146" i="3"/>
  <c r="E2146" i="3"/>
  <c r="D2147" i="3"/>
  <c r="E2147" i="3"/>
  <c r="D2148" i="3"/>
  <c r="E2148" i="3"/>
  <c r="D2149" i="3"/>
  <c r="E2149" i="3"/>
  <c r="D2150" i="3"/>
  <c r="E2150" i="3"/>
  <c r="D2151" i="3"/>
  <c r="E2151" i="3"/>
  <c r="D2152" i="3"/>
  <c r="E2152" i="3"/>
  <c r="D2153" i="3"/>
  <c r="E2153" i="3"/>
  <c r="D2154" i="3"/>
  <c r="E2154" i="3"/>
  <c r="D2155" i="3"/>
  <c r="E2155" i="3"/>
  <c r="D2156" i="3"/>
  <c r="E2156" i="3"/>
  <c r="D2157" i="3"/>
  <c r="E2157" i="3"/>
  <c r="D2158" i="3"/>
  <c r="E2158" i="3"/>
  <c r="D2159" i="3"/>
  <c r="E2159" i="3"/>
  <c r="D2160" i="3"/>
  <c r="E2160" i="3"/>
  <c r="D2161" i="3"/>
  <c r="E2161" i="3"/>
  <c r="D2162" i="3"/>
  <c r="E2162" i="3"/>
  <c r="D2163" i="3"/>
  <c r="E2163" i="3"/>
  <c r="D2164" i="3"/>
  <c r="E2164" i="3"/>
  <c r="D2165" i="3"/>
  <c r="E2165" i="3"/>
  <c r="D2166" i="3"/>
  <c r="E2166" i="3"/>
  <c r="D2167" i="3"/>
  <c r="E2167" i="3"/>
  <c r="D2168" i="3"/>
  <c r="E2168" i="3"/>
  <c r="D2169" i="3"/>
  <c r="E2169" i="3"/>
  <c r="D2170" i="3"/>
  <c r="E2170" i="3"/>
  <c r="D2171" i="3"/>
  <c r="E2171" i="3"/>
  <c r="D2172" i="3"/>
  <c r="E2172" i="3"/>
  <c r="D2173" i="3"/>
  <c r="E2173" i="3"/>
  <c r="D2174" i="3"/>
  <c r="E2174" i="3"/>
  <c r="D2175" i="3"/>
  <c r="E2175" i="3"/>
  <c r="D2176" i="3"/>
  <c r="E2176" i="3"/>
  <c r="D2177" i="3"/>
  <c r="E2177" i="3"/>
  <c r="D2178" i="3"/>
  <c r="E2178" i="3"/>
  <c r="D2179" i="3"/>
  <c r="E2179" i="3"/>
  <c r="D2180" i="3"/>
  <c r="E2180" i="3"/>
  <c r="D2181" i="3"/>
  <c r="E2181" i="3"/>
  <c r="D2182" i="3"/>
  <c r="E2182" i="3"/>
  <c r="D2183" i="3"/>
  <c r="E2183" i="3"/>
  <c r="D2184" i="3"/>
  <c r="E2184" i="3"/>
  <c r="D2185" i="3"/>
  <c r="E2185" i="3"/>
  <c r="D2186" i="3"/>
  <c r="E2186" i="3"/>
  <c r="D2187" i="3"/>
  <c r="E2187" i="3"/>
  <c r="D2188" i="3"/>
  <c r="E2188" i="3"/>
  <c r="D2189" i="3"/>
  <c r="E2189" i="3"/>
  <c r="D2190" i="3"/>
  <c r="E2190" i="3"/>
  <c r="D2191" i="3"/>
  <c r="E2191" i="3"/>
  <c r="D2192" i="3"/>
  <c r="E2192" i="3"/>
  <c r="D2193" i="3"/>
  <c r="E2193" i="3"/>
  <c r="D2194" i="3"/>
  <c r="E2194" i="3"/>
  <c r="D2195" i="3"/>
  <c r="E2195" i="3"/>
  <c r="D2196" i="3"/>
  <c r="E2196" i="3"/>
  <c r="D2197" i="3"/>
  <c r="E2197" i="3"/>
  <c r="D2198" i="3"/>
  <c r="E2198" i="3"/>
  <c r="D2199" i="3"/>
  <c r="E2199" i="3"/>
  <c r="D2200" i="3"/>
  <c r="E2200" i="3"/>
  <c r="D2201" i="3"/>
  <c r="E2201" i="3"/>
  <c r="D2202" i="3"/>
  <c r="E2202" i="3"/>
  <c r="D2203" i="3"/>
  <c r="E2203" i="3"/>
  <c r="D2204" i="3"/>
  <c r="E2204" i="3"/>
  <c r="D2205" i="3"/>
  <c r="E2205" i="3"/>
  <c r="D2206" i="3"/>
  <c r="E2206" i="3"/>
  <c r="D2207" i="3"/>
  <c r="E2207" i="3"/>
  <c r="D2208" i="3"/>
  <c r="E2208" i="3"/>
  <c r="D2209" i="3"/>
  <c r="E2209" i="3"/>
  <c r="D2210" i="3"/>
  <c r="E2210" i="3"/>
  <c r="D2211" i="3"/>
  <c r="E2211" i="3"/>
  <c r="D2212" i="3"/>
  <c r="E2212" i="3"/>
  <c r="D2213" i="3"/>
  <c r="E2213" i="3"/>
  <c r="D2214" i="3"/>
  <c r="E2214" i="3"/>
  <c r="D2215" i="3"/>
  <c r="E2215" i="3"/>
  <c r="D2216" i="3"/>
  <c r="E2216" i="3"/>
  <c r="D2217" i="3"/>
  <c r="E2217" i="3"/>
  <c r="D2218" i="3"/>
  <c r="E2218" i="3"/>
  <c r="D2219" i="3"/>
  <c r="E2219" i="3"/>
  <c r="D2220" i="3"/>
  <c r="E2220" i="3"/>
  <c r="D2221" i="3"/>
  <c r="E2221" i="3"/>
  <c r="D2222" i="3"/>
  <c r="E2222" i="3"/>
  <c r="D2223" i="3"/>
  <c r="E2223" i="3"/>
  <c r="D2224" i="3"/>
  <c r="E2224" i="3"/>
  <c r="D2225" i="3"/>
  <c r="E2225" i="3"/>
  <c r="D2226" i="3"/>
  <c r="E2226" i="3"/>
  <c r="D2227" i="3"/>
  <c r="E2227" i="3"/>
  <c r="D2228" i="3"/>
  <c r="E2228" i="3"/>
  <c r="D2229" i="3"/>
  <c r="E2229" i="3"/>
  <c r="D2230" i="3"/>
  <c r="E2230" i="3"/>
  <c r="D2231" i="3"/>
  <c r="E2231" i="3"/>
  <c r="D2232" i="3"/>
  <c r="E2232" i="3"/>
  <c r="D2233" i="3"/>
  <c r="E2233" i="3"/>
  <c r="D2234" i="3"/>
  <c r="E2234" i="3"/>
  <c r="D2235" i="3"/>
  <c r="E2235" i="3"/>
  <c r="D2236" i="3"/>
  <c r="E2236" i="3"/>
  <c r="D2237" i="3"/>
  <c r="E2237" i="3"/>
  <c r="D2238" i="3"/>
  <c r="E2238" i="3"/>
  <c r="D2239" i="3"/>
  <c r="E2239" i="3"/>
  <c r="D2240" i="3"/>
  <c r="E2240" i="3"/>
  <c r="D2241" i="3"/>
  <c r="E2241" i="3"/>
  <c r="D2242" i="3"/>
  <c r="E2242" i="3"/>
  <c r="D2243" i="3"/>
  <c r="E2243" i="3"/>
  <c r="D2244" i="3"/>
  <c r="E2244" i="3"/>
  <c r="D2245" i="3"/>
  <c r="E2245" i="3"/>
  <c r="D2246" i="3"/>
  <c r="E2246" i="3"/>
  <c r="D2247" i="3"/>
  <c r="E2247" i="3"/>
  <c r="D2248" i="3"/>
  <c r="E2248" i="3"/>
  <c r="D2249" i="3"/>
  <c r="E2249" i="3"/>
  <c r="D2250" i="3"/>
  <c r="E2250" i="3"/>
  <c r="D2251" i="3"/>
  <c r="E2251" i="3"/>
  <c r="D2252" i="3"/>
  <c r="E2252" i="3"/>
  <c r="D2253" i="3"/>
  <c r="E2253" i="3"/>
  <c r="D2254" i="3"/>
  <c r="E2254" i="3"/>
  <c r="D2255" i="3"/>
  <c r="E2255" i="3"/>
  <c r="D2256" i="3"/>
  <c r="E2256" i="3"/>
  <c r="D2257" i="3"/>
  <c r="E2257" i="3"/>
  <c r="D2258" i="3"/>
  <c r="E2258" i="3"/>
  <c r="D2259" i="3"/>
  <c r="E2259" i="3"/>
  <c r="D2260" i="3"/>
  <c r="E2260" i="3"/>
  <c r="D2261" i="3"/>
  <c r="E2261" i="3"/>
  <c r="D2262" i="3"/>
  <c r="E2262" i="3"/>
  <c r="D2263" i="3"/>
  <c r="E2263" i="3"/>
  <c r="D2264" i="3"/>
  <c r="E2264" i="3"/>
  <c r="D2265" i="3"/>
  <c r="E2265" i="3"/>
  <c r="D2266" i="3"/>
  <c r="E2266" i="3"/>
  <c r="D2267" i="3"/>
  <c r="E2267" i="3"/>
  <c r="D2268" i="3"/>
  <c r="E2268" i="3"/>
  <c r="D2269" i="3"/>
  <c r="E2269" i="3"/>
  <c r="D2270" i="3"/>
  <c r="E2270" i="3"/>
  <c r="D2271" i="3"/>
  <c r="E2271" i="3"/>
  <c r="D2272" i="3"/>
  <c r="E2272" i="3"/>
  <c r="D2273" i="3"/>
  <c r="E2273" i="3"/>
  <c r="D2274" i="3"/>
  <c r="E2274" i="3"/>
  <c r="D2275" i="3"/>
  <c r="E2275" i="3"/>
  <c r="D2276" i="3"/>
  <c r="E2276" i="3"/>
  <c r="D2277" i="3"/>
  <c r="E2277" i="3"/>
  <c r="D2278" i="3"/>
  <c r="E2278" i="3"/>
  <c r="D2279" i="3"/>
  <c r="E2279" i="3"/>
  <c r="D2280" i="3"/>
  <c r="E2280" i="3"/>
  <c r="D2281" i="3"/>
  <c r="E2281" i="3"/>
  <c r="D2282" i="3"/>
  <c r="E2282" i="3"/>
  <c r="D2283" i="3"/>
  <c r="E2283" i="3"/>
  <c r="D2284" i="3"/>
  <c r="E2284" i="3"/>
  <c r="D2285" i="3"/>
  <c r="E2285" i="3"/>
  <c r="D2286" i="3"/>
  <c r="E2286" i="3"/>
  <c r="D2287" i="3"/>
  <c r="E2287" i="3"/>
  <c r="D2288" i="3"/>
  <c r="E2288" i="3"/>
  <c r="D2289" i="3"/>
  <c r="E2289" i="3"/>
  <c r="D2290" i="3"/>
  <c r="E2290" i="3"/>
  <c r="D2291" i="3"/>
  <c r="E2291" i="3"/>
  <c r="D2292" i="3"/>
  <c r="E2292" i="3"/>
  <c r="D2293" i="3"/>
  <c r="E2293" i="3"/>
  <c r="D2294" i="3"/>
  <c r="E2294" i="3"/>
  <c r="D2295" i="3"/>
  <c r="E2295" i="3"/>
  <c r="D2296" i="3"/>
  <c r="E2296" i="3"/>
  <c r="D2297" i="3"/>
  <c r="E2297" i="3"/>
  <c r="D2298" i="3"/>
  <c r="E2298" i="3"/>
  <c r="D2299" i="3"/>
  <c r="E2299" i="3"/>
  <c r="D2300" i="3"/>
  <c r="E2300" i="3"/>
  <c r="D2301" i="3"/>
  <c r="E2301" i="3"/>
  <c r="D2302" i="3"/>
  <c r="E2302" i="3"/>
  <c r="D2303" i="3"/>
  <c r="E2303" i="3"/>
  <c r="D2304" i="3"/>
  <c r="E2304" i="3"/>
  <c r="D2305" i="3"/>
  <c r="E2305" i="3"/>
  <c r="D2306" i="3"/>
  <c r="E2306" i="3"/>
  <c r="D2307" i="3"/>
  <c r="E2307" i="3"/>
  <c r="D2308" i="3"/>
  <c r="E2308" i="3"/>
  <c r="D2309" i="3"/>
  <c r="E2309" i="3"/>
  <c r="D2310" i="3"/>
  <c r="E2310" i="3"/>
  <c r="D2311" i="3"/>
  <c r="E2311" i="3"/>
  <c r="D2312" i="3"/>
  <c r="E2312" i="3"/>
  <c r="D2313" i="3"/>
  <c r="E2313" i="3"/>
  <c r="D2314" i="3"/>
  <c r="E2314" i="3"/>
  <c r="D2315" i="3"/>
  <c r="E2315" i="3"/>
  <c r="D2316" i="3"/>
  <c r="E2316" i="3"/>
  <c r="D2317" i="3"/>
  <c r="E2317" i="3"/>
  <c r="D2318" i="3"/>
  <c r="E2318" i="3"/>
  <c r="D2319" i="3"/>
  <c r="E2319" i="3"/>
  <c r="D2320" i="3"/>
  <c r="E2320" i="3"/>
  <c r="D2321" i="3"/>
  <c r="E2321" i="3"/>
  <c r="D2322" i="3"/>
  <c r="E2322" i="3"/>
  <c r="D2323" i="3"/>
  <c r="E2323" i="3"/>
  <c r="D2324" i="3"/>
  <c r="E2324" i="3"/>
  <c r="D2325" i="3"/>
  <c r="E2325" i="3"/>
  <c r="D2326" i="3"/>
  <c r="E2326" i="3"/>
  <c r="D2327" i="3"/>
  <c r="E2327" i="3"/>
  <c r="D2328" i="3"/>
  <c r="E2328" i="3"/>
  <c r="D2329" i="3"/>
  <c r="E2329" i="3"/>
  <c r="D2330" i="3"/>
  <c r="E2330" i="3"/>
  <c r="D2331" i="3"/>
  <c r="E2331" i="3"/>
  <c r="D2332" i="3"/>
  <c r="E2332" i="3"/>
  <c r="D2333" i="3"/>
  <c r="E2333" i="3"/>
  <c r="D2334" i="3"/>
  <c r="E2334" i="3"/>
  <c r="D2335" i="3"/>
  <c r="E2335" i="3"/>
  <c r="D2336" i="3"/>
  <c r="E2336" i="3"/>
  <c r="D2337" i="3"/>
  <c r="E2337" i="3"/>
  <c r="D2338" i="3"/>
  <c r="E2338" i="3"/>
  <c r="D2339" i="3"/>
  <c r="E2339" i="3"/>
  <c r="D2340" i="3"/>
  <c r="E2340" i="3"/>
  <c r="D2341" i="3"/>
  <c r="E2341" i="3"/>
  <c r="D2342" i="3"/>
  <c r="E2342" i="3"/>
  <c r="D2343" i="3"/>
  <c r="E2343" i="3"/>
  <c r="D2344" i="3"/>
  <c r="E2344" i="3"/>
  <c r="D2345" i="3"/>
  <c r="E2345" i="3"/>
  <c r="D2346" i="3"/>
  <c r="E2346" i="3"/>
  <c r="D2347" i="3"/>
  <c r="E2347" i="3"/>
  <c r="D2348" i="3"/>
  <c r="E2348" i="3"/>
  <c r="D2349" i="3"/>
  <c r="E2349" i="3"/>
  <c r="D2350" i="3"/>
  <c r="E2350" i="3"/>
  <c r="D2351" i="3"/>
  <c r="E2351" i="3"/>
  <c r="D2352" i="3"/>
  <c r="E2352" i="3"/>
  <c r="D2353" i="3"/>
  <c r="E2353" i="3"/>
  <c r="D2354" i="3"/>
  <c r="E2354" i="3"/>
  <c r="D2355" i="3"/>
  <c r="E2355" i="3"/>
  <c r="D2356" i="3"/>
  <c r="E2356" i="3"/>
  <c r="D2357" i="3"/>
  <c r="E2357" i="3"/>
  <c r="D2358" i="3"/>
  <c r="E2358" i="3"/>
  <c r="D2359" i="3"/>
  <c r="E2359" i="3"/>
  <c r="D2360" i="3"/>
  <c r="E2360" i="3"/>
  <c r="D2361" i="3"/>
  <c r="E2361" i="3"/>
  <c r="D2362" i="3"/>
  <c r="E2362" i="3"/>
  <c r="D2363" i="3"/>
  <c r="E2363" i="3"/>
  <c r="D2364" i="3"/>
  <c r="E2364" i="3"/>
  <c r="D2365" i="3"/>
  <c r="E2365" i="3"/>
  <c r="D2366" i="3"/>
  <c r="E2366" i="3"/>
  <c r="D2367" i="3"/>
  <c r="E2367" i="3"/>
  <c r="D2368" i="3"/>
  <c r="E2368" i="3"/>
  <c r="D2369" i="3"/>
  <c r="E2369" i="3"/>
  <c r="D2370" i="3"/>
  <c r="E2370" i="3"/>
  <c r="D2371" i="3"/>
  <c r="E2371" i="3"/>
  <c r="D2372" i="3"/>
  <c r="E2372" i="3"/>
  <c r="D2373" i="3"/>
  <c r="E2373" i="3"/>
  <c r="D2374" i="3"/>
  <c r="E2374" i="3"/>
  <c r="D2375" i="3"/>
  <c r="E2375" i="3"/>
  <c r="D2376" i="3"/>
  <c r="E2376" i="3"/>
  <c r="D2377" i="3"/>
  <c r="E2377" i="3"/>
  <c r="D2378" i="3"/>
  <c r="E2378" i="3"/>
  <c r="D2379" i="3"/>
  <c r="E2379" i="3"/>
  <c r="D2380" i="3"/>
  <c r="E2380" i="3"/>
  <c r="D2381" i="3"/>
  <c r="E2381" i="3"/>
  <c r="D2382" i="3"/>
  <c r="E2382" i="3"/>
  <c r="D2383" i="3"/>
  <c r="E2383" i="3"/>
  <c r="D2384" i="3"/>
  <c r="E2384" i="3"/>
  <c r="D2385" i="3"/>
  <c r="E2385" i="3"/>
  <c r="D2386" i="3"/>
  <c r="E2386" i="3"/>
  <c r="D2387" i="3"/>
  <c r="E2387" i="3"/>
  <c r="D2388" i="3"/>
  <c r="E2388" i="3"/>
  <c r="D2389" i="3"/>
  <c r="E2389" i="3"/>
  <c r="D2390" i="3"/>
  <c r="E2390" i="3"/>
  <c r="D2391" i="3"/>
  <c r="E2391" i="3"/>
  <c r="D2392" i="3"/>
  <c r="E2392" i="3"/>
  <c r="D2393" i="3"/>
  <c r="E2393" i="3"/>
  <c r="D2394" i="3"/>
  <c r="E2394" i="3"/>
  <c r="D2395" i="3"/>
  <c r="E2395" i="3"/>
  <c r="D2396" i="3"/>
  <c r="E2396" i="3"/>
  <c r="D2397" i="3"/>
  <c r="E2397" i="3"/>
  <c r="D2398" i="3"/>
  <c r="E2398" i="3"/>
  <c r="D2399" i="3"/>
  <c r="E2399" i="3"/>
  <c r="D2400" i="3"/>
  <c r="E2400" i="3"/>
  <c r="D2401" i="3"/>
  <c r="E2401" i="3"/>
  <c r="D2402" i="3"/>
  <c r="E2402" i="3"/>
  <c r="D2403" i="3"/>
  <c r="E2403" i="3"/>
  <c r="D2404" i="3"/>
  <c r="E2404" i="3"/>
  <c r="D2405" i="3"/>
  <c r="E2405" i="3"/>
  <c r="D2406" i="3"/>
  <c r="E2406" i="3"/>
  <c r="D2407" i="3"/>
  <c r="E2407" i="3"/>
  <c r="D2408" i="3"/>
  <c r="E2408" i="3"/>
  <c r="D2409" i="3"/>
  <c r="E2409" i="3"/>
  <c r="D2410" i="3"/>
  <c r="E2410" i="3"/>
  <c r="D2411" i="3"/>
  <c r="E2411" i="3"/>
  <c r="D2412" i="3"/>
  <c r="E2412" i="3"/>
  <c r="D2413" i="3"/>
  <c r="E2413" i="3"/>
  <c r="D2414" i="3"/>
  <c r="E2414" i="3"/>
  <c r="D2415" i="3"/>
  <c r="E2415" i="3"/>
  <c r="D2416" i="3"/>
  <c r="E2416" i="3"/>
  <c r="D2417" i="3"/>
  <c r="E2417" i="3"/>
  <c r="D2418" i="3"/>
  <c r="E2418" i="3"/>
  <c r="D2419" i="3"/>
  <c r="E2419" i="3"/>
  <c r="D2420" i="3"/>
  <c r="E2420" i="3"/>
  <c r="D2421" i="3"/>
  <c r="E2421" i="3"/>
  <c r="D2422" i="3"/>
  <c r="E2422" i="3"/>
  <c r="D2423" i="3"/>
  <c r="E2423" i="3"/>
  <c r="D2424" i="3"/>
  <c r="E2424" i="3"/>
  <c r="D2425" i="3"/>
  <c r="E2425" i="3"/>
  <c r="D2426" i="3"/>
  <c r="E2426" i="3"/>
  <c r="D2427" i="3"/>
  <c r="E2427" i="3"/>
  <c r="D2428" i="3"/>
  <c r="E2428" i="3"/>
  <c r="D2429" i="3"/>
  <c r="E2429" i="3"/>
  <c r="D2430" i="3"/>
  <c r="E2430" i="3"/>
  <c r="D2431" i="3"/>
  <c r="E2431" i="3"/>
  <c r="D2432" i="3"/>
  <c r="E2432" i="3"/>
  <c r="D2433" i="3"/>
  <c r="E2433" i="3"/>
  <c r="D2434" i="3"/>
  <c r="E2434" i="3"/>
  <c r="D2435" i="3"/>
  <c r="E2435" i="3"/>
  <c r="D2436" i="3"/>
  <c r="E2436" i="3"/>
  <c r="D2437" i="3"/>
  <c r="E2437" i="3"/>
  <c r="D2438" i="3"/>
  <c r="E2438" i="3"/>
  <c r="D2439" i="3"/>
  <c r="E2439" i="3"/>
  <c r="D2440" i="3"/>
  <c r="E2440" i="3"/>
  <c r="D2441" i="3"/>
  <c r="E2441" i="3"/>
  <c r="D2442" i="3"/>
  <c r="E2442" i="3"/>
  <c r="D2443" i="3"/>
  <c r="E2443" i="3"/>
  <c r="D2444" i="3"/>
  <c r="E2444" i="3"/>
  <c r="D2445" i="3"/>
  <c r="E2445" i="3"/>
  <c r="D2446" i="3"/>
  <c r="E2446" i="3"/>
  <c r="D2447" i="3"/>
  <c r="E2447" i="3"/>
  <c r="D2448" i="3"/>
  <c r="E2448" i="3"/>
  <c r="D2449" i="3"/>
  <c r="E2449" i="3"/>
  <c r="D2450" i="3"/>
  <c r="E2450" i="3"/>
  <c r="D2451" i="3"/>
  <c r="E2451" i="3"/>
  <c r="D2452" i="3"/>
  <c r="E2452" i="3"/>
  <c r="D2453" i="3"/>
  <c r="E2453" i="3"/>
  <c r="D2454" i="3"/>
  <c r="E2454" i="3"/>
  <c r="D2455" i="3"/>
  <c r="E2455" i="3"/>
  <c r="D2456" i="3"/>
  <c r="E2456" i="3"/>
  <c r="D2457" i="3"/>
  <c r="E2457" i="3"/>
  <c r="D2458" i="3"/>
  <c r="E2458" i="3"/>
  <c r="D2459" i="3"/>
  <c r="E2459" i="3"/>
  <c r="D2460" i="3"/>
  <c r="E2460" i="3"/>
  <c r="D2461" i="3"/>
  <c r="E2461" i="3"/>
  <c r="D2462" i="3"/>
  <c r="E2462" i="3"/>
  <c r="D2463" i="3"/>
  <c r="E2463" i="3"/>
  <c r="D2464" i="3"/>
  <c r="E2464" i="3"/>
  <c r="D2465" i="3"/>
  <c r="E2465" i="3"/>
  <c r="D2466" i="3"/>
  <c r="E2466" i="3"/>
  <c r="D2467" i="3"/>
  <c r="E2467" i="3"/>
  <c r="D2468" i="3"/>
  <c r="E2468" i="3"/>
  <c r="D2469" i="3"/>
  <c r="E2469" i="3"/>
  <c r="D2470" i="3"/>
  <c r="E2470" i="3"/>
  <c r="D2471" i="3"/>
  <c r="E2471" i="3"/>
  <c r="D2472" i="3"/>
  <c r="E2472" i="3"/>
  <c r="D2473" i="3"/>
  <c r="E2473" i="3"/>
  <c r="D2474" i="3"/>
  <c r="E2474" i="3"/>
  <c r="D2475" i="3"/>
  <c r="E2475" i="3"/>
  <c r="D2476" i="3"/>
  <c r="E2476" i="3"/>
  <c r="D2477" i="3"/>
  <c r="E2477" i="3"/>
  <c r="D2478" i="3"/>
  <c r="E2478" i="3"/>
  <c r="D2479" i="3"/>
  <c r="E2479" i="3"/>
  <c r="D2480" i="3"/>
  <c r="E2480" i="3"/>
  <c r="D2481" i="3"/>
  <c r="E2481" i="3"/>
  <c r="D2482" i="3"/>
  <c r="E2482" i="3"/>
  <c r="D2483" i="3"/>
  <c r="E2483" i="3"/>
  <c r="D2484" i="3"/>
  <c r="E2484" i="3"/>
  <c r="D2485" i="3"/>
  <c r="E2485" i="3"/>
  <c r="D2486" i="3"/>
  <c r="E2486" i="3"/>
  <c r="D2487" i="3"/>
  <c r="E2487" i="3"/>
  <c r="D2488" i="3"/>
  <c r="E2488" i="3"/>
  <c r="D2489" i="3"/>
  <c r="E2489" i="3"/>
  <c r="D2490" i="3"/>
  <c r="E2490" i="3"/>
  <c r="D2491" i="3"/>
  <c r="E2491" i="3"/>
  <c r="D2492" i="3"/>
  <c r="E2492" i="3"/>
  <c r="D2493" i="3"/>
  <c r="E2493" i="3"/>
  <c r="D2494" i="3"/>
  <c r="E2494" i="3"/>
  <c r="D2495" i="3"/>
  <c r="E2495" i="3"/>
  <c r="D2496" i="3"/>
  <c r="E2496" i="3"/>
  <c r="D2497" i="3"/>
  <c r="E2497" i="3"/>
  <c r="D2498" i="3"/>
  <c r="E2498" i="3"/>
  <c r="D2499" i="3"/>
  <c r="E2499" i="3"/>
  <c r="D2500" i="3"/>
  <c r="E2500" i="3"/>
  <c r="D2501" i="3"/>
  <c r="E2501" i="3"/>
  <c r="D2502" i="3"/>
  <c r="E2502" i="3"/>
  <c r="D2503" i="3"/>
  <c r="E2503" i="3"/>
  <c r="D2504" i="3"/>
  <c r="E2504" i="3"/>
  <c r="D2505" i="3"/>
  <c r="E2505" i="3"/>
  <c r="D2506" i="3"/>
  <c r="E2506" i="3"/>
  <c r="D2507" i="3"/>
  <c r="E2507" i="3"/>
  <c r="D2508" i="3"/>
  <c r="E2508" i="3"/>
  <c r="D2509" i="3"/>
  <c r="E2509" i="3"/>
  <c r="D2510" i="3"/>
  <c r="E2510" i="3"/>
  <c r="D2511" i="3"/>
  <c r="E2511" i="3"/>
  <c r="D2512" i="3"/>
  <c r="E2512" i="3"/>
  <c r="D2513" i="3"/>
  <c r="E2513" i="3"/>
  <c r="D2514" i="3"/>
  <c r="E2514" i="3"/>
  <c r="D2515" i="3"/>
  <c r="E2515" i="3"/>
  <c r="D2516" i="3"/>
  <c r="E2516" i="3"/>
  <c r="D2517" i="3"/>
  <c r="E2517" i="3"/>
  <c r="D2518" i="3"/>
  <c r="E2518" i="3"/>
  <c r="D2519" i="3"/>
  <c r="E2519" i="3"/>
  <c r="D2520" i="3"/>
  <c r="E2520" i="3"/>
  <c r="D2521" i="3"/>
  <c r="E2521" i="3"/>
  <c r="D2522" i="3"/>
  <c r="E2522" i="3"/>
  <c r="D2523" i="3"/>
  <c r="E2523" i="3"/>
  <c r="D2524" i="3"/>
  <c r="E2524" i="3"/>
  <c r="D2525" i="3"/>
  <c r="E2525" i="3"/>
  <c r="D2526" i="3"/>
  <c r="E2526" i="3"/>
  <c r="D2527" i="3"/>
  <c r="E2527" i="3"/>
  <c r="D2528" i="3"/>
  <c r="E2528" i="3"/>
  <c r="D2529" i="3"/>
  <c r="E2529" i="3"/>
  <c r="D2530" i="3"/>
  <c r="E2530" i="3"/>
  <c r="D2531" i="3"/>
  <c r="E2531" i="3"/>
  <c r="D2532" i="3"/>
  <c r="E2532" i="3"/>
  <c r="D2533" i="3"/>
  <c r="E2533" i="3"/>
  <c r="D2534" i="3"/>
  <c r="E2534" i="3"/>
  <c r="D2535" i="3"/>
  <c r="E2535" i="3"/>
  <c r="D2536" i="3"/>
  <c r="E2536" i="3"/>
  <c r="D2537" i="3"/>
  <c r="E2537" i="3"/>
  <c r="D2538" i="3"/>
  <c r="E2538" i="3"/>
  <c r="D2539" i="3"/>
  <c r="E2539" i="3"/>
  <c r="D2540" i="3"/>
  <c r="E2540" i="3"/>
  <c r="D2541" i="3"/>
  <c r="E2541" i="3"/>
  <c r="D2542" i="3"/>
  <c r="E2542" i="3"/>
  <c r="D2543" i="3"/>
  <c r="E2543" i="3"/>
  <c r="D2544" i="3"/>
  <c r="E2544" i="3"/>
  <c r="D2545" i="3"/>
  <c r="E2545" i="3"/>
  <c r="D2546" i="3"/>
  <c r="E2546" i="3"/>
  <c r="D2547" i="3"/>
  <c r="E2547" i="3"/>
  <c r="D2548" i="3"/>
  <c r="E2548" i="3"/>
  <c r="D2549" i="3"/>
  <c r="E2549" i="3"/>
  <c r="D2550" i="3"/>
  <c r="E2550" i="3"/>
  <c r="D2551" i="3"/>
  <c r="E2551" i="3"/>
  <c r="D2552" i="3"/>
  <c r="E2552" i="3"/>
  <c r="D2553" i="3"/>
  <c r="E2553" i="3"/>
  <c r="D2554" i="3"/>
  <c r="E2554" i="3"/>
  <c r="D2555" i="3"/>
  <c r="E2555" i="3"/>
  <c r="D2556" i="3"/>
  <c r="E2556" i="3"/>
  <c r="D2557" i="3"/>
  <c r="E2557" i="3"/>
  <c r="D2558" i="3"/>
  <c r="E2558" i="3"/>
  <c r="D2559" i="3"/>
  <c r="E2559" i="3"/>
  <c r="D2560" i="3"/>
  <c r="E2560" i="3"/>
  <c r="D2561" i="3"/>
  <c r="E2561" i="3"/>
  <c r="D2562" i="3"/>
  <c r="E2562" i="3"/>
  <c r="D2563" i="3"/>
  <c r="E2563" i="3"/>
  <c r="D2564" i="3"/>
  <c r="E2564" i="3"/>
  <c r="D2565" i="3"/>
  <c r="E2565" i="3"/>
  <c r="D2566" i="3"/>
  <c r="E2566" i="3"/>
  <c r="D2567" i="3"/>
  <c r="E2567" i="3"/>
  <c r="D2568" i="3"/>
  <c r="E2568" i="3"/>
  <c r="D2569" i="3"/>
  <c r="E2569" i="3"/>
  <c r="D2570" i="3"/>
  <c r="E2570" i="3"/>
  <c r="D2571" i="3"/>
  <c r="E2571" i="3"/>
  <c r="D2572" i="3"/>
  <c r="E2572" i="3"/>
  <c r="D2573" i="3"/>
  <c r="E2573" i="3"/>
  <c r="D2574" i="3"/>
  <c r="E2574" i="3"/>
  <c r="D2575" i="3"/>
  <c r="E2575" i="3"/>
  <c r="D2576" i="3"/>
  <c r="E2576" i="3"/>
  <c r="D2577" i="3"/>
  <c r="E2577" i="3"/>
  <c r="D2578" i="3"/>
  <c r="E2578" i="3"/>
  <c r="D2579" i="3"/>
  <c r="E2579" i="3"/>
  <c r="D2580" i="3"/>
  <c r="E2580" i="3"/>
  <c r="D2581" i="3"/>
  <c r="E2581" i="3"/>
  <c r="D2582" i="3"/>
  <c r="E2582" i="3"/>
  <c r="D2583" i="3"/>
  <c r="E2583" i="3"/>
  <c r="D2584" i="3"/>
  <c r="E2584" i="3"/>
  <c r="D2585" i="3"/>
  <c r="E2585" i="3"/>
  <c r="D2586" i="3"/>
  <c r="E2586" i="3"/>
  <c r="D2587" i="3"/>
  <c r="E2587" i="3"/>
  <c r="D2588" i="3"/>
  <c r="E2588" i="3"/>
  <c r="D2589" i="3"/>
  <c r="E2589" i="3"/>
  <c r="D2590" i="3"/>
  <c r="E2590" i="3"/>
  <c r="D2591" i="3"/>
  <c r="E2591" i="3"/>
  <c r="D2592" i="3"/>
  <c r="E2592" i="3"/>
  <c r="D2593" i="3"/>
  <c r="E2593" i="3"/>
  <c r="D2594" i="3"/>
  <c r="E2594" i="3"/>
  <c r="D2595" i="3"/>
  <c r="E2595" i="3"/>
  <c r="D2596" i="3"/>
  <c r="E2596" i="3"/>
  <c r="D2597" i="3"/>
  <c r="E2597" i="3"/>
  <c r="D2598" i="3"/>
  <c r="E2598" i="3"/>
  <c r="D2599" i="3"/>
  <c r="E2599" i="3"/>
  <c r="D2600" i="3"/>
  <c r="E2600" i="3"/>
  <c r="D2601" i="3"/>
  <c r="E2601" i="3"/>
  <c r="D2602" i="3"/>
  <c r="E2602" i="3"/>
  <c r="D2603" i="3"/>
  <c r="E2603" i="3"/>
  <c r="D2604" i="3"/>
  <c r="E2604" i="3"/>
  <c r="D2605" i="3"/>
  <c r="E2605" i="3"/>
  <c r="D2606" i="3"/>
  <c r="E2606" i="3"/>
  <c r="D2607" i="3"/>
  <c r="E2607" i="3"/>
  <c r="D2608" i="3"/>
  <c r="E2608" i="3"/>
  <c r="D2609" i="3"/>
  <c r="E2609" i="3"/>
  <c r="D2610" i="3"/>
  <c r="E2610" i="3"/>
  <c r="D2611" i="3"/>
  <c r="E2611" i="3"/>
  <c r="D2612" i="3"/>
  <c r="E2612" i="3"/>
  <c r="D2613" i="3"/>
  <c r="E2613" i="3"/>
  <c r="D2614" i="3"/>
  <c r="E2614" i="3"/>
  <c r="D2615" i="3"/>
  <c r="E2615" i="3"/>
  <c r="D2616" i="3"/>
  <c r="E2616" i="3"/>
  <c r="D2617" i="3"/>
  <c r="E2617" i="3"/>
  <c r="D2618" i="3"/>
  <c r="E2618" i="3"/>
  <c r="D2619" i="3"/>
  <c r="E2619" i="3"/>
  <c r="D2620" i="3"/>
  <c r="E2620" i="3"/>
  <c r="D2621" i="3"/>
  <c r="E2621" i="3"/>
  <c r="D2622" i="3"/>
  <c r="E2622" i="3"/>
  <c r="D2623" i="3"/>
  <c r="E2623" i="3"/>
  <c r="D2624" i="3"/>
  <c r="E2624" i="3"/>
  <c r="D2625" i="3"/>
  <c r="E2625" i="3"/>
  <c r="D2626" i="3"/>
  <c r="E2626" i="3"/>
  <c r="D2627" i="3"/>
  <c r="E2627" i="3"/>
  <c r="D2628" i="3"/>
  <c r="E2628" i="3"/>
  <c r="D2629" i="3"/>
  <c r="E2629" i="3"/>
  <c r="D2630" i="3"/>
  <c r="E2630" i="3"/>
  <c r="D2631" i="3"/>
  <c r="E2631" i="3"/>
  <c r="D2632" i="3"/>
  <c r="E2632" i="3"/>
  <c r="D2633" i="3"/>
  <c r="E2633" i="3"/>
  <c r="D2634" i="3"/>
  <c r="E2634" i="3"/>
  <c r="D2635" i="3"/>
  <c r="E2635" i="3"/>
  <c r="D2636" i="3"/>
  <c r="E2636" i="3"/>
  <c r="D2637" i="3"/>
  <c r="E2637" i="3"/>
  <c r="D2638" i="3"/>
  <c r="E2638" i="3"/>
  <c r="D2639" i="3"/>
  <c r="E2639" i="3"/>
  <c r="D2640" i="3"/>
  <c r="E2640" i="3"/>
  <c r="D2641" i="3"/>
  <c r="E2641" i="3"/>
  <c r="D2642" i="3"/>
  <c r="E2642" i="3"/>
  <c r="D2643" i="3"/>
  <c r="E2643" i="3"/>
  <c r="D2644" i="3"/>
  <c r="E2644" i="3"/>
  <c r="D2645" i="3"/>
  <c r="E2645" i="3"/>
  <c r="D2646" i="3"/>
  <c r="E2646" i="3"/>
  <c r="D2647" i="3"/>
  <c r="E2647" i="3"/>
  <c r="D2648" i="3"/>
  <c r="E2648" i="3"/>
  <c r="D2649" i="3"/>
  <c r="E2649" i="3"/>
  <c r="D2650" i="3"/>
  <c r="E2650" i="3"/>
  <c r="D2651" i="3"/>
  <c r="E2651" i="3"/>
  <c r="D2652" i="3"/>
  <c r="E2652" i="3"/>
  <c r="D2653" i="3"/>
  <c r="E2653" i="3"/>
  <c r="D2654" i="3"/>
  <c r="E2654" i="3"/>
  <c r="D2655" i="3"/>
  <c r="E2655" i="3"/>
  <c r="D2656" i="3"/>
  <c r="E2656" i="3"/>
  <c r="D2657" i="3"/>
  <c r="E2657" i="3"/>
  <c r="D2658" i="3"/>
  <c r="E2658" i="3"/>
  <c r="D2659" i="3"/>
  <c r="E2659" i="3"/>
  <c r="D2660" i="3"/>
  <c r="E2660" i="3"/>
  <c r="D2661" i="3"/>
  <c r="E2661" i="3"/>
  <c r="D2662" i="3"/>
  <c r="E2662" i="3"/>
  <c r="D2663" i="3"/>
  <c r="E2663" i="3"/>
  <c r="D2664" i="3"/>
  <c r="E2664" i="3"/>
  <c r="D2665" i="3"/>
  <c r="E2665" i="3"/>
  <c r="D2666" i="3"/>
  <c r="E2666" i="3"/>
  <c r="D2667" i="3"/>
  <c r="E2667" i="3"/>
  <c r="D2668" i="3"/>
  <c r="E2668" i="3"/>
  <c r="D2669" i="3"/>
  <c r="E2669" i="3"/>
  <c r="D2670" i="3"/>
  <c r="E2670" i="3"/>
  <c r="D2671" i="3"/>
  <c r="E2671" i="3"/>
  <c r="D2672" i="3"/>
  <c r="E2672" i="3"/>
  <c r="D2673" i="3"/>
  <c r="E2673" i="3"/>
  <c r="D2674" i="3"/>
  <c r="E2674" i="3"/>
  <c r="D2675" i="3"/>
  <c r="E2675" i="3"/>
  <c r="D2676" i="3"/>
  <c r="E2676" i="3"/>
  <c r="D2677" i="3"/>
  <c r="E2677" i="3"/>
  <c r="D2678" i="3"/>
  <c r="E2678" i="3"/>
  <c r="D2679" i="3"/>
  <c r="E2679" i="3"/>
  <c r="D2680" i="3"/>
  <c r="E2680" i="3"/>
  <c r="D2681" i="3"/>
  <c r="E2681" i="3"/>
  <c r="D2682" i="3"/>
  <c r="E2682" i="3"/>
  <c r="D2683" i="3"/>
  <c r="E2683" i="3"/>
  <c r="D2684" i="3"/>
  <c r="E2684" i="3"/>
  <c r="D2685" i="3"/>
  <c r="E2685" i="3"/>
  <c r="D2686" i="3"/>
  <c r="E2686" i="3"/>
  <c r="D2687" i="3"/>
  <c r="E2687" i="3"/>
  <c r="D2688" i="3"/>
  <c r="E2688" i="3"/>
  <c r="D2689" i="3"/>
  <c r="E2689" i="3"/>
  <c r="D2690" i="3"/>
  <c r="E2690" i="3"/>
  <c r="D2691" i="3"/>
  <c r="E2691" i="3"/>
  <c r="D2692" i="3"/>
  <c r="E2692" i="3"/>
  <c r="D2693" i="3"/>
  <c r="E2693" i="3"/>
  <c r="D2694" i="3"/>
  <c r="E2694" i="3"/>
  <c r="D2695" i="3"/>
  <c r="E2695" i="3"/>
  <c r="D2696" i="3"/>
  <c r="E2696" i="3"/>
  <c r="D2697" i="3"/>
  <c r="E2697" i="3"/>
  <c r="D2698" i="3"/>
  <c r="E2698" i="3"/>
  <c r="D2699" i="3"/>
  <c r="E2699" i="3"/>
  <c r="D2700" i="3"/>
  <c r="E2700" i="3"/>
  <c r="D2701" i="3"/>
  <c r="E2701" i="3"/>
  <c r="D2702" i="3"/>
  <c r="E2702" i="3"/>
  <c r="D2703" i="3"/>
  <c r="E2703" i="3"/>
  <c r="D2704" i="3"/>
  <c r="E2704" i="3"/>
  <c r="D2705" i="3"/>
  <c r="E2705" i="3"/>
  <c r="D2706" i="3"/>
  <c r="E2706" i="3"/>
  <c r="D2707" i="3"/>
  <c r="E2707" i="3"/>
  <c r="D2708" i="3"/>
  <c r="E2708" i="3"/>
  <c r="D2709" i="3"/>
  <c r="E2709" i="3"/>
  <c r="D2710" i="3"/>
  <c r="E2710" i="3"/>
  <c r="D2711" i="3"/>
  <c r="E2711" i="3"/>
  <c r="D2712" i="3"/>
  <c r="E2712" i="3"/>
  <c r="D2713" i="3"/>
  <c r="E2713" i="3"/>
  <c r="D2714" i="3"/>
  <c r="E2714" i="3"/>
  <c r="D2715" i="3"/>
  <c r="E2715" i="3"/>
  <c r="D2716" i="3"/>
  <c r="E2716" i="3"/>
  <c r="D2717" i="3"/>
  <c r="E2717" i="3"/>
  <c r="D2718" i="3"/>
  <c r="E2718" i="3"/>
  <c r="D2719" i="3"/>
  <c r="E2719" i="3"/>
  <c r="D2720" i="3"/>
  <c r="E2720" i="3"/>
  <c r="D2721" i="3"/>
  <c r="E2721" i="3"/>
  <c r="D2722" i="3"/>
  <c r="E2722" i="3"/>
  <c r="D2723" i="3"/>
  <c r="E2723" i="3"/>
  <c r="D2724" i="3"/>
  <c r="E2724" i="3"/>
  <c r="D2725" i="3"/>
  <c r="E2725" i="3"/>
  <c r="D2726" i="3"/>
  <c r="E2726" i="3"/>
  <c r="D2727" i="3"/>
  <c r="E2727" i="3"/>
  <c r="D2728" i="3"/>
  <c r="E2728" i="3"/>
  <c r="D2729" i="3"/>
  <c r="E2729" i="3"/>
  <c r="D2730" i="3"/>
  <c r="E2730" i="3"/>
  <c r="D2731" i="3"/>
  <c r="E2731" i="3"/>
  <c r="D2732" i="3"/>
  <c r="E2732" i="3"/>
  <c r="D2733" i="3"/>
  <c r="E2733" i="3"/>
  <c r="D2734" i="3"/>
  <c r="E2734" i="3"/>
  <c r="D2735" i="3"/>
  <c r="E2735" i="3"/>
  <c r="D2736" i="3"/>
  <c r="E2736" i="3"/>
  <c r="D2737" i="3"/>
  <c r="E2737" i="3"/>
  <c r="D2738" i="3"/>
  <c r="E2738" i="3"/>
  <c r="D2739" i="3"/>
  <c r="E2739" i="3"/>
  <c r="D2740" i="3"/>
  <c r="E2740" i="3"/>
  <c r="D2741" i="3"/>
  <c r="E2741" i="3"/>
  <c r="D2742" i="3"/>
  <c r="E2742" i="3"/>
  <c r="D2743" i="3"/>
  <c r="E2743" i="3"/>
  <c r="D2744" i="3"/>
  <c r="E2744" i="3"/>
  <c r="D2745" i="3"/>
  <c r="E2745" i="3"/>
  <c r="D2746" i="3"/>
  <c r="E2746" i="3"/>
  <c r="D2747" i="3"/>
  <c r="E2747" i="3"/>
  <c r="D2748" i="3"/>
  <c r="E2748" i="3"/>
  <c r="D2749" i="3"/>
  <c r="E2749" i="3"/>
  <c r="D2750" i="3"/>
  <c r="E2750" i="3"/>
  <c r="D2751" i="3"/>
  <c r="E2751" i="3"/>
  <c r="D2752" i="3"/>
  <c r="E2752" i="3"/>
  <c r="D2753" i="3"/>
  <c r="E2753" i="3"/>
  <c r="D2754" i="3"/>
  <c r="E2754" i="3"/>
  <c r="D2755" i="3"/>
  <c r="E2755" i="3"/>
  <c r="D2756" i="3"/>
  <c r="E2756" i="3"/>
  <c r="D2757" i="3"/>
  <c r="E2757" i="3"/>
  <c r="D2758" i="3"/>
  <c r="E2758" i="3"/>
  <c r="D2759" i="3"/>
  <c r="E2759" i="3"/>
  <c r="D2760" i="3"/>
  <c r="E2760" i="3"/>
  <c r="D2761" i="3"/>
  <c r="E2761" i="3"/>
  <c r="D2762" i="3"/>
  <c r="E2762" i="3"/>
  <c r="D2763" i="3"/>
  <c r="E2763" i="3"/>
  <c r="D2764" i="3"/>
  <c r="E2764" i="3"/>
  <c r="D2765" i="3"/>
  <c r="E2765" i="3"/>
  <c r="D2766" i="3"/>
  <c r="E2766" i="3"/>
  <c r="D2767" i="3"/>
  <c r="E2767" i="3"/>
  <c r="D2768" i="3"/>
  <c r="E2768" i="3"/>
  <c r="D2769" i="3"/>
  <c r="E2769" i="3"/>
  <c r="D2770" i="3"/>
  <c r="E2770" i="3"/>
  <c r="D2771" i="3"/>
  <c r="E2771" i="3"/>
  <c r="D2772" i="3"/>
  <c r="E2772" i="3"/>
  <c r="D2773" i="3"/>
  <c r="E2773" i="3"/>
  <c r="D2774" i="3"/>
  <c r="E2774" i="3"/>
  <c r="D2775" i="3"/>
  <c r="E2775" i="3"/>
  <c r="D2776" i="3"/>
  <c r="E2776" i="3"/>
  <c r="D2777" i="3"/>
  <c r="E2777" i="3"/>
  <c r="D2778" i="3"/>
  <c r="E2778" i="3"/>
  <c r="D2779" i="3"/>
  <c r="E2779" i="3"/>
  <c r="D2780" i="3"/>
  <c r="E2780" i="3"/>
  <c r="D2781" i="3"/>
  <c r="E2781" i="3"/>
  <c r="D2782" i="3"/>
  <c r="E2782" i="3"/>
  <c r="D2783" i="3"/>
  <c r="E2783" i="3"/>
  <c r="D2784" i="3"/>
  <c r="E2784" i="3"/>
  <c r="D2785" i="3"/>
  <c r="E2785" i="3"/>
  <c r="D2786" i="3"/>
  <c r="E2786" i="3"/>
  <c r="D2787" i="3"/>
  <c r="E2787" i="3"/>
  <c r="D2788" i="3"/>
  <c r="E2788" i="3"/>
  <c r="D2789" i="3"/>
  <c r="E2789" i="3"/>
  <c r="D2790" i="3"/>
  <c r="E2790" i="3"/>
  <c r="D2791" i="3"/>
  <c r="E2791" i="3"/>
  <c r="D2792" i="3"/>
  <c r="E2792" i="3"/>
  <c r="D2793" i="3"/>
  <c r="E2793" i="3"/>
  <c r="D2794" i="3"/>
  <c r="E2794" i="3"/>
  <c r="D2795" i="3"/>
  <c r="E2795" i="3"/>
  <c r="D2796" i="3"/>
  <c r="E2796" i="3"/>
  <c r="D2797" i="3"/>
  <c r="E2797" i="3"/>
  <c r="D2798" i="3"/>
  <c r="E2798" i="3"/>
  <c r="D2799" i="3"/>
  <c r="E2799" i="3"/>
  <c r="D2800" i="3"/>
  <c r="E2800" i="3"/>
  <c r="D2801" i="3"/>
  <c r="E2801" i="3"/>
  <c r="D2802" i="3"/>
  <c r="E2802" i="3"/>
  <c r="D2803" i="3"/>
  <c r="E2803" i="3"/>
  <c r="D2804" i="3"/>
  <c r="E2804" i="3"/>
  <c r="D2805" i="3"/>
  <c r="E2805" i="3"/>
  <c r="D2806" i="3"/>
  <c r="E2806" i="3"/>
  <c r="D2807" i="3"/>
  <c r="E2807" i="3"/>
  <c r="D2808" i="3"/>
  <c r="E2808" i="3"/>
  <c r="D2809" i="3"/>
  <c r="E2809" i="3"/>
  <c r="D2810" i="3"/>
  <c r="E2810" i="3"/>
  <c r="D2811" i="3"/>
  <c r="E2811" i="3"/>
  <c r="D2812" i="3"/>
  <c r="E2812" i="3"/>
  <c r="D2813" i="3"/>
  <c r="E2813" i="3"/>
  <c r="D2814" i="3"/>
  <c r="E2814" i="3"/>
  <c r="D2815" i="3"/>
  <c r="E2815" i="3"/>
  <c r="D2816" i="3"/>
  <c r="E2816" i="3"/>
  <c r="D2817" i="3"/>
  <c r="E2817" i="3"/>
  <c r="D2818" i="3"/>
  <c r="E2818" i="3"/>
  <c r="D2819" i="3"/>
  <c r="E2819" i="3"/>
  <c r="D2820" i="3"/>
  <c r="E2820" i="3"/>
  <c r="D2821" i="3"/>
  <c r="E2821" i="3"/>
  <c r="D2822" i="3"/>
  <c r="E2822" i="3"/>
  <c r="D2823" i="3"/>
  <c r="E2823" i="3"/>
  <c r="D2824" i="3"/>
  <c r="E2824" i="3"/>
  <c r="D2825" i="3"/>
  <c r="E2825" i="3"/>
  <c r="D2826" i="3"/>
  <c r="E2826" i="3"/>
  <c r="D2827" i="3"/>
  <c r="E2827" i="3"/>
  <c r="D2828" i="3"/>
  <c r="E2828" i="3"/>
  <c r="D2829" i="3"/>
  <c r="E2829" i="3"/>
  <c r="D2830" i="3"/>
  <c r="E2830" i="3"/>
  <c r="D2831" i="3"/>
  <c r="E2831" i="3"/>
  <c r="D2832" i="3"/>
  <c r="E2832" i="3"/>
  <c r="D2833" i="3"/>
  <c r="E2833" i="3"/>
  <c r="D2834" i="3"/>
  <c r="E2834" i="3"/>
  <c r="D2835" i="3"/>
  <c r="E2835" i="3"/>
  <c r="D2836" i="3"/>
  <c r="E2836" i="3"/>
  <c r="D2837" i="3"/>
  <c r="E2837" i="3"/>
  <c r="D2838" i="3"/>
  <c r="E2838" i="3"/>
  <c r="D2839" i="3"/>
  <c r="E2839" i="3"/>
  <c r="D2840" i="3"/>
  <c r="E2840" i="3"/>
  <c r="D2841" i="3"/>
  <c r="E2841" i="3"/>
  <c r="D2842" i="3"/>
  <c r="E2842" i="3"/>
  <c r="D2843" i="3"/>
  <c r="E2843" i="3"/>
  <c r="D2844" i="3"/>
  <c r="E2844" i="3"/>
  <c r="D2845" i="3"/>
  <c r="E2845" i="3"/>
  <c r="D2846" i="3"/>
  <c r="E2846" i="3"/>
  <c r="D2847" i="3"/>
  <c r="E2847" i="3"/>
  <c r="D2848" i="3"/>
  <c r="E2848" i="3"/>
  <c r="D2849" i="3"/>
  <c r="E2849" i="3"/>
  <c r="D2850" i="3"/>
  <c r="E2850" i="3"/>
  <c r="D2851" i="3"/>
  <c r="E2851" i="3"/>
  <c r="D2852" i="3"/>
  <c r="E2852" i="3"/>
  <c r="D2853" i="3"/>
  <c r="E2853" i="3"/>
  <c r="D2854" i="3"/>
  <c r="E2854" i="3"/>
  <c r="D2855" i="3"/>
  <c r="E2855" i="3"/>
  <c r="D2856" i="3"/>
  <c r="E2856" i="3"/>
  <c r="D2857" i="3"/>
  <c r="E2857" i="3"/>
  <c r="D2858" i="3"/>
  <c r="E2858" i="3"/>
  <c r="D2859" i="3"/>
  <c r="E2859" i="3"/>
  <c r="D2860" i="3"/>
  <c r="E2860" i="3"/>
  <c r="D2861" i="3"/>
  <c r="E2861" i="3"/>
  <c r="D2862" i="3"/>
  <c r="E2862" i="3"/>
  <c r="D2863" i="3"/>
  <c r="E2863" i="3"/>
  <c r="D2864" i="3"/>
  <c r="E2864" i="3"/>
  <c r="D2865" i="3"/>
  <c r="E2865" i="3"/>
  <c r="D2866" i="3"/>
  <c r="E2866" i="3"/>
  <c r="D2867" i="3"/>
  <c r="E2867" i="3"/>
  <c r="D2868" i="3"/>
  <c r="E2868" i="3"/>
  <c r="D2869" i="3"/>
  <c r="E2869" i="3"/>
  <c r="D2870" i="3"/>
  <c r="E2870" i="3"/>
  <c r="D2871" i="3"/>
  <c r="E2871" i="3"/>
  <c r="D2872" i="3"/>
  <c r="E2872" i="3"/>
  <c r="D2873" i="3"/>
  <c r="E2873" i="3"/>
  <c r="D2874" i="3"/>
  <c r="E2874" i="3"/>
  <c r="D2875" i="3"/>
  <c r="E2875" i="3"/>
  <c r="D2876" i="3"/>
  <c r="E2876" i="3"/>
  <c r="D2877" i="3"/>
  <c r="E2877" i="3"/>
  <c r="D2878" i="3"/>
  <c r="E2878" i="3"/>
  <c r="D2879" i="3"/>
  <c r="E2879" i="3"/>
  <c r="D2880" i="3"/>
  <c r="E2880" i="3"/>
  <c r="D2881" i="3"/>
  <c r="E2881" i="3"/>
  <c r="D2882" i="3"/>
  <c r="E2882" i="3"/>
  <c r="D2883" i="3"/>
  <c r="E2883" i="3"/>
  <c r="D2884" i="3"/>
  <c r="E2884" i="3"/>
  <c r="D2885" i="3"/>
  <c r="E2885" i="3"/>
  <c r="D2886" i="3"/>
  <c r="E2886" i="3"/>
  <c r="D2887" i="3"/>
  <c r="E2887" i="3"/>
  <c r="D2888" i="3"/>
  <c r="E2888" i="3"/>
  <c r="D2889" i="3"/>
  <c r="E2889" i="3"/>
  <c r="D2890" i="3"/>
  <c r="E2890" i="3"/>
  <c r="D2891" i="3"/>
  <c r="E2891" i="3"/>
  <c r="D2892" i="3"/>
  <c r="E2892" i="3"/>
  <c r="D2893" i="3"/>
  <c r="E2893" i="3"/>
  <c r="D2894" i="3"/>
  <c r="E2894" i="3"/>
  <c r="D2895" i="3"/>
  <c r="E2895" i="3"/>
  <c r="D2896" i="3"/>
  <c r="E2896" i="3"/>
  <c r="D2897" i="3"/>
  <c r="E2897" i="3"/>
  <c r="D2898" i="3"/>
  <c r="E2898" i="3"/>
  <c r="D2899" i="3"/>
  <c r="E2899" i="3"/>
  <c r="D2900" i="3"/>
  <c r="E2900" i="3"/>
  <c r="D2901" i="3"/>
  <c r="E2901" i="3"/>
  <c r="D2902" i="3"/>
  <c r="E2902" i="3"/>
  <c r="D2903" i="3"/>
  <c r="E2903" i="3"/>
  <c r="D2904" i="3"/>
  <c r="E2904" i="3"/>
  <c r="D2905" i="3"/>
  <c r="E2905" i="3"/>
  <c r="D2906" i="3"/>
  <c r="E2906" i="3"/>
  <c r="D2907" i="3"/>
  <c r="E2907" i="3"/>
  <c r="D2908" i="3"/>
  <c r="E2908" i="3"/>
  <c r="D2909" i="3"/>
  <c r="E2909" i="3"/>
  <c r="D2910" i="3"/>
  <c r="E2910" i="3"/>
  <c r="D2911" i="3"/>
  <c r="E2911" i="3"/>
  <c r="D2912" i="3"/>
  <c r="E2912" i="3"/>
  <c r="D2913" i="3"/>
  <c r="E2913" i="3"/>
  <c r="D2914" i="3"/>
  <c r="E2914" i="3"/>
  <c r="D2915" i="3"/>
  <c r="E2915" i="3"/>
  <c r="D2916" i="3"/>
  <c r="E2916" i="3"/>
  <c r="D2917" i="3"/>
  <c r="E2917" i="3"/>
  <c r="D2918" i="3"/>
  <c r="E2918" i="3"/>
  <c r="D2919" i="3"/>
  <c r="E2919" i="3"/>
  <c r="D2920" i="3"/>
  <c r="E2920" i="3"/>
  <c r="D2921" i="3"/>
  <c r="E2921" i="3"/>
  <c r="D2922" i="3"/>
  <c r="E2922" i="3"/>
  <c r="D2923" i="3"/>
  <c r="E2923" i="3"/>
  <c r="D2924" i="3"/>
  <c r="E2924" i="3"/>
  <c r="D2925" i="3"/>
  <c r="E2925" i="3"/>
  <c r="D2926" i="3"/>
  <c r="E2926" i="3"/>
  <c r="D2927" i="3"/>
  <c r="E2927" i="3"/>
  <c r="D2928" i="3"/>
  <c r="E2928" i="3"/>
  <c r="D2929" i="3"/>
  <c r="E2929" i="3"/>
  <c r="D2930" i="3"/>
  <c r="E2930" i="3"/>
  <c r="D2931" i="3"/>
  <c r="E2931" i="3"/>
  <c r="D2932" i="3"/>
  <c r="E2932" i="3"/>
  <c r="D2933" i="3"/>
  <c r="E2933" i="3"/>
  <c r="D2934" i="3"/>
  <c r="E2934" i="3"/>
  <c r="D2935" i="3"/>
  <c r="E2935" i="3"/>
  <c r="D2936" i="3"/>
  <c r="E2936" i="3"/>
  <c r="D2937" i="3"/>
  <c r="E2937" i="3"/>
  <c r="D2938" i="3"/>
  <c r="E2938" i="3"/>
  <c r="D2939" i="3"/>
  <c r="E2939" i="3"/>
  <c r="D2940" i="3"/>
  <c r="E2940" i="3"/>
  <c r="D2941" i="3"/>
  <c r="E2941" i="3"/>
  <c r="D2942" i="3"/>
  <c r="E2942" i="3"/>
  <c r="D2943" i="3"/>
  <c r="E2943" i="3"/>
  <c r="D2944" i="3"/>
  <c r="E2944" i="3"/>
  <c r="D2945" i="3"/>
  <c r="E2945" i="3"/>
  <c r="D2946" i="3"/>
  <c r="E2946" i="3"/>
  <c r="D2947" i="3"/>
  <c r="E2947" i="3"/>
  <c r="D2948" i="3"/>
  <c r="E2948" i="3"/>
  <c r="D2949" i="3"/>
  <c r="E2949" i="3"/>
  <c r="D2950" i="3"/>
  <c r="E2950" i="3"/>
  <c r="D2951" i="3"/>
  <c r="E2951" i="3"/>
  <c r="D2952" i="3"/>
  <c r="E2952" i="3"/>
  <c r="D2953" i="3"/>
  <c r="E2953" i="3"/>
  <c r="D2954" i="3"/>
  <c r="E2954" i="3"/>
  <c r="D2955" i="3"/>
  <c r="E2955" i="3"/>
  <c r="D2956" i="3"/>
  <c r="E2956" i="3"/>
  <c r="D2957" i="3"/>
  <c r="E2957" i="3"/>
  <c r="D2958" i="3"/>
  <c r="E2958" i="3"/>
  <c r="D2959" i="3"/>
  <c r="E2959" i="3"/>
  <c r="D2960" i="3"/>
  <c r="E2960" i="3"/>
  <c r="D2961" i="3"/>
  <c r="E2961" i="3"/>
  <c r="D2962" i="3"/>
  <c r="E2962" i="3"/>
  <c r="D2963" i="3"/>
  <c r="E2963" i="3"/>
  <c r="D2964" i="3"/>
  <c r="E2964" i="3"/>
  <c r="D2965" i="3"/>
  <c r="E2965" i="3"/>
  <c r="D2966" i="3"/>
  <c r="E2966" i="3"/>
  <c r="D2967" i="3"/>
  <c r="E2967" i="3"/>
  <c r="D2968" i="3"/>
  <c r="E2968" i="3"/>
  <c r="D2969" i="3"/>
  <c r="E2969" i="3"/>
  <c r="D2970" i="3"/>
  <c r="E2970" i="3"/>
  <c r="D2971" i="3"/>
  <c r="E2971" i="3"/>
  <c r="D2972" i="3"/>
  <c r="E2972" i="3"/>
  <c r="D2973" i="3"/>
  <c r="E2973" i="3"/>
  <c r="D2974" i="3"/>
  <c r="E2974" i="3"/>
  <c r="D2975" i="3"/>
  <c r="E2975" i="3"/>
  <c r="D2976" i="3"/>
  <c r="E2976" i="3"/>
  <c r="D2977" i="3"/>
  <c r="E2977" i="3"/>
  <c r="D2978" i="3"/>
  <c r="E2978" i="3"/>
  <c r="D2979" i="3"/>
  <c r="E2979" i="3"/>
  <c r="D2980" i="3"/>
  <c r="E2980" i="3"/>
  <c r="D2981" i="3"/>
  <c r="E2981" i="3"/>
  <c r="D2982" i="3"/>
  <c r="E2982" i="3"/>
  <c r="D2983" i="3"/>
  <c r="E2983" i="3"/>
  <c r="D2984" i="3"/>
  <c r="E2984" i="3"/>
  <c r="D2985" i="3"/>
  <c r="E2985" i="3"/>
  <c r="D2986" i="3"/>
  <c r="E2986" i="3"/>
  <c r="D2987" i="3"/>
  <c r="E2987" i="3"/>
  <c r="D2988" i="3"/>
  <c r="E2988" i="3"/>
  <c r="D2989" i="3"/>
  <c r="E2989" i="3"/>
  <c r="D2990" i="3"/>
  <c r="E2990" i="3"/>
  <c r="D2991" i="3"/>
  <c r="E2991" i="3"/>
  <c r="D2992" i="3"/>
  <c r="E2992" i="3"/>
  <c r="D2993" i="3"/>
  <c r="E2993" i="3"/>
  <c r="D2994" i="3"/>
  <c r="E2994" i="3"/>
  <c r="D2995" i="3"/>
  <c r="E2995" i="3"/>
  <c r="D2996" i="3"/>
  <c r="E2996" i="3"/>
  <c r="D2997" i="3"/>
  <c r="E2997" i="3"/>
  <c r="D2998" i="3"/>
  <c r="E2998" i="3"/>
  <c r="D2999" i="3"/>
  <c r="E2999" i="3"/>
  <c r="D3000" i="3"/>
  <c r="E3000" i="3"/>
  <c r="D3001" i="3"/>
  <c r="E3001" i="3"/>
  <c r="D3002" i="3"/>
  <c r="E3002" i="3"/>
  <c r="D3003" i="3"/>
  <c r="E3003" i="3"/>
  <c r="D3004" i="3"/>
  <c r="E3004" i="3"/>
  <c r="D3005" i="3"/>
  <c r="E3005" i="3"/>
  <c r="D3006" i="3"/>
  <c r="E3006" i="3"/>
  <c r="D3007" i="3"/>
  <c r="E3007" i="3"/>
  <c r="D3008" i="3"/>
  <c r="E3008" i="3"/>
  <c r="D3009" i="3"/>
  <c r="E3009" i="3"/>
  <c r="D3010" i="3"/>
  <c r="E3010" i="3"/>
  <c r="D3011" i="3"/>
  <c r="E3011" i="3"/>
  <c r="D3012" i="3"/>
  <c r="E3012" i="3"/>
  <c r="D3013" i="3"/>
  <c r="E3013" i="3"/>
  <c r="D3014" i="3"/>
  <c r="E3014" i="3"/>
  <c r="D3015" i="3"/>
  <c r="E3015" i="3"/>
  <c r="D3016" i="3"/>
  <c r="E3016" i="3"/>
  <c r="D3017" i="3"/>
  <c r="E3017" i="3"/>
  <c r="D3018" i="3"/>
  <c r="E3018" i="3"/>
  <c r="D3019" i="3"/>
  <c r="E3019" i="3"/>
  <c r="D3020" i="3"/>
  <c r="E3020" i="3"/>
  <c r="D3021" i="3"/>
  <c r="E3021" i="3"/>
  <c r="D3022" i="3"/>
  <c r="E3022" i="3"/>
  <c r="D3023" i="3"/>
  <c r="E3023" i="3"/>
  <c r="D3024" i="3"/>
  <c r="E3024" i="3"/>
  <c r="D3025" i="3"/>
  <c r="E3025" i="3"/>
  <c r="D3026" i="3"/>
  <c r="E3026" i="3"/>
  <c r="D3027" i="3"/>
  <c r="E3027" i="3"/>
  <c r="D3028" i="3"/>
  <c r="E3028" i="3"/>
  <c r="D3029" i="3"/>
  <c r="E3029" i="3"/>
  <c r="D3030" i="3"/>
  <c r="E3030" i="3"/>
  <c r="D3031" i="3"/>
  <c r="E3031" i="3"/>
  <c r="D3032" i="3"/>
  <c r="E3032" i="3"/>
  <c r="D3033" i="3"/>
  <c r="E3033" i="3"/>
  <c r="D3034" i="3"/>
  <c r="E3034" i="3"/>
  <c r="D3035" i="3"/>
  <c r="E3035" i="3"/>
  <c r="D3036" i="3"/>
  <c r="E3036" i="3"/>
  <c r="D3037" i="3"/>
  <c r="E3037" i="3"/>
  <c r="D3038" i="3"/>
  <c r="E3038" i="3"/>
  <c r="D3039" i="3"/>
  <c r="E3039" i="3"/>
  <c r="D3040" i="3"/>
  <c r="E3040" i="3"/>
  <c r="D3041" i="3"/>
  <c r="E3041" i="3"/>
  <c r="D3042" i="3"/>
  <c r="E3042" i="3"/>
  <c r="D3043" i="3"/>
  <c r="E3043" i="3"/>
  <c r="D3044" i="3"/>
  <c r="E3044" i="3"/>
  <c r="D3045" i="3"/>
  <c r="E3045" i="3"/>
  <c r="D3046" i="3"/>
  <c r="E3046" i="3"/>
  <c r="D3047" i="3"/>
  <c r="E3047" i="3"/>
  <c r="D3048" i="3"/>
  <c r="E3048" i="3"/>
  <c r="D3049" i="3"/>
  <c r="E3049" i="3"/>
  <c r="D3050" i="3"/>
  <c r="E3050" i="3"/>
  <c r="D3051" i="3"/>
  <c r="E3051" i="3"/>
  <c r="D3052" i="3"/>
  <c r="E3052" i="3"/>
  <c r="D3053" i="3"/>
  <c r="E3053" i="3"/>
  <c r="D3054" i="3"/>
  <c r="E3054" i="3"/>
  <c r="D3055" i="3"/>
  <c r="E3055" i="3"/>
  <c r="D3056" i="3"/>
  <c r="E3056" i="3"/>
  <c r="D3057" i="3"/>
  <c r="E3057" i="3"/>
  <c r="D3058" i="3"/>
  <c r="E3058" i="3"/>
  <c r="D3059" i="3"/>
  <c r="E3059" i="3"/>
  <c r="D3060" i="3"/>
  <c r="E3060" i="3"/>
  <c r="D3061" i="3"/>
  <c r="E3061" i="3"/>
  <c r="D3062" i="3"/>
  <c r="E3062" i="3"/>
  <c r="D3063" i="3"/>
  <c r="E3063" i="3"/>
  <c r="D3064" i="3"/>
  <c r="E3064" i="3"/>
  <c r="D3065" i="3"/>
  <c r="E3065" i="3"/>
  <c r="D3066" i="3"/>
  <c r="E3066" i="3"/>
  <c r="D3067" i="3"/>
  <c r="E3067" i="3"/>
  <c r="D3068" i="3"/>
  <c r="E3068" i="3"/>
  <c r="D3069" i="3"/>
  <c r="E3069" i="3"/>
  <c r="D3070" i="3"/>
  <c r="E3070" i="3"/>
  <c r="D3071" i="3"/>
  <c r="E3071" i="3"/>
  <c r="D3072" i="3"/>
  <c r="E3072" i="3"/>
  <c r="D3073" i="3"/>
  <c r="E3073" i="3"/>
  <c r="D3074" i="3"/>
  <c r="E3074" i="3"/>
  <c r="D3075" i="3"/>
  <c r="E3075" i="3"/>
  <c r="D3076" i="3"/>
  <c r="E3076" i="3"/>
  <c r="D3077" i="3"/>
  <c r="E3077" i="3"/>
  <c r="D3078" i="3"/>
  <c r="E3078" i="3"/>
  <c r="D3079" i="3"/>
  <c r="E3079" i="3"/>
  <c r="D3080" i="3"/>
  <c r="E3080" i="3"/>
  <c r="D3081" i="3"/>
  <c r="E3081" i="3"/>
  <c r="D3082" i="3"/>
  <c r="E3082" i="3"/>
  <c r="D3083" i="3"/>
  <c r="E3083" i="3"/>
  <c r="D3084" i="3"/>
  <c r="E3084" i="3"/>
  <c r="D3085" i="3"/>
  <c r="E3085" i="3"/>
  <c r="D3086" i="3"/>
  <c r="E3086" i="3"/>
  <c r="D3087" i="3"/>
  <c r="E3087" i="3"/>
  <c r="D3088" i="3"/>
  <c r="E3088" i="3"/>
  <c r="D3089" i="3"/>
  <c r="E3089" i="3"/>
  <c r="D3090" i="3"/>
  <c r="E3090" i="3"/>
  <c r="D3091" i="3"/>
  <c r="E3091" i="3"/>
  <c r="D3092" i="3"/>
  <c r="E3092" i="3"/>
  <c r="D3093" i="3"/>
  <c r="E3093" i="3"/>
  <c r="D3094" i="3"/>
  <c r="E3094" i="3"/>
  <c r="D3095" i="3"/>
  <c r="E3095" i="3"/>
  <c r="D3096" i="3"/>
  <c r="E3096" i="3"/>
  <c r="D3097" i="3"/>
  <c r="E3097" i="3"/>
  <c r="D3098" i="3"/>
  <c r="E3098" i="3"/>
  <c r="D3099" i="3"/>
  <c r="E3099" i="3"/>
  <c r="D3100" i="3"/>
  <c r="E3100" i="3"/>
  <c r="D3101" i="3"/>
  <c r="E3101" i="3"/>
  <c r="D3102" i="3"/>
  <c r="E3102" i="3"/>
  <c r="D3103" i="3"/>
  <c r="E3103" i="3"/>
  <c r="D3104" i="3"/>
  <c r="E3104" i="3"/>
  <c r="D3105" i="3"/>
  <c r="E3105" i="3"/>
  <c r="D3106" i="3"/>
  <c r="E3106" i="3"/>
  <c r="D3107" i="3"/>
  <c r="E3107" i="3"/>
  <c r="D3108" i="3"/>
  <c r="E3108" i="3"/>
  <c r="D3109" i="3"/>
  <c r="E3109" i="3"/>
  <c r="D3110" i="3"/>
  <c r="E3110" i="3"/>
  <c r="D3111" i="3"/>
  <c r="E3111" i="3"/>
  <c r="D3112" i="3"/>
  <c r="E3112" i="3"/>
  <c r="D3113" i="3"/>
  <c r="E3113" i="3"/>
  <c r="D3114" i="3"/>
  <c r="E3114" i="3"/>
  <c r="D3115" i="3"/>
  <c r="E3115" i="3"/>
  <c r="D3116" i="3"/>
  <c r="E3116" i="3"/>
  <c r="D3117" i="3"/>
  <c r="E3117" i="3"/>
  <c r="D3118" i="3"/>
  <c r="E3118" i="3"/>
  <c r="D3119" i="3"/>
  <c r="E3119" i="3"/>
  <c r="D3120" i="3"/>
  <c r="E3120" i="3"/>
  <c r="D3121" i="3"/>
  <c r="E3121" i="3"/>
  <c r="D3122" i="3"/>
  <c r="E3122" i="3"/>
  <c r="D3123" i="3"/>
  <c r="E3123" i="3"/>
  <c r="D3124" i="3"/>
  <c r="E3124" i="3"/>
  <c r="D3125" i="3"/>
  <c r="E3125" i="3"/>
  <c r="D3126" i="3"/>
  <c r="E3126" i="3"/>
  <c r="D3127" i="3"/>
  <c r="E3127" i="3"/>
  <c r="D3128" i="3"/>
  <c r="E3128" i="3"/>
  <c r="D3129" i="3"/>
  <c r="E3129" i="3"/>
  <c r="D3130" i="3"/>
  <c r="E3130" i="3"/>
  <c r="D3131" i="3"/>
  <c r="E3131" i="3"/>
  <c r="D3132" i="3"/>
  <c r="E3132" i="3"/>
  <c r="D3133" i="3"/>
  <c r="E3133" i="3"/>
  <c r="D3134" i="3"/>
  <c r="E3134" i="3"/>
  <c r="D3135" i="3"/>
  <c r="E3135" i="3"/>
  <c r="D3136" i="3"/>
  <c r="E3136" i="3"/>
  <c r="D3137" i="3"/>
  <c r="E3137" i="3"/>
  <c r="D3138" i="3"/>
  <c r="E3138" i="3"/>
  <c r="D3139" i="3"/>
  <c r="E3139" i="3"/>
  <c r="D3140" i="3"/>
  <c r="E3140" i="3"/>
  <c r="D3141" i="3"/>
  <c r="E3141" i="3"/>
  <c r="D3142" i="3"/>
  <c r="E3142" i="3"/>
  <c r="D3143" i="3"/>
  <c r="E3143" i="3"/>
  <c r="D3144" i="3"/>
  <c r="E3144" i="3"/>
  <c r="D3145" i="3"/>
  <c r="E3145" i="3"/>
  <c r="D3146" i="3"/>
  <c r="E3146" i="3"/>
  <c r="D3147" i="3"/>
  <c r="E3147" i="3"/>
  <c r="D3148" i="3"/>
  <c r="E3148" i="3"/>
  <c r="D3149" i="3"/>
  <c r="E3149" i="3"/>
  <c r="D3150" i="3"/>
  <c r="E3150" i="3"/>
  <c r="D3151" i="3"/>
  <c r="E3151" i="3"/>
  <c r="D3152" i="3"/>
  <c r="E3152" i="3"/>
  <c r="D3153" i="3"/>
  <c r="E3153" i="3"/>
  <c r="D3154" i="3"/>
  <c r="E3154" i="3"/>
  <c r="D3155" i="3"/>
  <c r="E3155" i="3"/>
  <c r="D3156" i="3"/>
  <c r="E3156" i="3"/>
  <c r="D3157" i="3"/>
  <c r="E3157" i="3"/>
  <c r="D3158" i="3"/>
  <c r="E3158" i="3"/>
  <c r="D3159" i="3"/>
  <c r="E3159" i="3"/>
  <c r="D3160" i="3"/>
  <c r="E3160" i="3"/>
  <c r="D3161" i="3"/>
  <c r="E3161" i="3"/>
  <c r="D3162" i="3"/>
  <c r="E3162" i="3"/>
  <c r="D3163" i="3"/>
  <c r="E3163" i="3"/>
  <c r="D3164" i="3"/>
  <c r="E3164" i="3"/>
  <c r="D3165" i="3"/>
  <c r="E3165" i="3"/>
  <c r="D3166" i="3"/>
  <c r="E3166" i="3"/>
  <c r="D3167" i="3"/>
  <c r="E3167" i="3"/>
  <c r="D3168" i="3"/>
  <c r="E3168" i="3"/>
  <c r="D3169" i="3"/>
  <c r="E3169" i="3"/>
  <c r="D3170" i="3"/>
  <c r="E3170" i="3"/>
  <c r="D3171" i="3"/>
  <c r="E3171" i="3"/>
  <c r="D3172" i="3"/>
  <c r="E3172" i="3"/>
  <c r="D3173" i="3"/>
  <c r="E3173" i="3"/>
  <c r="D3174" i="3"/>
  <c r="E3174" i="3"/>
  <c r="D3175" i="3"/>
  <c r="E3175" i="3"/>
  <c r="D3176" i="3"/>
  <c r="E3176" i="3"/>
  <c r="D3177" i="3"/>
  <c r="E3177" i="3"/>
  <c r="D3178" i="3"/>
  <c r="E3178" i="3"/>
  <c r="D3179" i="3"/>
  <c r="E3179" i="3"/>
  <c r="D3180" i="3"/>
  <c r="E3180" i="3"/>
  <c r="D3181" i="3"/>
  <c r="E3181" i="3"/>
  <c r="D3182" i="3"/>
  <c r="E3182" i="3"/>
  <c r="D3183" i="3"/>
  <c r="E3183" i="3"/>
  <c r="D3184" i="3"/>
  <c r="E3184" i="3"/>
  <c r="D3185" i="3"/>
  <c r="E3185" i="3"/>
  <c r="D3186" i="3"/>
  <c r="E3186" i="3"/>
  <c r="D3187" i="3"/>
  <c r="E3187" i="3"/>
  <c r="D3188" i="3"/>
  <c r="E3188" i="3"/>
  <c r="D3189" i="3"/>
  <c r="E3189" i="3"/>
  <c r="D3190" i="3"/>
  <c r="E3190" i="3"/>
  <c r="D3191" i="3"/>
  <c r="E3191" i="3"/>
  <c r="D3192" i="3"/>
  <c r="E3192" i="3"/>
  <c r="D3193" i="3"/>
  <c r="E3193" i="3"/>
  <c r="D3194" i="3"/>
  <c r="E3194" i="3"/>
  <c r="D3195" i="3"/>
  <c r="E3195" i="3"/>
  <c r="D3196" i="3"/>
  <c r="E3196" i="3"/>
  <c r="D3197" i="3"/>
  <c r="E3197" i="3"/>
  <c r="D3198" i="3"/>
  <c r="E3198" i="3"/>
  <c r="D3199" i="3"/>
  <c r="E3199" i="3"/>
  <c r="D3200" i="3"/>
  <c r="E3200" i="3"/>
  <c r="D3201" i="3"/>
  <c r="E3201" i="3"/>
  <c r="D3202" i="3"/>
  <c r="E3202" i="3"/>
  <c r="D3203" i="3"/>
  <c r="E3203" i="3"/>
  <c r="D3204" i="3"/>
  <c r="E3204" i="3"/>
  <c r="D3205" i="3"/>
  <c r="E3205" i="3"/>
  <c r="D3206" i="3"/>
  <c r="E3206" i="3"/>
  <c r="D3207" i="3"/>
  <c r="E3207" i="3"/>
  <c r="D3208" i="3"/>
  <c r="E3208" i="3"/>
  <c r="D3209" i="3"/>
  <c r="E3209" i="3"/>
  <c r="D3210" i="3"/>
  <c r="E3210" i="3"/>
  <c r="D3211" i="3"/>
  <c r="E3211" i="3"/>
  <c r="D3212" i="3"/>
  <c r="E3212" i="3"/>
  <c r="D3213" i="3"/>
  <c r="E3213" i="3"/>
  <c r="D3214" i="3"/>
  <c r="E3214" i="3"/>
  <c r="D3215" i="3"/>
  <c r="E3215" i="3"/>
  <c r="D3216" i="3"/>
  <c r="E3216" i="3"/>
  <c r="D3217" i="3"/>
  <c r="E3217" i="3"/>
  <c r="D3218" i="3"/>
  <c r="E3218" i="3"/>
  <c r="D3219" i="3"/>
  <c r="E3219" i="3"/>
  <c r="D3220" i="3"/>
  <c r="E3220" i="3"/>
  <c r="D3221" i="3"/>
  <c r="E3221" i="3"/>
  <c r="D3222" i="3"/>
  <c r="E3222" i="3"/>
  <c r="D3223" i="3"/>
  <c r="E3223" i="3"/>
  <c r="D3224" i="3"/>
  <c r="E3224" i="3"/>
  <c r="D3225" i="3"/>
  <c r="E3225" i="3"/>
  <c r="D3226" i="3"/>
  <c r="E3226" i="3"/>
  <c r="D3227" i="3"/>
  <c r="E3227" i="3"/>
  <c r="D3228" i="3"/>
  <c r="E3228" i="3"/>
  <c r="D3229" i="3"/>
  <c r="E3229" i="3"/>
  <c r="D3230" i="3"/>
  <c r="E3230" i="3"/>
  <c r="D3231" i="3"/>
  <c r="E3231" i="3"/>
  <c r="D3232" i="3"/>
  <c r="E3232" i="3"/>
  <c r="D3233" i="3"/>
  <c r="E3233" i="3"/>
  <c r="D3234" i="3"/>
  <c r="E3234" i="3"/>
  <c r="D3235" i="3"/>
  <c r="E3235" i="3"/>
  <c r="D3236" i="3"/>
  <c r="E3236" i="3"/>
  <c r="D3237" i="3"/>
  <c r="E3237" i="3"/>
  <c r="D3238" i="3"/>
  <c r="E3238" i="3"/>
  <c r="D3239" i="3"/>
  <c r="E3239" i="3"/>
  <c r="D3240" i="3"/>
  <c r="E3240" i="3"/>
  <c r="D3241" i="3"/>
  <c r="E3241" i="3"/>
  <c r="D3242" i="3"/>
  <c r="E3242" i="3"/>
  <c r="D3243" i="3"/>
  <c r="E3243" i="3"/>
  <c r="D3244" i="3"/>
  <c r="E3244" i="3"/>
  <c r="D3245" i="3"/>
  <c r="E3245" i="3"/>
  <c r="D3246" i="3"/>
  <c r="E3246" i="3"/>
  <c r="D3247" i="3"/>
  <c r="E3247" i="3"/>
  <c r="D3248" i="3"/>
  <c r="E3248" i="3"/>
  <c r="D3249" i="3"/>
  <c r="E3249" i="3"/>
  <c r="D3250" i="3"/>
  <c r="E3250" i="3"/>
  <c r="D3251" i="3"/>
  <c r="E3251" i="3"/>
  <c r="D3252" i="3"/>
  <c r="E3252" i="3"/>
  <c r="D3253" i="3"/>
  <c r="E3253" i="3"/>
  <c r="D3254" i="3"/>
  <c r="E3254" i="3"/>
  <c r="D3255" i="3"/>
  <c r="E3255" i="3"/>
  <c r="D3256" i="3"/>
  <c r="E3256" i="3"/>
  <c r="D3257" i="3"/>
  <c r="E3257" i="3"/>
  <c r="D3258" i="3"/>
  <c r="E3258" i="3"/>
  <c r="D3259" i="3"/>
  <c r="E3259" i="3"/>
  <c r="D3260" i="3"/>
  <c r="E3260" i="3"/>
  <c r="D3261" i="3"/>
  <c r="E3261" i="3"/>
  <c r="D3262" i="3"/>
  <c r="E3262" i="3"/>
  <c r="D3263" i="3"/>
  <c r="E3263" i="3"/>
  <c r="D3264" i="3"/>
  <c r="E3264" i="3"/>
  <c r="D3265" i="3"/>
  <c r="E3265" i="3"/>
  <c r="D3266" i="3"/>
  <c r="E3266" i="3"/>
  <c r="D3267" i="3"/>
  <c r="E3267" i="3"/>
  <c r="D3268" i="3"/>
  <c r="E3268" i="3"/>
  <c r="D3269" i="3"/>
  <c r="E3269" i="3"/>
  <c r="D3270" i="3"/>
  <c r="E3270" i="3"/>
  <c r="D3271" i="3"/>
  <c r="E3271" i="3"/>
  <c r="D3272" i="3"/>
  <c r="E3272" i="3"/>
  <c r="D3273" i="3"/>
  <c r="E3273" i="3"/>
  <c r="D3274" i="3"/>
  <c r="E3274" i="3"/>
  <c r="D3275" i="3"/>
  <c r="E3275" i="3"/>
  <c r="D3276" i="3"/>
  <c r="E3276" i="3"/>
  <c r="D3277" i="3"/>
  <c r="E3277" i="3"/>
  <c r="D3278" i="3"/>
  <c r="E3278" i="3"/>
  <c r="D3279" i="3"/>
  <c r="E3279" i="3"/>
  <c r="D3280" i="3"/>
  <c r="E3280" i="3"/>
  <c r="D3281" i="3"/>
  <c r="E3281" i="3"/>
  <c r="D3282" i="3"/>
  <c r="E3282" i="3"/>
  <c r="D3283" i="3"/>
  <c r="E3283" i="3"/>
  <c r="D3284" i="3"/>
  <c r="E3284" i="3"/>
  <c r="D3285" i="3"/>
  <c r="E3285" i="3"/>
  <c r="D3286" i="3"/>
  <c r="E3286" i="3"/>
  <c r="D3287" i="3"/>
  <c r="E3287" i="3"/>
  <c r="D3288" i="3"/>
  <c r="E3288" i="3"/>
  <c r="D3289" i="3"/>
  <c r="E3289" i="3"/>
  <c r="D3290" i="3"/>
  <c r="E3290" i="3"/>
  <c r="D3291" i="3"/>
  <c r="E3291" i="3"/>
  <c r="D3292" i="3"/>
  <c r="E3292" i="3"/>
  <c r="D3293" i="3"/>
  <c r="E3293" i="3"/>
  <c r="D3294" i="3"/>
  <c r="E3294" i="3"/>
  <c r="D3295" i="3"/>
  <c r="E3295" i="3"/>
  <c r="D3296" i="3"/>
  <c r="E3296" i="3"/>
  <c r="D3297" i="3"/>
  <c r="E3297" i="3"/>
  <c r="D3298" i="3"/>
  <c r="E3298" i="3"/>
  <c r="D3299" i="3"/>
  <c r="E3299" i="3"/>
  <c r="D3300" i="3"/>
  <c r="E3300" i="3"/>
  <c r="D3301" i="3"/>
  <c r="E3301" i="3"/>
  <c r="D3302" i="3"/>
  <c r="E3302" i="3"/>
  <c r="D3303" i="3"/>
  <c r="E3303" i="3"/>
  <c r="D3304" i="3"/>
  <c r="E3304" i="3"/>
  <c r="D3305" i="3"/>
  <c r="E3305" i="3"/>
  <c r="D3306" i="3"/>
  <c r="E3306" i="3"/>
  <c r="D3307" i="3"/>
  <c r="E3307" i="3"/>
  <c r="D3308" i="3"/>
  <c r="E3308" i="3"/>
  <c r="D3309" i="3"/>
  <c r="E3309" i="3"/>
  <c r="D3310" i="3"/>
  <c r="E3310" i="3"/>
  <c r="D3311" i="3"/>
  <c r="E3311" i="3"/>
  <c r="D3312" i="3"/>
  <c r="E3312" i="3"/>
  <c r="D3313" i="3"/>
  <c r="E3313" i="3"/>
  <c r="D3314" i="3"/>
  <c r="E3314" i="3"/>
  <c r="D3315" i="3"/>
  <c r="E3315" i="3"/>
  <c r="D3316" i="3"/>
  <c r="E3316" i="3"/>
  <c r="D3317" i="3"/>
  <c r="E3317" i="3"/>
  <c r="D3318" i="3"/>
  <c r="E3318" i="3"/>
  <c r="D3319" i="3"/>
  <c r="E3319" i="3"/>
  <c r="D3320" i="3"/>
  <c r="E3320" i="3"/>
  <c r="D3321" i="3"/>
  <c r="E3321" i="3"/>
  <c r="D3322" i="3"/>
  <c r="E3322" i="3"/>
  <c r="D3323" i="3"/>
  <c r="E3323" i="3"/>
  <c r="D3324" i="3"/>
  <c r="E3324" i="3"/>
  <c r="D3325" i="3"/>
  <c r="E3325" i="3"/>
  <c r="D3326" i="3"/>
  <c r="E3326" i="3"/>
  <c r="D3327" i="3"/>
  <c r="E3327" i="3"/>
  <c r="D3328" i="3"/>
  <c r="E3328" i="3"/>
  <c r="D3329" i="3"/>
  <c r="E3329" i="3"/>
  <c r="D3330" i="3"/>
  <c r="E3330" i="3"/>
  <c r="D3331" i="3"/>
  <c r="E3331" i="3"/>
  <c r="D3332" i="3"/>
  <c r="E3332" i="3"/>
  <c r="D3333" i="3"/>
  <c r="E3333" i="3"/>
  <c r="D3334" i="3"/>
  <c r="E3334" i="3"/>
  <c r="D3335" i="3"/>
  <c r="E3335" i="3"/>
  <c r="D3336" i="3"/>
  <c r="E3336" i="3"/>
  <c r="D3337" i="3"/>
  <c r="E3337" i="3"/>
  <c r="D3338" i="3"/>
  <c r="E3338" i="3"/>
  <c r="D3339" i="3"/>
  <c r="E3339" i="3"/>
  <c r="D3340" i="3"/>
  <c r="E3340" i="3"/>
  <c r="D3341" i="3"/>
  <c r="E3341" i="3"/>
  <c r="D3342" i="3"/>
  <c r="E3342" i="3"/>
  <c r="D3343" i="3"/>
  <c r="E3343" i="3"/>
  <c r="D3344" i="3"/>
  <c r="E3344" i="3"/>
  <c r="D3345" i="3"/>
  <c r="E3345" i="3"/>
  <c r="D3346" i="3"/>
  <c r="E3346" i="3"/>
  <c r="D3347" i="3"/>
  <c r="E3347" i="3"/>
  <c r="D3348" i="3"/>
  <c r="E3348" i="3"/>
  <c r="D3349" i="3"/>
  <c r="E3349" i="3"/>
  <c r="D3350" i="3"/>
  <c r="E3350" i="3"/>
  <c r="D3351" i="3"/>
  <c r="E3351" i="3"/>
  <c r="D3352" i="3"/>
  <c r="E3352" i="3"/>
  <c r="D3353" i="3"/>
  <c r="E3353" i="3"/>
  <c r="D3354" i="3"/>
  <c r="E3354" i="3"/>
  <c r="D3355" i="3"/>
  <c r="E3355" i="3"/>
  <c r="D3356" i="3"/>
  <c r="E3356" i="3"/>
  <c r="D3357" i="3"/>
  <c r="E3357" i="3"/>
  <c r="D3358" i="3"/>
  <c r="E3358" i="3"/>
  <c r="D3359" i="3"/>
  <c r="E3359" i="3"/>
  <c r="D3360" i="3"/>
  <c r="E3360" i="3"/>
  <c r="D3361" i="3"/>
  <c r="E3361" i="3"/>
  <c r="D3362" i="3"/>
  <c r="E3362" i="3"/>
  <c r="D3363" i="3"/>
  <c r="E3363" i="3"/>
  <c r="D3364" i="3"/>
  <c r="E3364" i="3"/>
  <c r="D3365" i="3"/>
  <c r="E3365" i="3"/>
  <c r="D3366" i="3"/>
  <c r="E3366" i="3"/>
  <c r="D3367" i="3"/>
  <c r="E3367" i="3"/>
  <c r="D3368" i="3"/>
  <c r="E3368" i="3"/>
  <c r="D3369" i="3"/>
  <c r="E3369" i="3"/>
  <c r="D3370" i="3"/>
  <c r="E3370" i="3"/>
  <c r="D3371" i="3"/>
  <c r="E3371" i="3"/>
  <c r="D3372" i="3"/>
  <c r="E3372" i="3"/>
  <c r="D3373" i="3"/>
  <c r="E3373" i="3"/>
  <c r="D3374" i="3"/>
  <c r="E3374" i="3"/>
  <c r="D3375" i="3"/>
  <c r="E3375" i="3"/>
  <c r="D3376" i="3"/>
  <c r="E3376" i="3"/>
  <c r="D3377" i="3"/>
  <c r="E3377" i="3"/>
  <c r="D3378" i="3"/>
  <c r="E3378" i="3"/>
  <c r="D3379" i="3"/>
  <c r="E3379" i="3"/>
  <c r="D3380" i="3"/>
  <c r="E3380" i="3"/>
  <c r="D3381" i="3"/>
  <c r="E3381" i="3"/>
  <c r="D3382" i="3"/>
  <c r="E3382" i="3"/>
  <c r="D3383" i="3"/>
  <c r="E3383" i="3"/>
  <c r="D3384" i="3"/>
  <c r="E3384" i="3"/>
  <c r="D3385" i="3"/>
  <c r="E3385" i="3"/>
  <c r="D3386" i="3"/>
  <c r="E3386" i="3"/>
  <c r="D3387" i="3"/>
  <c r="E3387" i="3"/>
  <c r="D3388" i="3"/>
  <c r="E3388" i="3"/>
  <c r="D3389" i="3"/>
  <c r="E3389" i="3"/>
  <c r="D3390" i="3"/>
  <c r="E3390" i="3"/>
  <c r="D3391" i="3"/>
  <c r="E3391" i="3"/>
  <c r="D3392" i="3"/>
  <c r="E3392" i="3"/>
  <c r="D3393" i="3"/>
  <c r="E3393" i="3"/>
  <c r="D3394" i="3"/>
  <c r="E3394" i="3"/>
  <c r="D3395" i="3"/>
  <c r="E3395" i="3"/>
  <c r="D3396" i="3"/>
  <c r="E3396" i="3"/>
  <c r="D3397" i="3"/>
  <c r="E3397" i="3"/>
  <c r="D3398" i="3"/>
  <c r="E3398" i="3"/>
  <c r="D3399" i="3"/>
  <c r="E3399" i="3"/>
  <c r="D3400" i="3"/>
  <c r="E3400" i="3"/>
  <c r="D3401" i="3"/>
  <c r="E3401" i="3"/>
  <c r="D3402" i="3"/>
  <c r="E3402" i="3"/>
  <c r="D3403" i="3"/>
  <c r="E3403" i="3"/>
  <c r="D3404" i="3"/>
  <c r="E3404" i="3"/>
  <c r="D3405" i="3"/>
  <c r="E3405" i="3"/>
  <c r="D3406" i="3"/>
  <c r="E3406" i="3"/>
  <c r="D3407" i="3"/>
  <c r="E3407" i="3"/>
  <c r="D3408" i="3"/>
  <c r="E3408" i="3"/>
  <c r="D3409" i="3"/>
  <c r="E3409" i="3"/>
  <c r="D3410" i="3"/>
  <c r="E3410" i="3"/>
  <c r="D3411" i="3"/>
  <c r="E3411" i="3"/>
  <c r="D3412" i="3"/>
  <c r="E3412" i="3"/>
  <c r="D3413" i="3"/>
  <c r="E3413" i="3"/>
  <c r="D3414" i="3"/>
  <c r="E3414" i="3"/>
  <c r="D3415" i="3"/>
  <c r="E3415" i="3"/>
  <c r="D3416" i="3"/>
  <c r="E3416" i="3"/>
  <c r="D3417" i="3"/>
  <c r="E3417" i="3"/>
  <c r="D3418" i="3"/>
  <c r="E3418" i="3"/>
  <c r="D3419" i="3"/>
  <c r="E3419" i="3"/>
  <c r="D3420" i="3"/>
  <c r="E3420" i="3"/>
  <c r="D3421" i="3"/>
  <c r="E3421" i="3"/>
  <c r="D3422" i="3"/>
  <c r="E3422" i="3"/>
  <c r="D3423" i="3"/>
  <c r="E3423" i="3"/>
  <c r="D3424" i="3"/>
  <c r="E3424" i="3"/>
  <c r="D3425" i="3"/>
  <c r="E3425" i="3"/>
  <c r="D3426" i="3"/>
  <c r="E3426" i="3"/>
  <c r="D3427" i="3"/>
  <c r="E3427" i="3"/>
  <c r="D3428" i="3"/>
  <c r="E3428" i="3"/>
  <c r="D3429" i="3"/>
  <c r="E3429" i="3"/>
  <c r="D3430" i="3"/>
  <c r="E3430" i="3"/>
  <c r="D3431" i="3"/>
  <c r="E3431" i="3"/>
  <c r="D3432" i="3"/>
  <c r="E3432" i="3"/>
  <c r="D3433" i="3"/>
  <c r="E3433" i="3"/>
  <c r="D3434" i="3"/>
  <c r="E3434" i="3"/>
  <c r="D3435" i="3"/>
  <c r="E3435" i="3"/>
  <c r="D3436" i="3"/>
  <c r="E3436" i="3"/>
  <c r="D3437" i="3"/>
  <c r="E3437" i="3"/>
  <c r="D3438" i="3"/>
  <c r="E3438" i="3"/>
  <c r="D3439" i="3"/>
  <c r="E3439" i="3"/>
  <c r="D3440" i="3"/>
  <c r="E3440" i="3"/>
  <c r="D3441" i="3"/>
  <c r="E3441" i="3"/>
  <c r="D3442" i="3"/>
  <c r="E3442" i="3"/>
  <c r="D3443" i="3"/>
  <c r="E3443" i="3"/>
  <c r="D3444" i="3"/>
  <c r="E3444" i="3"/>
  <c r="D3445" i="3"/>
  <c r="E3445" i="3"/>
  <c r="D3446" i="3"/>
  <c r="E3446" i="3"/>
  <c r="D3447" i="3"/>
  <c r="E3447" i="3"/>
  <c r="D3448" i="3"/>
  <c r="E3448" i="3"/>
  <c r="D3449" i="3"/>
  <c r="E3449" i="3"/>
  <c r="D3450" i="3"/>
  <c r="E3450" i="3"/>
  <c r="D3451" i="3"/>
  <c r="E3451" i="3"/>
  <c r="D3452" i="3"/>
  <c r="E3452" i="3"/>
  <c r="D3453" i="3"/>
  <c r="E3453" i="3"/>
  <c r="D3454" i="3"/>
  <c r="E3454" i="3"/>
  <c r="D3455" i="3"/>
  <c r="E3455" i="3"/>
  <c r="D3456" i="3"/>
  <c r="E3456" i="3"/>
  <c r="D3457" i="3"/>
  <c r="E3457" i="3"/>
  <c r="D3458" i="3"/>
  <c r="E3458" i="3"/>
  <c r="D3459" i="3"/>
  <c r="E3459" i="3"/>
  <c r="D3460" i="3"/>
  <c r="E3460" i="3"/>
  <c r="D3461" i="3"/>
  <c r="E3461" i="3"/>
  <c r="D3462" i="3"/>
  <c r="E3462" i="3"/>
  <c r="D3463" i="3"/>
  <c r="E3463" i="3"/>
  <c r="D3464" i="3"/>
  <c r="E3464" i="3"/>
  <c r="D3465" i="3"/>
  <c r="E3465" i="3"/>
  <c r="D3466" i="3"/>
  <c r="E3466" i="3"/>
  <c r="D3467" i="3"/>
  <c r="E3467" i="3"/>
  <c r="D3468" i="3"/>
  <c r="E3468" i="3"/>
  <c r="D3469" i="3"/>
  <c r="E3469" i="3"/>
  <c r="D3470" i="3"/>
  <c r="E3470" i="3"/>
  <c r="D3471" i="3"/>
  <c r="E3471" i="3"/>
  <c r="D3472" i="3"/>
  <c r="E3472" i="3"/>
  <c r="D3473" i="3"/>
  <c r="E3473" i="3"/>
  <c r="D3474" i="3"/>
  <c r="E3474" i="3"/>
  <c r="D3475" i="3"/>
  <c r="E3475" i="3"/>
  <c r="D3476" i="3"/>
  <c r="E3476" i="3"/>
  <c r="D3477" i="3"/>
  <c r="E3477" i="3"/>
  <c r="D3478" i="3"/>
  <c r="E3478" i="3"/>
  <c r="D3479" i="3"/>
  <c r="E3479" i="3"/>
  <c r="D3480" i="3"/>
  <c r="E3480" i="3"/>
  <c r="D3481" i="3"/>
  <c r="E3481" i="3"/>
  <c r="D3482" i="3"/>
  <c r="E3482" i="3"/>
  <c r="D3483" i="3"/>
  <c r="E3483" i="3"/>
  <c r="D3484" i="3"/>
  <c r="E3484" i="3"/>
  <c r="D3485" i="3"/>
  <c r="E3485" i="3"/>
  <c r="D3486" i="3"/>
  <c r="E3486" i="3"/>
  <c r="D3487" i="3"/>
  <c r="E3487" i="3"/>
  <c r="D3488" i="3"/>
  <c r="E3488" i="3"/>
  <c r="D3489" i="3"/>
  <c r="E3489" i="3"/>
  <c r="D3490" i="3"/>
  <c r="E3490" i="3"/>
  <c r="D3491" i="3"/>
  <c r="E3491" i="3"/>
  <c r="D3492" i="3"/>
  <c r="E3492" i="3"/>
  <c r="D3493" i="3"/>
  <c r="E3493" i="3"/>
  <c r="D3494" i="3"/>
  <c r="E3494" i="3"/>
  <c r="D3495" i="3"/>
  <c r="E3495" i="3"/>
  <c r="D3496" i="3"/>
  <c r="E3496" i="3"/>
  <c r="D3497" i="3"/>
  <c r="E3497" i="3"/>
  <c r="D3498" i="3"/>
  <c r="E3498" i="3"/>
  <c r="D3499" i="3"/>
  <c r="E3499" i="3"/>
  <c r="D3500" i="3"/>
  <c r="E3500"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C1781" i="3"/>
  <c r="C1782" i="3"/>
  <c r="C1783" i="3"/>
  <c r="C1784" i="3"/>
  <c r="C1785" i="3"/>
  <c r="C1786" i="3"/>
  <c r="C1787" i="3"/>
  <c r="C1788" i="3"/>
  <c r="C1789" i="3"/>
  <c r="C1790" i="3"/>
  <c r="C1791" i="3"/>
  <c r="C1792" i="3"/>
  <c r="C1793" i="3"/>
  <c r="C1794" i="3"/>
  <c r="C1795" i="3"/>
  <c r="C1796" i="3"/>
  <c r="C1797" i="3"/>
  <c r="C1798" i="3"/>
  <c r="C1799" i="3"/>
  <c r="C1800" i="3"/>
  <c r="C1801" i="3"/>
  <c r="C1802" i="3"/>
  <c r="C1803" i="3"/>
  <c r="C1804" i="3"/>
  <c r="C1805" i="3"/>
  <c r="C1806" i="3"/>
  <c r="C1807" i="3"/>
  <c r="C1808" i="3"/>
  <c r="C1809" i="3"/>
  <c r="C1810" i="3"/>
  <c r="C1811" i="3"/>
  <c r="C1812" i="3"/>
  <c r="C1813" i="3"/>
  <c r="C1814" i="3"/>
  <c r="C1815" i="3"/>
  <c r="C1816" i="3"/>
  <c r="C1817" i="3"/>
  <c r="C1818" i="3"/>
  <c r="C1819" i="3"/>
  <c r="C1820" i="3"/>
  <c r="C1821" i="3"/>
  <c r="C1822" i="3"/>
  <c r="C1823" i="3"/>
  <c r="C1824" i="3"/>
  <c r="C1825" i="3"/>
  <c r="C1826" i="3"/>
  <c r="C1827" i="3"/>
  <c r="C1828" i="3"/>
  <c r="C1829" i="3"/>
  <c r="C1830" i="3"/>
  <c r="C1831" i="3"/>
  <c r="C1832" i="3"/>
  <c r="C1833" i="3"/>
  <c r="C1834" i="3"/>
  <c r="C1835" i="3"/>
  <c r="C1836" i="3"/>
  <c r="C1837" i="3"/>
  <c r="C1838" i="3"/>
  <c r="C1839" i="3"/>
  <c r="C1840" i="3"/>
  <c r="C1841" i="3"/>
  <c r="C1842" i="3"/>
  <c r="C1843" i="3"/>
  <c r="C1844" i="3"/>
  <c r="C1845" i="3"/>
  <c r="C1846" i="3"/>
  <c r="C1847" i="3"/>
  <c r="C1848" i="3"/>
  <c r="C1849" i="3"/>
  <c r="C1850" i="3"/>
  <c r="C1851" i="3"/>
  <c r="C1852" i="3"/>
  <c r="C1853" i="3"/>
  <c r="C1854" i="3"/>
  <c r="C1855" i="3"/>
  <c r="C1856" i="3"/>
  <c r="C1857" i="3"/>
  <c r="C1858" i="3"/>
  <c r="C1859" i="3"/>
  <c r="C1860" i="3"/>
  <c r="C1861" i="3"/>
  <c r="C1862" i="3"/>
  <c r="C1863" i="3"/>
  <c r="C1864" i="3"/>
  <c r="C1865" i="3"/>
  <c r="C1866" i="3"/>
  <c r="C1867" i="3"/>
  <c r="C1868" i="3"/>
  <c r="C1869" i="3"/>
  <c r="C1870" i="3"/>
  <c r="C1871" i="3"/>
  <c r="C1872" i="3"/>
  <c r="C1873" i="3"/>
  <c r="C1874" i="3"/>
  <c r="C1875" i="3"/>
  <c r="C1876" i="3"/>
  <c r="C1877" i="3"/>
  <c r="C1878" i="3"/>
  <c r="C1879" i="3"/>
  <c r="C1880" i="3"/>
  <c r="C1881" i="3"/>
  <c r="C1882" i="3"/>
  <c r="C1883" i="3"/>
  <c r="C1884" i="3"/>
  <c r="C1885" i="3"/>
  <c r="C1886" i="3"/>
  <c r="C1887" i="3"/>
  <c r="C1888" i="3"/>
  <c r="C1889" i="3"/>
  <c r="C1890" i="3"/>
  <c r="C1891" i="3"/>
  <c r="C1892" i="3"/>
  <c r="C1893" i="3"/>
  <c r="C1894" i="3"/>
  <c r="C1895" i="3"/>
  <c r="C1896" i="3"/>
  <c r="C1897" i="3"/>
  <c r="C1898" i="3"/>
  <c r="C1899" i="3"/>
  <c r="C1900" i="3"/>
  <c r="C1901" i="3"/>
  <c r="C1902" i="3"/>
  <c r="C1903" i="3"/>
  <c r="C1904" i="3"/>
  <c r="C1905" i="3"/>
  <c r="C1906" i="3"/>
  <c r="C1907" i="3"/>
  <c r="C1908" i="3"/>
  <c r="C1909" i="3"/>
  <c r="C1910" i="3"/>
  <c r="C1911" i="3"/>
  <c r="C1912" i="3"/>
  <c r="C1913" i="3"/>
  <c r="C1914" i="3"/>
  <c r="C1915" i="3"/>
  <c r="C1916" i="3"/>
  <c r="C1917" i="3"/>
  <c r="C1918" i="3"/>
  <c r="C1919" i="3"/>
  <c r="C1920" i="3"/>
  <c r="C1921" i="3"/>
  <c r="C1922" i="3"/>
  <c r="C1923" i="3"/>
  <c r="C1924" i="3"/>
  <c r="C1925" i="3"/>
  <c r="C1926" i="3"/>
  <c r="C1927" i="3"/>
  <c r="C1928" i="3"/>
  <c r="C1929" i="3"/>
  <c r="C1930" i="3"/>
  <c r="C1931" i="3"/>
  <c r="C1932" i="3"/>
  <c r="C1933" i="3"/>
  <c r="C1934" i="3"/>
  <c r="C1935" i="3"/>
  <c r="C1936" i="3"/>
  <c r="C1937" i="3"/>
  <c r="C1938" i="3"/>
  <c r="C1939" i="3"/>
  <c r="C1940" i="3"/>
  <c r="C1941" i="3"/>
  <c r="C1942" i="3"/>
  <c r="C1943" i="3"/>
  <c r="C1944" i="3"/>
  <c r="C1945" i="3"/>
  <c r="C1946" i="3"/>
  <c r="C1947" i="3"/>
  <c r="C1948" i="3"/>
  <c r="C1949" i="3"/>
  <c r="C1950" i="3"/>
  <c r="C1951" i="3"/>
  <c r="C1952" i="3"/>
  <c r="C1953" i="3"/>
  <c r="C1954" i="3"/>
  <c r="C1955" i="3"/>
  <c r="C1956" i="3"/>
  <c r="C1957" i="3"/>
  <c r="C1958" i="3"/>
  <c r="C1959" i="3"/>
  <c r="C1960" i="3"/>
  <c r="C1961" i="3"/>
  <c r="C1962" i="3"/>
  <c r="C1963" i="3"/>
  <c r="C1964" i="3"/>
  <c r="C1965" i="3"/>
  <c r="C1966" i="3"/>
  <c r="C1967" i="3"/>
  <c r="C1968" i="3"/>
  <c r="C1969" i="3"/>
  <c r="C1970" i="3"/>
  <c r="C1971" i="3"/>
  <c r="C1972" i="3"/>
  <c r="C1973" i="3"/>
  <c r="C1974" i="3"/>
  <c r="C1975" i="3"/>
  <c r="C1976" i="3"/>
  <c r="C1977" i="3"/>
  <c r="C1978" i="3"/>
  <c r="C1979" i="3"/>
  <c r="C1980" i="3"/>
  <c r="C1981" i="3"/>
  <c r="C1982" i="3"/>
  <c r="C1983" i="3"/>
  <c r="C1984" i="3"/>
  <c r="C1985" i="3"/>
  <c r="C1986" i="3"/>
  <c r="C1987" i="3"/>
  <c r="C1988" i="3"/>
  <c r="C1989" i="3"/>
  <c r="C1990" i="3"/>
  <c r="C1991" i="3"/>
  <c r="C1992" i="3"/>
  <c r="C1993" i="3"/>
  <c r="C1994" i="3"/>
  <c r="C1995" i="3"/>
  <c r="C1996" i="3"/>
  <c r="C1997" i="3"/>
  <c r="C1998" i="3"/>
  <c r="C1999" i="3"/>
  <c r="C2000" i="3"/>
  <c r="C2001" i="3"/>
  <c r="C2002" i="3"/>
  <c r="C2003" i="3"/>
  <c r="C2004" i="3"/>
  <c r="C2005" i="3"/>
  <c r="C2006" i="3"/>
  <c r="C2007" i="3"/>
  <c r="C2008" i="3"/>
  <c r="C2009" i="3"/>
  <c r="C2010" i="3"/>
  <c r="C2011" i="3"/>
  <c r="C2012" i="3"/>
  <c r="C2013" i="3"/>
  <c r="C2014" i="3"/>
  <c r="C2015" i="3"/>
  <c r="C2016" i="3"/>
  <c r="C2017" i="3"/>
  <c r="C2018" i="3"/>
  <c r="C2019" i="3"/>
  <c r="C2020" i="3"/>
  <c r="C2021" i="3"/>
  <c r="C2022" i="3"/>
  <c r="C2023" i="3"/>
  <c r="C2024" i="3"/>
  <c r="C2025" i="3"/>
  <c r="C2026" i="3"/>
  <c r="C2027" i="3"/>
  <c r="C2028" i="3"/>
  <c r="C2029" i="3"/>
  <c r="C2030" i="3"/>
  <c r="C2031" i="3"/>
  <c r="C2032" i="3"/>
  <c r="C2033" i="3"/>
  <c r="C2034" i="3"/>
  <c r="C2035" i="3"/>
  <c r="C2036" i="3"/>
  <c r="C2037" i="3"/>
  <c r="C2038" i="3"/>
  <c r="C2039" i="3"/>
  <c r="C2040" i="3"/>
  <c r="C2041" i="3"/>
  <c r="C2042" i="3"/>
  <c r="C2043" i="3"/>
  <c r="C2044" i="3"/>
  <c r="C2045" i="3"/>
  <c r="C2046" i="3"/>
  <c r="C2047" i="3"/>
  <c r="C2048" i="3"/>
  <c r="C2049" i="3"/>
  <c r="C2050" i="3"/>
  <c r="C2051" i="3"/>
  <c r="C2052" i="3"/>
  <c r="C2053" i="3"/>
  <c r="C2054" i="3"/>
  <c r="C2055" i="3"/>
  <c r="C2056" i="3"/>
  <c r="C2057" i="3"/>
  <c r="C2058" i="3"/>
  <c r="C2059" i="3"/>
  <c r="C2060" i="3"/>
  <c r="C2061" i="3"/>
  <c r="C2062" i="3"/>
  <c r="C2063" i="3"/>
  <c r="C2064" i="3"/>
  <c r="C2065" i="3"/>
  <c r="C2066" i="3"/>
  <c r="C2067" i="3"/>
  <c r="C2068" i="3"/>
  <c r="C2069" i="3"/>
  <c r="C2070" i="3"/>
  <c r="C2071" i="3"/>
  <c r="C2072" i="3"/>
  <c r="C2073" i="3"/>
  <c r="C2074" i="3"/>
  <c r="C2075" i="3"/>
  <c r="C2076" i="3"/>
  <c r="C2077" i="3"/>
  <c r="C2078" i="3"/>
  <c r="C2079" i="3"/>
  <c r="C2080" i="3"/>
  <c r="C2081" i="3"/>
  <c r="C2082" i="3"/>
  <c r="C2083" i="3"/>
  <c r="C2084" i="3"/>
  <c r="C2085" i="3"/>
  <c r="C2086" i="3"/>
  <c r="C2087" i="3"/>
  <c r="C2088" i="3"/>
  <c r="C2089" i="3"/>
  <c r="C2090" i="3"/>
  <c r="C2091" i="3"/>
  <c r="C2092" i="3"/>
  <c r="C2093" i="3"/>
  <c r="C2094" i="3"/>
  <c r="C2095" i="3"/>
  <c r="C2096" i="3"/>
  <c r="C2097" i="3"/>
  <c r="C2098" i="3"/>
  <c r="C2099" i="3"/>
  <c r="C2100" i="3"/>
  <c r="C2101" i="3"/>
  <c r="C2102" i="3"/>
  <c r="C2103" i="3"/>
  <c r="C2104" i="3"/>
  <c r="C2105" i="3"/>
  <c r="C2106" i="3"/>
  <c r="C2107" i="3"/>
  <c r="C2108" i="3"/>
  <c r="C2109" i="3"/>
  <c r="C2110" i="3"/>
  <c r="C2111" i="3"/>
  <c r="C2112" i="3"/>
  <c r="C2113" i="3"/>
  <c r="C2114" i="3"/>
  <c r="C2115" i="3"/>
  <c r="C2116" i="3"/>
  <c r="C2117" i="3"/>
  <c r="C2118" i="3"/>
  <c r="C2119" i="3"/>
  <c r="C2120" i="3"/>
  <c r="C2121" i="3"/>
  <c r="C2122" i="3"/>
  <c r="C2123" i="3"/>
  <c r="C2124" i="3"/>
  <c r="C2125" i="3"/>
  <c r="C2126" i="3"/>
  <c r="C2127" i="3"/>
  <c r="C2128" i="3"/>
  <c r="C2129" i="3"/>
  <c r="C2130" i="3"/>
  <c r="C2131" i="3"/>
  <c r="C2132" i="3"/>
  <c r="C2133" i="3"/>
  <c r="C2134" i="3"/>
  <c r="C2135" i="3"/>
  <c r="C2136" i="3"/>
  <c r="C2137" i="3"/>
  <c r="C2138" i="3"/>
  <c r="C2139" i="3"/>
  <c r="C2140" i="3"/>
  <c r="C2141" i="3"/>
  <c r="C2142" i="3"/>
  <c r="C2143" i="3"/>
  <c r="C2144" i="3"/>
  <c r="C2145" i="3"/>
  <c r="C2146" i="3"/>
  <c r="C2147" i="3"/>
  <c r="C2148" i="3"/>
  <c r="C2149" i="3"/>
  <c r="C2150" i="3"/>
  <c r="C2151" i="3"/>
  <c r="C2152" i="3"/>
  <c r="C2153" i="3"/>
  <c r="C2154" i="3"/>
  <c r="C2155" i="3"/>
  <c r="C2156" i="3"/>
  <c r="C2157" i="3"/>
  <c r="C2158" i="3"/>
  <c r="C2159" i="3"/>
  <c r="C2160" i="3"/>
  <c r="C2161" i="3"/>
  <c r="C2162" i="3"/>
  <c r="C2163" i="3"/>
  <c r="C2164" i="3"/>
  <c r="C2165" i="3"/>
  <c r="C2166" i="3"/>
  <c r="C2167" i="3"/>
  <c r="C2168" i="3"/>
  <c r="C2169" i="3"/>
  <c r="C2170" i="3"/>
  <c r="C2171" i="3"/>
  <c r="C2172" i="3"/>
  <c r="C2173" i="3"/>
  <c r="C2174" i="3"/>
  <c r="C2175" i="3"/>
  <c r="C2176" i="3"/>
  <c r="C2177" i="3"/>
  <c r="C2178" i="3"/>
  <c r="C2179" i="3"/>
  <c r="C2180" i="3"/>
  <c r="C2181" i="3"/>
  <c r="C2182" i="3"/>
  <c r="C2183" i="3"/>
  <c r="C2184" i="3"/>
  <c r="C2185" i="3"/>
  <c r="C2186" i="3"/>
  <c r="C2187" i="3"/>
  <c r="C2188" i="3"/>
  <c r="C2189" i="3"/>
  <c r="C2190" i="3"/>
  <c r="C2191" i="3"/>
  <c r="C2192" i="3"/>
  <c r="C2193" i="3"/>
  <c r="C2194" i="3"/>
  <c r="C2195" i="3"/>
  <c r="C2196" i="3"/>
  <c r="C2197" i="3"/>
  <c r="C2198" i="3"/>
  <c r="C2199" i="3"/>
  <c r="C2200" i="3"/>
  <c r="C2201" i="3"/>
  <c r="C2202" i="3"/>
  <c r="C2203" i="3"/>
  <c r="C2204" i="3"/>
  <c r="C2205" i="3"/>
  <c r="C2206" i="3"/>
  <c r="C2207" i="3"/>
  <c r="C2208" i="3"/>
  <c r="C2209" i="3"/>
  <c r="C2210" i="3"/>
  <c r="C2211" i="3"/>
  <c r="C2212" i="3"/>
  <c r="C2213" i="3"/>
  <c r="C2214" i="3"/>
  <c r="C2215" i="3"/>
  <c r="C2216" i="3"/>
  <c r="C2217" i="3"/>
  <c r="C2218" i="3"/>
  <c r="C2219" i="3"/>
  <c r="C2220" i="3"/>
  <c r="C2221" i="3"/>
  <c r="C2222" i="3"/>
  <c r="C2223" i="3"/>
  <c r="C2224" i="3"/>
  <c r="C2225" i="3"/>
  <c r="C2226" i="3"/>
  <c r="C2227" i="3"/>
  <c r="C2228" i="3"/>
  <c r="C2229" i="3"/>
  <c r="C2230" i="3"/>
  <c r="C2231" i="3"/>
  <c r="C2232" i="3"/>
  <c r="C2233" i="3"/>
  <c r="C2234" i="3"/>
  <c r="C2235" i="3"/>
  <c r="C2236" i="3"/>
  <c r="C2237" i="3"/>
  <c r="C2238" i="3"/>
  <c r="C2239" i="3"/>
  <c r="C2240" i="3"/>
  <c r="C2241" i="3"/>
  <c r="C2242" i="3"/>
  <c r="C2243" i="3"/>
  <c r="C2244" i="3"/>
  <c r="C2245" i="3"/>
  <c r="C2246" i="3"/>
  <c r="C2247" i="3"/>
  <c r="C2248" i="3"/>
  <c r="C2249" i="3"/>
  <c r="C2250" i="3"/>
  <c r="C2251" i="3"/>
  <c r="C2252" i="3"/>
  <c r="C2253" i="3"/>
  <c r="C2254" i="3"/>
  <c r="C2255" i="3"/>
  <c r="C2256" i="3"/>
  <c r="C2257" i="3"/>
  <c r="C2258" i="3"/>
  <c r="C2259" i="3"/>
  <c r="C2260" i="3"/>
  <c r="C2261" i="3"/>
  <c r="C2262" i="3"/>
  <c r="C2263" i="3"/>
  <c r="C2264" i="3"/>
  <c r="C2265" i="3"/>
  <c r="C2266" i="3"/>
  <c r="C2267" i="3"/>
  <c r="C2268" i="3"/>
  <c r="C2269" i="3"/>
  <c r="C2270" i="3"/>
  <c r="C2271" i="3"/>
  <c r="C2272" i="3"/>
  <c r="C2273" i="3"/>
  <c r="C2274" i="3"/>
  <c r="C2275" i="3"/>
  <c r="C2276" i="3"/>
  <c r="C2277" i="3"/>
  <c r="C2278" i="3"/>
  <c r="C2279" i="3"/>
  <c r="C2280" i="3"/>
  <c r="C2281" i="3"/>
  <c r="C2282" i="3"/>
  <c r="C2283" i="3"/>
  <c r="C2284" i="3"/>
  <c r="C2285" i="3"/>
  <c r="C2286" i="3"/>
  <c r="C2287" i="3"/>
  <c r="C2288" i="3"/>
  <c r="C2289" i="3"/>
  <c r="C2290" i="3"/>
  <c r="C2291" i="3"/>
  <c r="C2292" i="3"/>
  <c r="C2293" i="3"/>
  <c r="C2294" i="3"/>
  <c r="C2295" i="3"/>
  <c r="C2296" i="3"/>
  <c r="C2297" i="3"/>
  <c r="C2298" i="3"/>
  <c r="C2299" i="3"/>
  <c r="C2300" i="3"/>
  <c r="C2301" i="3"/>
  <c r="C2302" i="3"/>
  <c r="C2303" i="3"/>
  <c r="C2304" i="3"/>
  <c r="C2305" i="3"/>
  <c r="C2306" i="3"/>
  <c r="C2307" i="3"/>
  <c r="C2308" i="3"/>
  <c r="C2309" i="3"/>
  <c r="C2310" i="3"/>
  <c r="C2311" i="3"/>
  <c r="C2312" i="3"/>
  <c r="C2313" i="3"/>
  <c r="C2314" i="3"/>
  <c r="C2315" i="3"/>
  <c r="C2316" i="3"/>
  <c r="C2317" i="3"/>
  <c r="C2318" i="3"/>
  <c r="C2319" i="3"/>
  <c r="C2320" i="3"/>
  <c r="C2321" i="3"/>
  <c r="C2322" i="3"/>
  <c r="C2323" i="3"/>
  <c r="C2324" i="3"/>
  <c r="C2325" i="3"/>
  <c r="C2326" i="3"/>
  <c r="C2327" i="3"/>
  <c r="C2328" i="3"/>
  <c r="C2329" i="3"/>
  <c r="C2330" i="3"/>
  <c r="C2331" i="3"/>
  <c r="C2332" i="3"/>
  <c r="C2333" i="3"/>
  <c r="C2334" i="3"/>
  <c r="C2335" i="3"/>
  <c r="C2336" i="3"/>
  <c r="C2337" i="3"/>
  <c r="C2338" i="3"/>
  <c r="C2339" i="3"/>
  <c r="C2340" i="3"/>
  <c r="C2341" i="3"/>
  <c r="C2342" i="3"/>
  <c r="C2343" i="3"/>
  <c r="C2344" i="3"/>
  <c r="C2345" i="3"/>
  <c r="C2346" i="3"/>
  <c r="C2347" i="3"/>
  <c r="C2348" i="3"/>
  <c r="C2349" i="3"/>
  <c r="C2350" i="3"/>
  <c r="C2351" i="3"/>
  <c r="C2352" i="3"/>
  <c r="C2353" i="3"/>
  <c r="C2354" i="3"/>
  <c r="C2355" i="3"/>
  <c r="C2356" i="3"/>
  <c r="C2357" i="3"/>
  <c r="C2358" i="3"/>
  <c r="C2359" i="3"/>
  <c r="C2360" i="3"/>
  <c r="C2361" i="3"/>
  <c r="C2362" i="3"/>
  <c r="C2363" i="3"/>
  <c r="C2364" i="3"/>
  <c r="C2365" i="3"/>
  <c r="C2366" i="3"/>
  <c r="C2367" i="3"/>
  <c r="C2368" i="3"/>
  <c r="C2369" i="3"/>
  <c r="C2370" i="3"/>
  <c r="C2371" i="3"/>
  <c r="C2372" i="3"/>
  <c r="C2373" i="3"/>
  <c r="C2374" i="3"/>
  <c r="C2375" i="3"/>
  <c r="C2376" i="3"/>
  <c r="C2377" i="3"/>
  <c r="C2378" i="3"/>
  <c r="C2379" i="3"/>
  <c r="C2380" i="3"/>
  <c r="C2381" i="3"/>
  <c r="C2382" i="3"/>
  <c r="C2383" i="3"/>
  <c r="C2384" i="3"/>
  <c r="C2385" i="3"/>
  <c r="C2386" i="3"/>
  <c r="C2387" i="3"/>
  <c r="C2388" i="3"/>
  <c r="C2389" i="3"/>
  <c r="C2390" i="3"/>
  <c r="C2391" i="3"/>
  <c r="C2392" i="3"/>
  <c r="C2393" i="3"/>
  <c r="C2394" i="3"/>
  <c r="C2395" i="3"/>
  <c r="C2396" i="3"/>
  <c r="C2397" i="3"/>
  <c r="C2398" i="3"/>
  <c r="C2399" i="3"/>
  <c r="C2400" i="3"/>
  <c r="C2401" i="3"/>
  <c r="C2402" i="3"/>
  <c r="C2403" i="3"/>
  <c r="C2404" i="3"/>
  <c r="C2405" i="3"/>
  <c r="C2406" i="3"/>
  <c r="C2407" i="3"/>
  <c r="C2408" i="3"/>
  <c r="C2409" i="3"/>
  <c r="C2410" i="3"/>
  <c r="C2411" i="3"/>
  <c r="C2412" i="3"/>
  <c r="C2413" i="3"/>
  <c r="C2414" i="3"/>
  <c r="C2415" i="3"/>
  <c r="C2416" i="3"/>
  <c r="C2417" i="3"/>
  <c r="C2418" i="3"/>
  <c r="C2419" i="3"/>
  <c r="C2420" i="3"/>
  <c r="C2421" i="3"/>
  <c r="C2422" i="3"/>
  <c r="C2423" i="3"/>
  <c r="C2424" i="3"/>
  <c r="C2425" i="3"/>
  <c r="C2426" i="3"/>
  <c r="C2427" i="3"/>
  <c r="C2428" i="3"/>
  <c r="C2429" i="3"/>
  <c r="C2430" i="3"/>
  <c r="C2431" i="3"/>
  <c r="C2432" i="3"/>
  <c r="C2433" i="3"/>
  <c r="C2434" i="3"/>
  <c r="C2435" i="3"/>
  <c r="C2436" i="3"/>
  <c r="C2437" i="3"/>
  <c r="C2438" i="3"/>
  <c r="C2439" i="3"/>
  <c r="C2440" i="3"/>
  <c r="C2441" i="3"/>
  <c r="C2442" i="3"/>
  <c r="C2443" i="3"/>
  <c r="C2444" i="3"/>
  <c r="C2445" i="3"/>
  <c r="C2446" i="3"/>
  <c r="C2447" i="3"/>
  <c r="C2448" i="3"/>
  <c r="C2449" i="3"/>
  <c r="C2450" i="3"/>
  <c r="C2451" i="3"/>
  <c r="C2452" i="3"/>
  <c r="C2453" i="3"/>
  <c r="C2454" i="3"/>
  <c r="C2455" i="3"/>
  <c r="C2456" i="3"/>
  <c r="C2457" i="3"/>
  <c r="C2458" i="3"/>
  <c r="C2459" i="3"/>
  <c r="C2460" i="3"/>
  <c r="C2461" i="3"/>
  <c r="C2462" i="3"/>
  <c r="C2463" i="3"/>
  <c r="C2464" i="3"/>
  <c r="C2465" i="3"/>
  <c r="C2466" i="3"/>
  <c r="C2467" i="3"/>
  <c r="C2468" i="3"/>
  <c r="C2469" i="3"/>
  <c r="C2470" i="3"/>
  <c r="C2471" i="3"/>
  <c r="C2472" i="3"/>
  <c r="C2473" i="3"/>
  <c r="C2474" i="3"/>
  <c r="C2475" i="3"/>
  <c r="C2476" i="3"/>
  <c r="C2477" i="3"/>
  <c r="C2478" i="3"/>
  <c r="C2479" i="3"/>
  <c r="C2480" i="3"/>
  <c r="C2481" i="3"/>
  <c r="C2482" i="3"/>
  <c r="C2483" i="3"/>
  <c r="C2484" i="3"/>
  <c r="C2485" i="3"/>
  <c r="C2486" i="3"/>
  <c r="C2487" i="3"/>
  <c r="C2488" i="3"/>
  <c r="C2489" i="3"/>
  <c r="C2490" i="3"/>
  <c r="C2491" i="3"/>
  <c r="C2492" i="3"/>
  <c r="C2493" i="3"/>
  <c r="C2494" i="3"/>
  <c r="C2495" i="3"/>
  <c r="C2496" i="3"/>
  <c r="C2497" i="3"/>
  <c r="C2498" i="3"/>
  <c r="C2499" i="3"/>
  <c r="C2500" i="3"/>
  <c r="C2501" i="3"/>
  <c r="C2502" i="3"/>
  <c r="C2503" i="3"/>
  <c r="C2504" i="3"/>
  <c r="C2505" i="3"/>
  <c r="C2506" i="3"/>
  <c r="C2507" i="3"/>
  <c r="C2508" i="3"/>
  <c r="C2509" i="3"/>
  <c r="C2510" i="3"/>
  <c r="C2511" i="3"/>
  <c r="C2512" i="3"/>
  <c r="C2513" i="3"/>
  <c r="C2514" i="3"/>
  <c r="C2515" i="3"/>
  <c r="C2516" i="3"/>
  <c r="C2517" i="3"/>
  <c r="C2518" i="3"/>
  <c r="C2519" i="3"/>
  <c r="C2520" i="3"/>
  <c r="C2521" i="3"/>
  <c r="C2522" i="3"/>
  <c r="C2523" i="3"/>
  <c r="C2524" i="3"/>
  <c r="C2525" i="3"/>
  <c r="C2526" i="3"/>
  <c r="C2527" i="3"/>
  <c r="C2528" i="3"/>
  <c r="C2529" i="3"/>
  <c r="C2530" i="3"/>
  <c r="C2531" i="3"/>
  <c r="C2532" i="3"/>
  <c r="C2533" i="3"/>
  <c r="C2534" i="3"/>
  <c r="C2535" i="3"/>
  <c r="C2536" i="3"/>
  <c r="C2537" i="3"/>
  <c r="C2538" i="3"/>
  <c r="C2539" i="3"/>
  <c r="C2540" i="3"/>
  <c r="C2541" i="3"/>
  <c r="C2542" i="3"/>
  <c r="C2543" i="3"/>
  <c r="C2544" i="3"/>
  <c r="C2545" i="3"/>
  <c r="C2546" i="3"/>
  <c r="C2547" i="3"/>
  <c r="C2548" i="3"/>
  <c r="C2549" i="3"/>
  <c r="C2550" i="3"/>
  <c r="C2551" i="3"/>
  <c r="C2552" i="3"/>
  <c r="C2553" i="3"/>
  <c r="C2554" i="3"/>
  <c r="C2555" i="3"/>
  <c r="C2556" i="3"/>
  <c r="C2557" i="3"/>
  <c r="C2558" i="3"/>
  <c r="C2559" i="3"/>
  <c r="C2560" i="3"/>
  <c r="C2561" i="3"/>
  <c r="C2562" i="3"/>
  <c r="C2563" i="3"/>
  <c r="C2564" i="3"/>
  <c r="C2565" i="3"/>
  <c r="C2566" i="3"/>
  <c r="C2567" i="3"/>
  <c r="C2568" i="3"/>
  <c r="C2569" i="3"/>
  <c r="C2570" i="3"/>
  <c r="C2571" i="3"/>
  <c r="C2572" i="3"/>
  <c r="C2573" i="3"/>
  <c r="C2574" i="3"/>
  <c r="C2575" i="3"/>
  <c r="C2576" i="3"/>
  <c r="C2577" i="3"/>
  <c r="C2578" i="3"/>
  <c r="C2579" i="3"/>
  <c r="C2580" i="3"/>
  <c r="C2581" i="3"/>
  <c r="C2582" i="3"/>
  <c r="C2583" i="3"/>
  <c r="C2584" i="3"/>
  <c r="C2585" i="3"/>
  <c r="C2586" i="3"/>
  <c r="C2587" i="3"/>
  <c r="C2588" i="3"/>
  <c r="C2589" i="3"/>
  <c r="C2590" i="3"/>
  <c r="C2591" i="3"/>
  <c r="C2592" i="3"/>
  <c r="C2593" i="3"/>
  <c r="C2594" i="3"/>
  <c r="C2595" i="3"/>
  <c r="C2596" i="3"/>
  <c r="C2597" i="3"/>
  <c r="C2598" i="3"/>
  <c r="C2599" i="3"/>
  <c r="C2600" i="3"/>
  <c r="C2601" i="3"/>
  <c r="C2602" i="3"/>
  <c r="C2603" i="3"/>
  <c r="C2604" i="3"/>
  <c r="C2605" i="3"/>
  <c r="C2606" i="3"/>
  <c r="C2607" i="3"/>
  <c r="C2608" i="3"/>
  <c r="C2609" i="3"/>
  <c r="C2610" i="3"/>
  <c r="C2611" i="3"/>
  <c r="C2612" i="3"/>
  <c r="C2613" i="3"/>
  <c r="C2614" i="3"/>
  <c r="C2615" i="3"/>
  <c r="C2616" i="3"/>
  <c r="C2617" i="3"/>
  <c r="C2618" i="3"/>
  <c r="C2619" i="3"/>
  <c r="C2620" i="3"/>
  <c r="C2621" i="3"/>
  <c r="C2622" i="3"/>
  <c r="C2623" i="3"/>
  <c r="C2624" i="3"/>
  <c r="C2625" i="3"/>
  <c r="C2626" i="3"/>
  <c r="C2627" i="3"/>
  <c r="C2628" i="3"/>
  <c r="C2629" i="3"/>
  <c r="C2630" i="3"/>
  <c r="C2631" i="3"/>
  <c r="C2632" i="3"/>
  <c r="C2633" i="3"/>
  <c r="C2634" i="3"/>
  <c r="C2635" i="3"/>
  <c r="C2636" i="3"/>
  <c r="C2637" i="3"/>
  <c r="C2638" i="3"/>
  <c r="C2639" i="3"/>
  <c r="C2640" i="3"/>
  <c r="C2641" i="3"/>
  <c r="C2642" i="3"/>
  <c r="C2643" i="3"/>
  <c r="C2644" i="3"/>
  <c r="C2645" i="3"/>
  <c r="C2646" i="3"/>
  <c r="C2647" i="3"/>
  <c r="C2648" i="3"/>
  <c r="C2649" i="3"/>
  <c r="C2650" i="3"/>
  <c r="C2651" i="3"/>
  <c r="C2652" i="3"/>
  <c r="C2653" i="3"/>
  <c r="C2654" i="3"/>
  <c r="C2655" i="3"/>
  <c r="C2656" i="3"/>
  <c r="C2657" i="3"/>
  <c r="C2658" i="3"/>
  <c r="C2659" i="3"/>
  <c r="C2660" i="3"/>
  <c r="C2661" i="3"/>
  <c r="C2662" i="3"/>
  <c r="C2663" i="3"/>
  <c r="C2664" i="3"/>
  <c r="C2665" i="3"/>
  <c r="C2666" i="3"/>
  <c r="C2667" i="3"/>
  <c r="C2668" i="3"/>
  <c r="C2669" i="3"/>
  <c r="C2670" i="3"/>
  <c r="C2671" i="3"/>
  <c r="C2672" i="3"/>
  <c r="C2673" i="3"/>
  <c r="C2674" i="3"/>
  <c r="C2675" i="3"/>
  <c r="C2676" i="3"/>
  <c r="C2677" i="3"/>
  <c r="C2678" i="3"/>
  <c r="C2679" i="3"/>
  <c r="C2680" i="3"/>
  <c r="C2681" i="3"/>
  <c r="C2682" i="3"/>
  <c r="C2683" i="3"/>
  <c r="C2684" i="3"/>
  <c r="C2685" i="3"/>
  <c r="C2686" i="3"/>
  <c r="C2687" i="3"/>
  <c r="C2688" i="3"/>
  <c r="C2689" i="3"/>
  <c r="C2690" i="3"/>
  <c r="C2691" i="3"/>
  <c r="C2692" i="3"/>
  <c r="C2693" i="3"/>
  <c r="C2694" i="3"/>
  <c r="C2695" i="3"/>
  <c r="C2696" i="3"/>
  <c r="C2697" i="3"/>
  <c r="C2698" i="3"/>
  <c r="C2699" i="3"/>
  <c r="C2700" i="3"/>
  <c r="C2701" i="3"/>
  <c r="C2702" i="3"/>
  <c r="C2703" i="3"/>
  <c r="C2704" i="3"/>
  <c r="C2705" i="3"/>
  <c r="C2706" i="3"/>
  <c r="C2707" i="3"/>
  <c r="C2708" i="3"/>
  <c r="C2709" i="3"/>
  <c r="C2710" i="3"/>
  <c r="C2711" i="3"/>
  <c r="C2712" i="3"/>
  <c r="C2713" i="3"/>
  <c r="C2714" i="3"/>
  <c r="C2715" i="3"/>
  <c r="C2716" i="3"/>
  <c r="C2717" i="3"/>
  <c r="C2718" i="3"/>
  <c r="C2719" i="3"/>
  <c r="C2720" i="3"/>
  <c r="C2721" i="3"/>
  <c r="C2722" i="3"/>
  <c r="C2723" i="3"/>
  <c r="C2724" i="3"/>
  <c r="C2725" i="3"/>
  <c r="C2726" i="3"/>
  <c r="C2727" i="3"/>
  <c r="C2728" i="3"/>
  <c r="C2729" i="3"/>
  <c r="C2730" i="3"/>
  <c r="C2731" i="3"/>
  <c r="C2732" i="3"/>
  <c r="C2733" i="3"/>
  <c r="C2734" i="3"/>
  <c r="C2735" i="3"/>
  <c r="C2736" i="3"/>
  <c r="C2737" i="3"/>
  <c r="C2738" i="3"/>
  <c r="C2739" i="3"/>
  <c r="C2740" i="3"/>
  <c r="C2741" i="3"/>
  <c r="C2742" i="3"/>
  <c r="C2743" i="3"/>
  <c r="C2744" i="3"/>
  <c r="C2745" i="3"/>
  <c r="C2746" i="3"/>
  <c r="C2747" i="3"/>
  <c r="C2748" i="3"/>
  <c r="C2749" i="3"/>
  <c r="C2750" i="3"/>
  <c r="C2751" i="3"/>
  <c r="C2752" i="3"/>
  <c r="C2753" i="3"/>
  <c r="C2754" i="3"/>
  <c r="C2755" i="3"/>
  <c r="C2756" i="3"/>
  <c r="C2757" i="3"/>
  <c r="C2758" i="3"/>
  <c r="C2759" i="3"/>
  <c r="C2760" i="3"/>
  <c r="C2761" i="3"/>
  <c r="C2762" i="3"/>
  <c r="C2763" i="3"/>
  <c r="C2764" i="3"/>
  <c r="C2765" i="3"/>
  <c r="C2766" i="3"/>
  <c r="C2767" i="3"/>
  <c r="C2768" i="3"/>
  <c r="C2769" i="3"/>
  <c r="C2770" i="3"/>
  <c r="C2771" i="3"/>
  <c r="C2772" i="3"/>
  <c r="C2773" i="3"/>
  <c r="C2774" i="3"/>
  <c r="C2775" i="3"/>
  <c r="C2776" i="3"/>
  <c r="C2777" i="3"/>
  <c r="C2778" i="3"/>
  <c r="C2779" i="3"/>
  <c r="C2780" i="3"/>
  <c r="C2781" i="3"/>
  <c r="C2782" i="3"/>
  <c r="C2783" i="3"/>
  <c r="C2784" i="3"/>
  <c r="C2785" i="3"/>
  <c r="C2786" i="3"/>
  <c r="C2787" i="3"/>
  <c r="C2788" i="3"/>
  <c r="C2789" i="3"/>
  <c r="C2790" i="3"/>
  <c r="C2791" i="3"/>
  <c r="C2792" i="3"/>
  <c r="C2793" i="3"/>
  <c r="C2794" i="3"/>
  <c r="C2795" i="3"/>
  <c r="C2796" i="3"/>
  <c r="C2797" i="3"/>
  <c r="C2798" i="3"/>
  <c r="C2799" i="3"/>
  <c r="C2800" i="3"/>
  <c r="C2801" i="3"/>
  <c r="C2802" i="3"/>
  <c r="C2803" i="3"/>
  <c r="C2804" i="3"/>
  <c r="C2805" i="3"/>
  <c r="C2806" i="3"/>
  <c r="C2807" i="3"/>
  <c r="C2808" i="3"/>
  <c r="C2809" i="3"/>
  <c r="C2810" i="3"/>
  <c r="C2811" i="3"/>
  <c r="C2812" i="3"/>
  <c r="C2813" i="3"/>
  <c r="C2814" i="3"/>
  <c r="C2815" i="3"/>
  <c r="C2816" i="3"/>
  <c r="C2817" i="3"/>
  <c r="C2818" i="3"/>
  <c r="C2819" i="3"/>
  <c r="C2820" i="3"/>
  <c r="C2821" i="3"/>
  <c r="C2822" i="3"/>
  <c r="C2823" i="3"/>
  <c r="C2824" i="3"/>
  <c r="C2825" i="3"/>
  <c r="C2826" i="3"/>
  <c r="C2827" i="3"/>
  <c r="C2828" i="3"/>
  <c r="C2829" i="3"/>
  <c r="C2830" i="3"/>
  <c r="C2831" i="3"/>
  <c r="C2832" i="3"/>
  <c r="C2833" i="3"/>
  <c r="C2834" i="3"/>
  <c r="C2835" i="3"/>
  <c r="C2836" i="3"/>
  <c r="C2837" i="3"/>
  <c r="C2838" i="3"/>
  <c r="C2839" i="3"/>
  <c r="C2840" i="3"/>
  <c r="C2841" i="3"/>
  <c r="C2842" i="3"/>
  <c r="C2843" i="3"/>
  <c r="C2844" i="3"/>
  <c r="C2845" i="3"/>
  <c r="C2846" i="3"/>
  <c r="C2847" i="3"/>
  <c r="C2848" i="3"/>
  <c r="C2849" i="3"/>
  <c r="C2850" i="3"/>
  <c r="C2851" i="3"/>
  <c r="C2852" i="3"/>
  <c r="C2853" i="3"/>
  <c r="C2854" i="3"/>
  <c r="C2855" i="3"/>
  <c r="C2856" i="3"/>
  <c r="C2857" i="3"/>
  <c r="C2858" i="3"/>
  <c r="C2859" i="3"/>
  <c r="C2860" i="3"/>
  <c r="C2861" i="3"/>
  <c r="C2862" i="3"/>
  <c r="C2863" i="3"/>
  <c r="C2864" i="3"/>
  <c r="C2865" i="3"/>
  <c r="C2866" i="3"/>
  <c r="C2867" i="3"/>
  <c r="C2868" i="3"/>
  <c r="C2869" i="3"/>
  <c r="C2870" i="3"/>
  <c r="C2871" i="3"/>
  <c r="C2872" i="3"/>
  <c r="C2873" i="3"/>
  <c r="C2874" i="3"/>
  <c r="C2875" i="3"/>
  <c r="C2876" i="3"/>
  <c r="C2877" i="3"/>
  <c r="C2878" i="3"/>
  <c r="C2879" i="3"/>
  <c r="C2880" i="3"/>
  <c r="C2881" i="3"/>
  <c r="C2882" i="3"/>
  <c r="C2883" i="3"/>
  <c r="C2884" i="3"/>
  <c r="C2885" i="3"/>
  <c r="C2886" i="3"/>
  <c r="C2887" i="3"/>
  <c r="C2888" i="3"/>
  <c r="C2889" i="3"/>
  <c r="C2890" i="3"/>
  <c r="C2891" i="3"/>
  <c r="C2892" i="3"/>
  <c r="C2893" i="3"/>
  <c r="C2894" i="3"/>
  <c r="C2895" i="3"/>
  <c r="C2896" i="3"/>
  <c r="C2897" i="3"/>
  <c r="C2898" i="3"/>
  <c r="C2899" i="3"/>
  <c r="C2900" i="3"/>
  <c r="C2901" i="3"/>
  <c r="C2902" i="3"/>
  <c r="C2903" i="3"/>
  <c r="C2904" i="3"/>
  <c r="C2905" i="3"/>
  <c r="C2906" i="3"/>
  <c r="C2907" i="3"/>
  <c r="C2908" i="3"/>
  <c r="C2909" i="3"/>
  <c r="C2910" i="3"/>
  <c r="C2911" i="3"/>
  <c r="C2912" i="3"/>
  <c r="C2913" i="3"/>
  <c r="C2914" i="3"/>
  <c r="C2915" i="3"/>
  <c r="C2916" i="3"/>
  <c r="C2917" i="3"/>
  <c r="C2918" i="3"/>
  <c r="C2919" i="3"/>
  <c r="C2920" i="3"/>
  <c r="C2921" i="3"/>
  <c r="C2922" i="3"/>
  <c r="C2923" i="3"/>
  <c r="C2924" i="3"/>
  <c r="C2925" i="3"/>
  <c r="C2926" i="3"/>
  <c r="C2927" i="3"/>
  <c r="C2928" i="3"/>
  <c r="C2929" i="3"/>
  <c r="C2930" i="3"/>
  <c r="C2931" i="3"/>
  <c r="C2932" i="3"/>
  <c r="C2933" i="3"/>
  <c r="C2934" i="3"/>
  <c r="C2935" i="3"/>
  <c r="C2936" i="3"/>
  <c r="C2937" i="3"/>
  <c r="C2938" i="3"/>
  <c r="C2939" i="3"/>
  <c r="C2940" i="3"/>
  <c r="C2941" i="3"/>
  <c r="C2942" i="3"/>
  <c r="C2943" i="3"/>
  <c r="C2944" i="3"/>
  <c r="C2945" i="3"/>
  <c r="C2946" i="3"/>
  <c r="C2947" i="3"/>
  <c r="C2948" i="3"/>
  <c r="C2949" i="3"/>
  <c r="C2950" i="3"/>
  <c r="C2951" i="3"/>
  <c r="C2952" i="3"/>
  <c r="C2953" i="3"/>
  <c r="C2954" i="3"/>
  <c r="C2955" i="3"/>
  <c r="C2956" i="3"/>
  <c r="C2957" i="3"/>
  <c r="C2958" i="3"/>
  <c r="C2959" i="3"/>
  <c r="C2960" i="3"/>
  <c r="C2961" i="3"/>
  <c r="C2962" i="3"/>
  <c r="C2963" i="3"/>
  <c r="C2964" i="3"/>
  <c r="C2965" i="3"/>
  <c r="C2966" i="3"/>
  <c r="C2967" i="3"/>
  <c r="C2968" i="3"/>
  <c r="C2969" i="3"/>
  <c r="C2970" i="3"/>
  <c r="C2971" i="3"/>
  <c r="C2972" i="3"/>
  <c r="C2973" i="3"/>
  <c r="C2974" i="3"/>
  <c r="C2975" i="3"/>
  <c r="C2976" i="3"/>
  <c r="C2977" i="3"/>
  <c r="C2978" i="3"/>
  <c r="C2979" i="3"/>
  <c r="C2980" i="3"/>
  <c r="C2981" i="3"/>
  <c r="C2982" i="3"/>
  <c r="C2983" i="3"/>
  <c r="C2984" i="3"/>
  <c r="C2985" i="3"/>
  <c r="C2986" i="3"/>
  <c r="C2987" i="3"/>
  <c r="C2988" i="3"/>
  <c r="C2989" i="3"/>
  <c r="C2990" i="3"/>
  <c r="C2991" i="3"/>
  <c r="C2992" i="3"/>
  <c r="C2993" i="3"/>
  <c r="C2994" i="3"/>
  <c r="C2995" i="3"/>
  <c r="C2996" i="3"/>
  <c r="C2997" i="3"/>
  <c r="C2998" i="3"/>
  <c r="C2999" i="3"/>
  <c r="C3000" i="3"/>
  <c r="C3001" i="3"/>
  <c r="C3002" i="3"/>
  <c r="C3003" i="3"/>
  <c r="C3004" i="3"/>
  <c r="C3005" i="3"/>
  <c r="C3006" i="3"/>
  <c r="C3007" i="3"/>
  <c r="C3008" i="3"/>
  <c r="C3009" i="3"/>
  <c r="C3010" i="3"/>
  <c r="C3011" i="3"/>
  <c r="C3012" i="3"/>
  <c r="C3013" i="3"/>
  <c r="C3014" i="3"/>
  <c r="C3015" i="3"/>
  <c r="C3016" i="3"/>
  <c r="C3017" i="3"/>
  <c r="C3018" i="3"/>
  <c r="C3019" i="3"/>
  <c r="C3020" i="3"/>
  <c r="C3021" i="3"/>
  <c r="C3022" i="3"/>
  <c r="C3023" i="3"/>
  <c r="C3024" i="3"/>
  <c r="C3025" i="3"/>
  <c r="C3026" i="3"/>
  <c r="C3027" i="3"/>
  <c r="C3028" i="3"/>
  <c r="C3029" i="3"/>
  <c r="C3030" i="3"/>
  <c r="C3031" i="3"/>
  <c r="C3032" i="3"/>
  <c r="C3033" i="3"/>
  <c r="C3034" i="3"/>
  <c r="C3035" i="3"/>
  <c r="C3036" i="3"/>
  <c r="C3037" i="3"/>
  <c r="C3038" i="3"/>
  <c r="C3039" i="3"/>
  <c r="C3040" i="3"/>
  <c r="C3041" i="3"/>
  <c r="C3042" i="3"/>
  <c r="C3043" i="3"/>
  <c r="C3044" i="3"/>
  <c r="C3045" i="3"/>
  <c r="C3046" i="3"/>
  <c r="C3047" i="3"/>
  <c r="C3048" i="3"/>
  <c r="C3049" i="3"/>
  <c r="C3050" i="3"/>
  <c r="C3051" i="3"/>
  <c r="C3052" i="3"/>
  <c r="C3053" i="3"/>
  <c r="C3054" i="3"/>
  <c r="C3055" i="3"/>
  <c r="C3056" i="3"/>
  <c r="C3057" i="3"/>
  <c r="C3058" i="3"/>
  <c r="C3059" i="3"/>
  <c r="C3060" i="3"/>
  <c r="C3061" i="3"/>
  <c r="C3062" i="3"/>
  <c r="C3063" i="3"/>
  <c r="C3064" i="3"/>
  <c r="C3065" i="3"/>
  <c r="C3066" i="3"/>
  <c r="C3067" i="3"/>
  <c r="C3068" i="3"/>
  <c r="C3069" i="3"/>
  <c r="C3070" i="3"/>
  <c r="C3071" i="3"/>
  <c r="C3072" i="3"/>
  <c r="C3073" i="3"/>
  <c r="C3074" i="3"/>
  <c r="C3075" i="3"/>
  <c r="C3076" i="3"/>
  <c r="C3077" i="3"/>
  <c r="C3078" i="3"/>
  <c r="C3079" i="3"/>
  <c r="C3080" i="3"/>
  <c r="C3081" i="3"/>
  <c r="C3082" i="3"/>
  <c r="C3083" i="3"/>
  <c r="C3084" i="3"/>
  <c r="C3085" i="3"/>
  <c r="C3086" i="3"/>
  <c r="C3087" i="3"/>
  <c r="C3088" i="3"/>
  <c r="C3089" i="3"/>
  <c r="C3090" i="3"/>
  <c r="C3091" i="3"/>
  <c r="C3092" i="3"/>
  <c r="C3093" i="3"/>
  <c r="C3094" i="3"/>
  <c r="C3095" i="3"/>
  <c r="C3096" i="3"/>
  <c r="C3097" i="3"/>
  <c r="C3098" i="3"/>
  <c r="C3099" i="3"/>
  <c r="C3100" i="3"/>
  <c r="C3101" i="3"/>
  <c r="C3102" i="3"/>
  <c r="C3103" i="3"/>
  <c r="C3104" i="3"/>
  <c r="C3105" i="3"/>
  <c r="C3106" i="3"/>
  <c r="C3107" i="3"/>
  <c r="C3108" i="3"/>
  <c r="C3109" i="3"/>
  <c r="C3110" i="3"/>
  <c r="C3111" i="3"/>
  <c r="C3112" i="3"/>
  <c r="C3113" i="3"/>
  <c r="C3114" i="3"/>
  <c r="C3115" i="3"/>
  <c r="C3116" i="3"/>
  <c r="C3117" i="3"/>
  <c r="C3118" i="3"/>
  <c r="C3119" i="3"/>
  <c r="C3120" i="3"/>
  <c r="C3121" i="3"/>
  <c r="C3122" i="3"/>
  <c r="C3123" i="3"/>
  <c r="C3124" i="3"/>
  <c r="C3125" i="3"/>
  <c r="C3126" i="3"/>
  <c r="C3127" i="3"/>
  <c r="C3128" i="3"/>
  <c r="C3129" i="3"/>
  <c r="C3130" i="3"/>
  <c r="C3131" i="3"/>
  <c r="C3132" i="3"/>
  <c r="C3133" i="3"/>
  <c r="C3134" i="3"/>
  <c r="C3135" i="3"/>
  <c r="C3136" i="3"/>
  <c r="C3137" i="3"/>
  <c r="C3138" i="3"/>
  <c r="C3139" i="3"/>
  <c r="C3140" i="3"/>
  <c r="C3141" i="3"/>
  <c r="C3142" i="3"/>
  <c r="C3143" i="3"/>
  <c r="C3144" i="3"/>
  <c r="C3145" i="3"/>
  <c r="C3146" i="3"/>
  <c r="C3147" i="3"/>
  <c r="C3148" i="3"/>
  <c r="C3149" i="3"/>
  <c r="C3150" i="3"/>
  <c r="C3151" i="3"/>
  <c r="C3152" i="3"/>
  <c r="C3153" i="3"/>
  <c r="C3154" i="3"/>
  <c r="C3155" i="3"/>
  <c r="C3156" i="3"/>
  <c r="C3157" i="3"/>
  <c r="C3158" i="3"/>
  <c r="C3159" i="3"/>
  <c r="C3160" i="3"/>
  <c r="C3161" i="3"/>
  <c r="C3162" i="3"/>
  <c r="C3163" i="3"/>
  <c r="C3164" i="3"/>
  <c r="C3165" i="3"/>
  <c r="C3166" i="3"/>
  <c r="C3167" i="3"/>
  <c r="C3168" i="3"/>
  <c r="C3169" i="3"/>
  <c r="C3170" i="3"/>
  <c r="C3171" i="3"/>
  <c r="C3172" i="3"/>
  <c r="C3173" i="3"/>
  <c r="C3174" i="3"/>
  <c r="C3175" i="3"/>
  <c r="C3176" i="3"/>
  <c r="C3177" i="3"/>
  <c r="C3178" i="3"/>
  <c r="C3179" i="3"/>
  <c r="C3180" i="3"/>
  <c r="C3181" i="3"/>
  <c r="C3182" i="3"/>
  <c r="C3183" i="3"/>
  <c r="C3184" i="3"/>
  <c r="C3185" i="3"/>
  <c r="C3186" i="3"/>
  <c r="C3187" i="3"/>
  <c r="C3188" i="3"/>
  <c r="C3189" i="3"/>
  <c r="C3190" i="3"/>
  <c r="C3191" i="3"/>
  <c r="C3192" i="3"/>
  <c r="C3193" i="3"/>
  <c r="C3194" i="3"/>
  <c r="C3195" i="3"/>
  <c r="C3196" i="3"/>
  <c r="C3197" i="3"/>
  <c r="C3198" i="3"/>
  <c r="C3199" i="3"/>
  <c r="C3200" i="3"/>
  <c r="C3201" i="3"/>
  <c r="C3202" i="3"/>
  <c r="C3203" i="3"/>
  <c r="C3204" i="3"/>
  <c r="C3205" i="3"/>
  <c r="C3206" i="3"/>
  <c r="C3207" i="3"/>
  <c r="C3208" i="3"/>
  <c r="C3209" i="3"/>
  <c r="C3210" i="3"/>
  <c r="C3211" i="3"/>
  <c r="C3212" i="3"/>
  <c r="C3213" i="3"/>
  <c r="C3214" i="3"/>
  <c r="C3215" i="3"/>
  <c r="C3216" i="3"/>
  <c r="C3217" i="3"/>
  <c r="C3218" i="3"/>
  <c r="C3219" i="3"/>
  <c r="C3220" i="3"/>
  <c r="C3221" i="3"/>
  <c r="C3222" i="3"/>
  <c r="C3223" i="3"/>
  <c r="C3224" i="3"/>
  <c r="C3225" i="3"/>
  <c r="C3226" i="3"/>
  <c r="C3227" i="3"/>
  <c r="C3228" i="3"/>
  <c r="C3229" i="3"/>
  <c r="C3230" i="3"/>
  <c r="C3231" i="3"/>
  <c r="C3232" i="3"/>
  <c r="C3233" i="3"/>
  <c r="C3234" i="3"/>
  <c r="C3235" i="3"/>
  <c r="C3236" i="3"/>
  <c r="C3237" i="3"/>
  <c r="C3238" i="3"/>
  <c r="C3239" i="3"/>
  <c r="C3240" i="3"/>
  <c r="C3241" i="3"/>
  <c r="C3242" i="3"/>
  <c r="C3243" i="3"/>
  <c r="C3244" i="3"/>
  <c r="C3245" i="3"/>
  <c r="C3246" i="3"/>
  <c r="C3247" i="3"/>
  <c r="C3248" i="3"/>
  <c r="C3249" i="3"/>
  <c r="C3250" i="3"/>
  <c r="C3251" i="3"/>
  <c r="C3252" i="3"/>
  <c r="C3253" i="3"/>
  <c r="C3254" i="3"/>
  <c r="C3255" i="3"/>
  <c r="C3256" i="3"/>
  <c r="C3257" i="3"/>
  <c r="C3258" i="3"/>
  <c r="C3259" i="3"/>
  <c r="C3260" i="3"/>
  <c r="C3261" i="3"/>
  <c r="C3262" i="3"/>
  <c r="C3263" i="3"/>
  <c r="C3264" i="3"/>
  <c r="C3265" i="3"/>
  <c r="C3266" i="3"/>
  <c r="C3267" i="3"/>
  <c r="C3268" i="3"/>
  <c r="C3269" i="3"/>
  <c r="C3270" i="3"/>
  <c r="C3271" i="3"/>
  <c r="C3272" i="3"/>
  <c r="C3273" i="3"/>
  <c r="C3274" i="3"/>
  <c r="C3275" i="3"/>
  <c r="C3276" i="3"/>
  <c r="C3277" i="3"/>
  <c r="C3278" i="3"/>
  <c r="C3279" i="3"/>
  <c r="C3280" i="3"/>
  <c r="C3281" i="3"/>
  <c r="C3282" i="3"/>
  <c r="C3283" i="3"/>
  <c r="C3284" i="3"/>
  <c r="C3285" i="3"/>
  <c r="C3286" i="3"/>
  <c r="C3287" i="3"/>
  <c r="C3288" i="3"/>
  <c r="C3289" i="3"/>
  <c r="C3290" i="3"/>
  <c r="C3291" i="3"/>
  <c r="C3292" i="3"/>
  <c r="C3293" i="3"/>
  <c r="C3294" i="3"/>
  <c r="C3295" i="3"/>
  <c r="C3296" i="3"/>
  <c r="C3297" i="3"/>
  <c r="C3298" i="3"/>
  <c r="C3299" i="3"/>
  <c r="C3300" i="3"/>
  <c r="C3301" i="3"/>
  <c r="C3302" i="3"/>
  <c r="C3303" i="3"/>
  <c r="C3304" i="3"/>
  <c r="C3305" i="3"/>
  <c r="C3306" i="3"/>
  <c r="C3307" i="3"/>
  <c r="C3308" i="3"/>
  <c r="C3309" i="3"/>
  <c r="C3310" i="3"/>
  <c r="C3311" i="3"/>
  <c r="C3312" i="3"/>
  <c r="C3313" i="3"/>
  <c r="C3314" i="3"/>
  <c r="C3315" i="3"/>
  <c r="C3316" i="3"/>
  <c r="C3317" i="3"/>
  <c r="C3318" i="3"/>
  <c r="C3319" i="3"/>
  <c r="C3320" i="3"/>
  <c r="C3321" i="3"/>
  <c r="C3322" i="3"/>
  <c r="C3323" i="3"/>
  <c r="C3324" i="3"/>
  <c r="C3325" i="3"/>
  <c r="C3326" i="3"/>
  <c r="C3327" i="3"/>
  <c r="C3328" i="3"/>
  <c r="C3329" i="3"/>
  <c r="C3330" i="3"/>
  <c r="C3331" i="3"/>
  <c r="C3332" i="3"/>
  <c r="C3333" i="3"/>
  <c r="C3334" i="3"/>
  <c r="C3335" i="3"/>
  <c r="C3336" i="3"/>
  <c r="C3337" i="3"/>
  <c r="C3338" i="3"/>
  <c r="C3339" i="3"/>
  <c r="C3340" i="3"/>
  <c r="C3341" i="3"/>
  <c r="C3342" i="3"/>
  <c r="C3343" i="3"/>
  <c r="C3344" i="3"/>
  <c r="C3345" i="3"/>
  <c r="C3346" i="3"/>
  <c r="C3347" i="3"/>
  <c r="C3348" i="3"/>
  <c r="C3349" i="3"/>
  <c r="C3350" i="3"/>
  <c r="C3351" i="3"/>
  <c r="C3352" i="3"/>
  <c r="C3353" i="3"/>
  <c r="C3354" i="3"/>
  <c r="C3355" i="3"/>
  <c r="C3356" i="3"/>
  <c r="C3357" i="3"/>
  <c r="C3358" i="3"/>
  <c r="C3359" i="3"/>
  <c r="C3360" i="3"/>
  <c r="C3361" i="3"/>
  <c r="C3362" i="3"/>
  <c r="C3363" i="3"/>
  <c r="C3364" i="3"/>
  <c r="C3365" i="3"/>
  <c r="C3366" i="3"/>
  <c r="C3367" i="3"/>
  <c r="C3368" i="3"/>
  <c r="C3369" i="3"/>
  <c r="C3370" i="3"/>
  <c r="C3371" i="3"/>
  <c r="C3372" i="3"/>
  <c r="C3373" i="3"/>
  <c r="C3374" i="3"/>
  <c r="C3375" i="3"/>
  <c r="C3376" i="3"/>
  <c r="C3377" i="3"/>
  <c r="C3378" i="3"/>
  <c r="C3379" i="3"/>
  <c r="C3380" i="3"/>
  <c r="C3381" i="3"/>
  <c r="C3382" i="3"/>
  <c r="C3383" i="3"/>
  <c r="C3384" i="3"/>
  <c r="C3385" i="3"/>
  <c r="C3386" i="3"/>
  <c r="C3387" i="3"/>
  <c r="C3388" i="3"/>
  <c r="C3389" i="3"/>
  <c r="C3390" i="3"/>
  <c r="C3391" i="3"/>
  <c r="C3392" i="3"/>
  <c r="C3393" i="3"/>
  <c r="C3394" i="3"/>
  <c r="C3395" i="3"/>
  <c r="C3396" i="3"/>
  <c r="C3397" i="3"/>
  <c r="C3398" i="3"/>
  <c r="C3399" i="3"/>
  <c r="C3400" i="3"/>
  <c r="C3401" i="3"/>
  <c r="C3402" i="3"/>
  <c r="C3403" i="3"/>
  <c r="C3404" i="3"/>
  <c r="C3405" i="3"/>
  <c r="C3406" i="3"/>
  <c r="C3407" i="3"/>
  <c r="C3408" i="3"/>
  <c r="C3409" i="3"/>
  <c r="C3410" i="3"/>
  <c r="C3411" i="3"/>
  <c r="C3412" i="3"/>
  <c r="C3413" i="3"/>
  <c r="C3414" i="3"/>
  <c r="C3415" i="3"/>
  <c r="C3416" i="3"/>
  <c r="C3417" i="3"/>
  <c r="C3418" i="3"/>
  <c r="C3419" i="3"/>
  <c r="C3420" i="3"/>
  <c r="C3421" i="3"/>
  <c r="C3422" i="3"/>
  <c r="C3423" i="3"/>
  <c r="C3424" i="3"/>
  <c r="C3425" i="3"/>
  <c r="C3426" i="3"/>
  <c r="C3427" i="3"/>
  <c r="C3428" i="3"/>
  <c r="C3429" i="3"/>
  <c r="C3430" i="3"/>
  <c r="C3431" i="3"/>
  <c r="C3432" i="3"/>
  <c r="C3433" i="3"/>
  <c r="C3434" i="3"/>
  <c r="C3435" i="3"/>
  <c r="C3436" i="3"/>
  <c r="C3437" i="3"/>
  <c r="C3438" i="3"/>
  <c r="C3439" i="3"/>
  <c r="C3440" i="3"/>
  <c r="C3441" i="3"/>
  <c r="C3442" i="3"/>
  <c r="C3443" i="3"/>
  <c r="C3444" i="3"/>
  <c r="C3445" i="3"/>
  <c r="C3446" i="3"/>
  <c r="C3447" i="3"/>
  <c r="C3448" i="3"/>
  <c r="C3449" i="3"/>
  <c r="C3450" i="3"/>
  <c r="C3451" i="3"/>
  <c r="C3452" i="3"/>
  <c r="C3453" i="3"/>
  <c r="C3454" i="3"/>
  <c r="C3455" i="3"/>
  <c r="C3456" i="3"/>
  <c r="C3457" i="3"/>
  <c r="C3458" i="3"/>
  <c r="C3459" i="3"/>
  <c r="C3460" i="3"/>
  <c r="C3461" i="3"/>
  <c r="C3462" i="3"/>
  <c r="C3463" i="3"/>
  <c r="C3464" i="3"/>
  <c r="C3465" i="3"/>
  <c r="C3466" i="3"/>
  <c r="C3467" i="3"/>
  <c r="C3468" i="3"/>
  <c r="C3469" i="3"/>
  <c r="C3470" i="3"/>
  <c r="C3471" i="3"/>
  <c r="C3472" i="3"/>
  <c r="C3473" i="3"/>
  <c r="C3474" i="3"/>
  <c r="C3475" i="3"/>
  <c r="C3476" i="3"/>
  <c r="C3477" i="3"/>
  <c r="C3478" i="3"/>
  <c r="C3479" i="3"/>
  <c r="C3480" i="3"/>
  <c r="C3481" i="3"/>
  <c r="C3482" i="3"/>
  <c r="C3483" i="3"/>
  <c r="C3484" i="3"/>
  <c r="C3485" i="3"/>
  <c r="C3486" i="3"/>
  <c r="C3487" i="3"/>
  <c r="C3488" i="3"/>
  <c r="C3489" i="3"/>
  <c r="C3490" i="3"/>
  <c r="C3491" i="3"/>
  <c r="C3492" i="3"/>
  <c r="C3493" i="3"/>
  <c r="C3494" i="3"/>
  <c r="C3495" i="3"/>
  <c r="C3496" i="3"/>
  <c r="C3497" i="3"/>
  <c r="C3498" i="3"/>
  <c r="C3499" i="3"/>
  <c r="C3500" i="3"/>
  <c r="C15" i="3"/>
  <c r="C16" i="3"/>
  <c r="C17" i="3"/>
  <c r="C18" i="3"/>
  <c r="C19" i="3"/>
  <c r="C20" i="3"/>
  <c r="C21" i="3"/>
  <c r="C22" i="3"/>
  <c r="C23" i="3"/>
  <c r="C24" i="3"/>
  <c r="C25"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F76" i="38"/>
  <c r="G76" i="38" s="1"/>
  <c r="F75" i="38"/>
  <c r="G75" i="38" s="1"/>
  <c r="F74" i="38"/>
  <c r="G74" i="38" s="1"/>
  <c r="F73" i="38"/>
  <c r="G73" i="38" s="1"/>
  <c r="F72" i="38"/>
  <c r="G72" i="38" s="1"/>
  <c r="F71" i="38"/>
  <c r="G71" i="38" s="1"/>
  <c r="F70" i="38"/>
  <c r="G70" i="38" s="1"/>
  <c r="F69" i="38"/>
  <c r="G69" i="38" s="1"/>
  <c r="F68" i="38"/>
  <c r="G68" i="38" s="1"/>
  <c r="F67" i="38"/>
  <c r="G67" i="38" s="1"/>
  <c r="F66" i="38"/>
  <c r="G66" i="38" s="1"/>
  <c r="V65" i="38"/>
  <c r="F65" i="38"/>
  <c r="G65" i="38" s="1"/>
  <c r="F64" i="38"/>
  <c r="G64" i="38" s="1"/>
  <c r="F63" i="38"/>
  <c r="G63" i="38" s="1"/>
  <c r="F62" i="38"/>
  <c r="V61" i="38"/>
  <c r="F61" i="38"/>
  <c r="G61" i="38" s="1"/>
  <c r="G180" i="4" l="1"/>
  <c r="G184" i="4"/>
  <c r="G188" i="4"/>
  <c r="G192" i="4"/>
  <c r="G196" i="4"/>
  <c r="G201" i="4"/>
  <c r="G205" i="4"/>
  <c r="G209" i="4"/>
  <c r="G213" i="4"/>
  <c r="G217" i="4"/>
  <c r="G222" i="4"/>
  <c r="G226" i="4"/>
  <c r="G230" i="4"/>
  <c r="G234" i="4"/>
  <c r="G238" i="4"/>
  <c r="G243" i="4"/>
  <c r="G247" i="4"/>
  <c r="G251" i="4"/>
  <c r="G255" i="4"/>
  <c r="G259" i="4"/>
  <c r="G264" i="4"/>
  <c r="G268" i="4"/>
  <c r="G272" i="4"/>
  <c r="G276" i="4"/>
  <c r="G280" i="4"/>
  <c r="G285" i="4"/>
  <c r="G289" i="4"/>
  <c r="G293" i="4"/>
  <c r="G297" i="4"/>
  <c r="G301" i="4"/>
  <c r="G306" i="4"/>
  <c r="G310" i="4"/>
  <c r="G314" i="4"/>
  <c r="G318" i="4"/>
  <c r="G322" i="4"/>
  <c r="G326" i="4"/>
  <c r="G330" i="4"/>
  <c r="G334" i="4"/>
  <c r="G338" i="4"/>
  <c r="G342" i="4"/>
  <c r="G347" i="4"/>
  <c r="G351" i="4"/>
  <c r="G355" i="4"/>
  <c r="G359" i="4"/>
  <c r="G363" i="4"/>
  <c r="G368" i="4"/>
  <c r="G372" i="4"/>
  <c r="G376" i="4"/>
  <c r="G380" i="4"/>
  <c r="G384" i="4"/>
  <c r="G389" i="4"/>
  <c r="G393" i="4"/>
  <c r="G397" i="4"/>
  <c r="G401" i="4"/>
  <c r="G405" i="4"/>
  <c r="G410" i="4"/>
  <c r="G414" i="4"/>
  <c r="G418" i="4"/>
  <c r="G422" i="4"/>
  <c r="G426" i="4"/>
  <c r="G294" i="4"/>
  <c r="G307" i="4"/>
  <c r="G319" i="4"/>
  <c r="G331" i="4"/>
  <c r="G343" i="4"/>
  <c r="G356" i="4"/>
  <c r="G369" i="4"/>
  <c r="G381" i="4"/>
  <c r="G394" i="4"/>
  <c r="G406" i="4"/>
  <c r="G419" i="4"/>
  <c r="G181" i="4"/>
  <c r="G185" i="4"/>
  <c r="G189" i="4"/>
  <c r="G193" i="4"/>
  <c r="G197" i="4"/>
  <c r="G202" i="4"/>
  <c r="G206" i="4"/>
  <c r="G210" i="4"/>
  <c r="G214" i="4"/>
  <c r="G218" i="4"/>
  <c r="G223" i="4"/>
  <c r="G227" i="4"/>
  <c r="G231" i="4"/>
  <c r="G235" i="4"/>
  <c r="G239" i="4"/>
  <c r="G244" i="4"/>
  <c r="G248" i="4"/>
  <c r="G252" i="4"/>
  <c r="G256" i="4"/>
  <c r="G260" i="4"/>
  <c r="G265" i="4"/>
  <c r="G269" i="4"/>
  <c r="G273" i="4"/>
  <c r="G277" i="4"/>
  <c r="G281" i="4"/>
  <c r="G286" i="4"/>
  <c r="G290" i="4"/>
  <c r="G302" i="4"/>
  <c r="G315" i="4"/>
  <c r="G327" i="4"/>
  <c r="G339" i="4"/>
  <c r="G352" i="4"/>
  <c r="G364" i="4"/>
  <c r="G377" i="4"/>
  <c r="G390" i="4"/>
  <c r="G402" i="4"/>
  <c r="G415" i="4"/>
  <c r="G427" i="4"/>
  <c r="G179" i="4"/>
  <c r="G183" i="4"/>
  <c r="G187" i="4"/>
  <c r="G191" i="4"/>
  <c r="G195" i="4"/>
  <c r="G200" i="4"/>
  <c r="G204" i="4"/>
  <c r="G208" i="4"/>
  <c r="G212" i="4"/>
  <c r="G216" i="4"/>
  <c r="G221" i="4"/>
  <c r="G225" i="4"/>
  <c r="G229" i="4"/>
  <c r="G233" i="4"/>
  <c r="G237" i="4"/>
  <c r="G242" i="4"/>
  <c r="G246" i="4"/>
  <c r="G250" i="4"/>
  <c r="G254" i="4"/>
  <c r="G258" i="4"/>
  <c r="G263" i="4"/>
  <c r="G267" i="4"/>
  <c r="G271" i="4"/>
  <c r="G275" i="4"/>
  <c r="G279" i="4"/>
  <c r="G284" i="4"/>
  <c r="G288" i="4"/>
  <c r="G292" i="4"/>
  <c r="G296" i="4"/>
  <c r="G300" i="4"/>
  <c r="G305" i="4"/>
  <c r="G309" i="4"/>
  <c r="G313" i="4"/>
  <c r="G317" i="4"/>
  <c r="G321" i="4"/>
  <c r="G325" i="4"/>
  <c r="G329" i="4"/>
  <c r="G333" i="4"/>
  <c r="G337" i="4"/>
  <c r="G341" i="4"/>
  <c r="G346" i="4"/>
  <c r="G350" i="4"/>
  <c r="G354" i="4"/>
  <c r="G358" i="4"/>
  <c r="G362" i="4"/>
  <c r="G367" i="4"/>
  <c r="G371" i="4"/>
  <c r="G375" i="4"/>
  <c r="G379" i="4"/>
  <c r="G383" i="4"/>
  <c r="G388" i="4"/>
  <c r="G392" i="4"/>
  <c r="G396" i="4"/>
  <c r="G400" i="4"/>
  <c r="G404" i="4"/>
  <c r="G409" i="4"/>
  <c r="G413" i="4"/>
  <c r="G417" i="4"/>
  <c r="G421" i="4"/>
  <c r="G425" i="4"/>
  <c r="G298" i="4"/>
  <c r="G311" i="4"/>
  <c r="G323" i="4"/>
  <c r="G335" i="4"/>
  <c r="G348" i="4"/>
  <c r="G360" i="4"/>
  <c r="G373" i="4"/>
  <c r="G385" i="4"/>
  <c r="G398" i="4"/>
  <c r="G411" i="4"/>
  <c r="G423" i="4"/>
  <c r="G182" i="4"/>
  <c r="G199" i="4"/>
  <c r="G215" i="4"/>
  <c r="G232" i="4"/>
  <c r="G249" i="4"/>
  <c r="G266" i="4"/>
  <c r="G283" i="4"/>
  <c r="G299" i="4"/>
  <c r="G316" i="4"/>
  <c r="G332" i="4"/>
  <c r="G349" i="4"/>
  <c r="G365" i="4"/>
  <c r="G382" i="4"/>
  <c r="G399" i="4"/>
  <c r="G416" i="4"/>
  <c r="G224" i="4"/>
  <c r="G274" i="4"/>
  <c r="G340" i="4"/>
  <c r="G391" i="4"/>
  <c r="G186" i="4"/>
  <c r="G203" i="4"/>
  <c r="G220" i="4"/>
  <c r="G236" i="4"/>
  <c r="G253" i="4"/>
  <c r="G270" i="4"/>
  <c r="G287" i="4"/>
  <c r="G304" i="4"/>
  <c r="G320" i="4"/>
  <c r="G336" i="4"/>
  <c r="G353" i="4"/>
  <c r="G370" i="4"/>
  <c r="G386" i="4"/>
  <c r="G403" i="4"/>
  <c r="G420" i="4"/>
  <c r="G190" i="4"/>
  <c r="G241" i="4"/>
  <c r="G291" i="4"/>
  <c r="G357" i="4"/>
  <c r="G407" i="4"/>
  <c r="G178" i="4"/>
  <c r="G194" i="4"/>
  <c r="G211" i="4"/>
  <c r="G228" i="4"/>
  <c r="G245" i="4"/>
  <c r="G262" i="4"/>
  <c r="G282" i="4" s="1"/>
  <c r="G278" i="4"/>
  <c r="G295" i="4"/>
  <c r="G312" i="4"/>
  <c r="G328" i="4"/>
  <c r="G344" i="4"/>
  <c r="G361" i="4"/>
  <c r="G378" i="4"/>
  <c r="G395" i="4"/>
  <c r="G412" i="4"/>
  <c r="G428" i="4"/>
  <c r="G207" i="4"/>
  <c r="G257" i="4"/>
  <c r="G308" i="4"/>
  <c r="G374" i="4"/>
  <c r="G424" i="4"/>
  <c r="X61" i="38"/>
  <c r="S62" i="38"/>
  <c r="U62" i="38" s="1"/>
  <c r="X64" i="38"/>
  <c r="W61" i="38"/>
  <c r="S61" i="38"/>
  <c r="U61" i="38" s="1"/>
  <c r="X62" i="38"/>
  <c r="S64" i="38"/>
  <c r="U64" i="38" s="1"/>
  <c r="X63" i="38"/>
  <c r="S63" i="38"/>
  <c r="U63" i="38" s="1"/>
  <c r="X66" i="38"/>
  <c r="S66" i="38"/>
  <c r="U66" i="38" s="1"/>
  <c r="W65" i="38"/>
  <c r="S65" i="38"/>
  <c r="U65" i="38" s="1"/>
  <c r="X67" i="38"/>
  <c r="S67" i="38"/>
  <c r="U67" i="38" s="1"/>
  <c r="X65" i="38"/>
  <c r="G62" i="38"/>
  <c r="F77" i="38"/>
  <c r="G408" i="4" l="1"/>
  <c r="G324" i="4"/>
  <c r="G387" i="4"/>
  <c r="G303" i="4"/>
  <c r="G219" i="4"/>
  <c r="G429" i="4"/>
  <c r="G261" i="4"/>
  <c r="G345" i="4"/>
  <c r="G240" i="4"/>
  <c r="G366" i="4"/>
  <c r="G198" i="4"/>
  <c r="X77" i="38"/>
  <c r="X78" i="38" s="1"/>
  <c r="C14" i="3"/>
  <c r="C13" i="3"/>
  <c r="C12" i="3"/>
  <c r="C11" i="3"/>
  <c r="C10" i="3"/>
  <c r="C9" i="3"/>
  <c r="C8" i="3"/>
  <c r="C7" i="3"/>
  <c r="C6" i="3"/>
  <c r="C5" i="3"/>
  <c r="C4" i="3" l="1"/>
  <c r="F401" i="6"/>
  <c r="N63" i="33" l="1"/>
  <c r="O63" i="33" s="1"/>
  <c r="F63" i="33"/>
  <c r="G63" i="33" s="1"/>
  <c r="N62" i="33"/>
  <c r="O62" i="33" s="1"/>
  <c r="F62" i="33"/>
  <c r="G62" i="33" s="1"/>
  <c r="N61" i="33"/>
  <c r="O61" i="33" s="1"/>
  <c r="F61" i="33"/>
  <c r="G61" i="33" s="1"/>
  <c r="N60" i="33"/>
  <c r="O60" i="33" s="1"/>
  <c r="F60" i="33"/>
  <c r="G60" i="33" s="1"/>
  <c r="O33" i="33"/>
  <c r="N33" i="33"/>
  <c r="N32" i="33"/>
  <c r="N65" i="33"/>
  <c r="N64" i="33"/>
  <c r="N58" i="33"/>
  <c r="N57" i="33"/>
  <c r="N56" i="33"/>
  <c r="N59" i="33"/>
  <c r="N55" i="33"/>
  <c r="L66" i="33" l="1"/>
  <c r="O32" i="33" l="1"/>
  <c r="N44" i="33"/>
  <c r="G71" i="33"/>
  <c r="G83" i="33"/>
  <c r="F102" i="33"/>
  <c r="H102" i="33" s="1"/>
  <c r="F101" i="33"/>
  <c r="H101" i="33" s="1"/>
  <c r="F100" i="33"/>
  <c r="F99" i="33"/>
  <c r="H99" i="33" s="1"/>
  <c r="F98" i="33"/>
  <c r="H98" i="33" s="1"/>
  <c r="F97" i="33"/>
  <c r="H97" i="33" s="1"/>
  <c r="D95" i="33"/>
  <c r="G91" i="33"/>
  <c r="K10" i="33" s="1"/>
  <c r="F90" i="33"/>
  <c r="F89" i="33"/>
  <c r="F88" i="33"/>
  <c r="F87" i="33"/>
  <c r="F86" i="33"/>
  <c r="F85" i="33"/>
  <c r="D103" i="33"/>
  <c r="K11" i="33" s="1"/>
  <c r="D91" i="33"/>
  <c r="J10" i="33" s="1"/>
  <c r="I90" i="33"/>
  <c r="J90" i="33" s="1"/>
  <c r="I89" i="33"/>
  <c r="J89" i="33" s="1"/>
  <c r="I88" i="33"/>
  <c r="J88" i="33" s="1"/>
  <c r="I87" i="33"/>
  <c r="J87" i="33" s="1"/>
  <c r="I86" i="33"/>
  <c r="J86" i="33" s="1"/>
  <c r="I85" i="33"/>
  <c r="J85" i="33" s="1"/>
  <c r="I84" i="33"/>
  <c r="J84" i="33" s="1"/>
  <c r="F84" i="33"/>
  <c r="B84" i="33"/>
  <c r="D79" i="33"/>
  <c r="I9" i="33" s="1"/>
  <c r="E66" i="33"/>
  <c r="E79" i="33"/>
  <c r="K109" i="33" l="1"/>
  <c r="B96" i="33"/>
  <c r="H100" i="33"/>
  <c r="F91" i="33"/>
  <c r="I10" i="33" s="1"/>
  <c r="I91" i="33"/>
  <c r="G79" i="33"/>
  <c r="K9" i="33" s="1"/>
  <c r="G34" i="33"/>
  <c r="F33" i="33"/>
  <c r="F32" i="33"/>
  <c r="C34" i="33"/>
  <c r="C33" i="33"/>
  <c r="C32" i="33"/>
  <c r="D66" i="33" l="1"/>
  <c r="I8" i="33" s="1"/>
  <c r="B34" i="33" l="1"/>
  <c r="B55" i="33" s="1"/>
  <c r="J55" i="33" s="1"/>
  <c r="B33" i="33"/>
  <c r="B32" i="33"/>
  <c r="F73" i="33" l="1"/>
  <c r="F74" i="33"/>
  <c r="I74" i="33" s="1"/>
  <c r="F75" i="33"/>
  <c r="I75" i="33" s="1"/>
  <c r="F76" i="33"/>
  <c r="I76" i="33" s="1"/>
  <c r="F77" i="33"/>
  <c r="I77" i="33" s="1"/>
  <c r="F78" i="33"/>
  <c r="I78" i="33" s="1"/>
  <c r="F72" i="33"/>
  <c r="I72" i="33" s="1"/>
  <c r="J72" i="33" l="1"/>
  <c r="J77" i="33"/>
  <c r="F79" i="33"/>
  <c r="I73" i="33"/>
  <c r="J76" i="33"/>
  <c r="J75" i="33"/>
  <c r="J78" i="33"/>
  <c r="J74" i="33"/>
  <c r="J73" i="33" l="1"/>
  <c r="I79" i="33"/>
  <c r="J9" i="33" s="1"/>
  <c r="G44" i="33" l="1"/>
  <c r="F44" i="33"/>
  <c r="M44" i="33"/>
  <c r="Q66" i="33"/>
  <c r="M66" i="33"/>
  <c r="H66" i="33"/>
  <c r="F65" i="33"/>
  <c r="G65" i="33" s="1"/>
  <c r="F64" i="33"/>
  <c r="G64" i="33" s="1"/>
  <c r="F59" i="33"/>
  <c r="G59" i="33" s="1"/>
  <c r="F58" i="33"/>
  <c r="G58" i="33" s="1"/>
  <c r="F57" i="33"/>
  <c r="G57" i="33" s="1"/>
  <c r="F56" i="33"/>
  <c r="G56" i="33" s="1"/>
  <c r="O44" i="33"/>
  <c r="P62" i="33" l="1"/>
  <c r="P63" i="33"/>
  <c r="P60" i="33"/>
  <c r="P61" i="33"/>
  <c r="J8" i="33"/>
  <c r="O45" i="33"/>
  <c r="H110" i="33"/>
  <c r="K8" i="33"/>
  <c r="K12" i="33" s="1"/>
  <c r="L99" i="33"/>
  <c r="L100" i="33"/>
  <c r="L102" i="33"/>
  <c r="L98" i="33"/>
  <c r="L101" i="33"/>
  <c r="L97" i="33"/>
  <c r="L96" i="33"/>
  <c r="L87" i="33"/>
  <c r="L86" i="33"/>
  <c r="L85" i="33"/>
  <c r="L88" i="33"/>
  <c r="L90" i="33"/>
  <c r="L89" i="33"/>
  <c r="L84" i="33"/>
  <c r="L75" i="33"/>
  <c r="L76" i="33"/>
  <c r="L77" i="33"/>
  <c r="L72" i="33"/>
  <c r="L78" i="33"/>
  <c r="L74" i="33"/>
  <c r="L73" i="33"/>
  <c r="O59" i="33"/>
  <c r="P59" i="33" s="1"/>
  <c r="F55" i="33"/>
  <c r="G55" i="33" s="1"/>
  <c r="O65" i="33"/>
  <c r="P65" i="33" s="1"/>
  <c r="O64" i="33"/>
  <c r="P64" i="33" s="1"/>
  <c r="H44" i="33"/>
  <c r="O57" i="33"/>
  <c r="P57" i="33" s="1"/>
  <c r="O56" i="33"/>
  <c r="P56" i="33" s="1"/>
  <c r="O58" i="33"/>
  <c r="P58" i="33" s="1"/>
  <c r="H32" i="33"/>
  <c r="H33" i="33" s="1"/>
  <c r="H34" i="33" s="1"/>
  <c r="H35" i="33" s="1"/>
  <c r="H36" i="33" s="1"/>
  <c r="H37" i="33" s="1"/>
  <c r="H38" i="33" s="1"/>
  <c r="H39" i="33" s="1"/>
  <c r="H40" i="33" s="1"/>
  <c r="H41" i="33" s="1"/>
  <c r="H42" i="33" s="1"/>
  <c r="H43" i="33" s="1"/>
  <c r="L103" i="33" l="1"/>
  <c r="I44" i="33"/>
  <c r="L91" i="33"/>
  <c r="L79" i="33"/>
  <c r="K66" i="33"/>
  <c r="O55" i="33" l="1"/>
  <c r="N66" i="33"/>
  <c r="P55" i="33" l="1"/>
  <c r="P66" i="33" s="1"/>
  <c r="F109" i="33" s="1"/>
  <c r="J429" i="4" l="1"/>
  <c r="F429" i="4"/>
  <c r="E429" i="4"/>
  <c r="B423" i="4"/>
  <c r="C423" i="4"/>
  <c r="D423" i="4"/>
  <c r="B424" i="4"/>
  <c r="C424" i="4"/>
  <c r="D424" i="4"/>
  <c r="B425" i="4"/>
  <c r="C425" i="4"/>
  <c r="D425" i="4"/>
  <c r="B426" i="4"/>
  <c r="C426" i="4"/>
  <c r="D426" i="4"/>
  <c r="B427" i="4"/>
  <c r="C427" i="4"/>
  <c r="D427" i="4"/>
  <c r="B428" i="4"/>
  <c r="C428" i="4"/>
  <c r="D428" i="4"/>
  <c r="B416" i="4"/>
  <c r="C416" i="4"/>
  <c r="D416" i="4"/>
  <c r="B417" i="4"/>
  <c r="C417" i="4"/>
  <c r="D417" i="4"/>
  <c r="B418" i="4"/>
  <c r="C418" i="4"/>
  <c r="D418" i="4"/>
  <c r="B413" i="4"/>
  <c r="C413" i="4"/>
  <c r="D413" i="4"/>
  <c r="B414" i="4"/>
  <c r="C414" i="4"/>
  <c r="D414" i="4"/>
  <c r="B415" i="4"/>
  <c r="C415" i="4"/>
  <c r="D415" i="4"/>
  <c r="K408" i="4"/>
  <c r="J408" i="4"/>
  <c r="F408" i="4"/>
  <c r="E408" i="4"/>
  <c r="B402" i="4"/>
  <c r="C402" i="4"/>
  <c r="D402" i="4"/>
  <c r="B403" i="4"/>
  <c r="C403" i="4"/>
  <c r="D403" i="4"/>
  <c r="B404" i="4"/>
  <c r="C404" i="4"/>
  <c r="D404" i="4"/>
  <c r="B405" i="4"/>
  <c r="C405" i="4"/>
  <c r="D405" i="4"/>
  <c r="B406" i="4"/>
  <c r="C406" i="4"/>
  <c r="D406" i="4"/>
  <c r="B407" i="4"/>
  <c r="C407" i="4"/>
  <c r="D407" i="4"/>
  <c r="B396" i="4"/>
  <c r="C396" i="4"/>
  <c r="D396" i="4"/>
  <c r="B397" i="4"/>
  <c r="C397" i="4"/>
  <c r="D397" i="4"/>
  <c r="B392" i="4"/>
  <c r="C392" i="4"/>
  <c r="D392" i="4"/>
  <c r="B393" i="4"/>
  <c r="C393" i="4"/>
  <c r="D393" i="4"/>
  <c r="B394" i="4"/>
  <c r="C394" i="4"/>
  <c r="D394" i="4"/>
  <c r="B395" i="4"/>
  <c r="C395" i="4"/>
  <c r="D395" i="4"/>
  <c r="K387" i="4"/>
  <c r="J387" i="4"/>
  <c r="F387" i="4"/>
  <c r="E387" i="4"/>
  <c r="B381" i="4"/>
  <c r="C381" i="4"/>
  <c r="D381" i="4"/>
  <c r="B382" i="4"/>
  <c r="C382" i="4"/>
  <c r="D382" i="4"/>
  <c r="B383" i="4"/>
  <c r="C383" i="4"/>
  <c r="D383" i="4"/>
  <c r="B384" i="4"/>
  <c r="C384" i="4"/>
  <c r="D384" i="4"/>
  <c r="B385" i="4"/>
  <c r="C385" i="4"/>
  <c r="D385" i="4"/>
  <c r="B386" i="4"/>
  <c r="C386" i="4"/>
  <c r="D386" i="4"/>
  <c r="B375" i="4"/>
  <c r="C375" i="4"/>
  <c r="D375" i="4"/>
  <c r="B376" i="4"/>
  <c r="C376" i="4"/>
  <c r="D376" i="4"/>
  <c r="B371" i="4"/>
  <c r="C371" i="4"/>
  <c r="D371" i="4"/>
  <c r="B372" i="4"/>
  <c r="C372" i="4"/>
  <c r="D372" i="4"/>
  <c r="B373" i="4"/>
  <c r="C373" i="4"/>
  <c r="D373" i="4"/>
  <c r="B374" i="4"/>
  <c r="C374" i="4"/>
  <c r="D374" i="4"/>
  <c r="B360" i="4"/>
  <c r="C360" i="4"/>
  <c r="D360" i="4"/>
  <c r="B361" i="4"/>
  <c r="C361" i="4"/>
  <c r="D361" i="4"/>
  <c r="B362" i="4"/>
  <c r="C362" i="4"/>
  <c r="D362" i="4"/>
  <c r="B363" i="4"/>
  <c r="C363" i="4"/>
  <c r="D363" i="4"/>
  <c r="B364" i="4"/>
  <c r="C364" i="4"/>
  <c r="D364" i="4"/>
  <c r="B365" i="4"/>
  <c r="C365" i="4"/>
  <c r="D365" i="4"/>
  <c r="B355" i="4"/>
  <c r="C355" i="4"/>
  <c r="D355" i="4"/>
  <c r="B350" i="4"/>
  <c r="C350" i="4"/>
  <c r="D350" i="4"/>
  <c r="B351" i="4"/>
  <c r="C351" i="4"/>
  <c r="D351" i="4"/>
  <c r="B352" i="4"/>
  <c r="C352" i="4"/>
  <c r="D352" i="4"/>
  <c r="B353" i="4"/>
  <c r="C353" i="4"/>
  <c r="D353" i="4"/>
  <c r="B354" i="4"/>
  <c r="C354" i="4"/>
  <c r="D354" i="4"/>
  <c r="J345" i="4"/>
  <c r="F345" i="4"/>
  <c r="E345" i="4"/>
  <c r="B339" i="4"/>
  <c r="C339" i="4"/>
  <c r="D339" i="4"/>
  <c r="B340" i="4"/>
  <c r="C340" i="4"/>
  <c r="D340" i="4"/>
  <c r="B341" i="4"/>
  <c r="C341" i="4"/>
  <c r="D341" i="4"/>
  <c r="B342" i="4"/>
  <c r="C342" i="4"/>
  <c r="D342" i="4"/>
  <c r="B343" i="4"/>
  <c r="C343" i="4"/>
  <c r="D343" i="4"/>
  <c r="B344" i="4"/>
  <c r="C344" i="4"/>
  <c r="D344" i="4"/>
  <c r="B329" i="4"/>
  <c r="C329" i="4"/>
  <c r="D329" i="4"/>
  <c r="B330" i="4"/>
  <c r="C330" i="4"/>
  <c r="D330" i="4"/>
  <c r="B331" i="4"/>
  <c r="C331" i="4"/>
  <c r="D331" i="4"/>
  <c r="B332" i="4"/>
  <c r="C332" i="4"/>
  <c r="D332" i="4"/>
  <c r="B333" i="4"/>
  <c r="C333" i="4"/>
  <c r="D333" i="4"/>
  <c r="B334" i="4"/>
  <c r="C334" i="4"/>
  <c r="D334" i="4"/>
  <c r="K324" i="4"/>
  <c r="J324" i="4"/>
  <c r="F324" i="4"/>
  <c r="E324" i="4"/>
  <c r="B318" i="4"/>
  <c r="C318" i="4"/>
  <c r="D318" i="4"/>
  <c r="B319" i="4"/>
  <c r="C319" i="4"/>
  <c r="D319" i="4"/>
  <c r="B320" i="4"/>
  <c r="C320" i="4"/>
  <c r="D320" i="4"/>
  <c r="B321" i="4"/>
  <c r="C321" i="4"/>
  <c r="D321" i="4"/>
  <c r="B322" i="4"/>
  <c r="C322" i="4"/>
  <c r="D322" i="4"/>
  <c r="B323" i="4"/>
  <c r="C323" i="4"/>
  <c r="D323" i="4"/>
  <c r="B308" i="4"/>
  <c r="C308" i="4"/>
  <c r="D308" i="4"/>
  <c r="B309" i="4"/>
  <c r="C309" i="4"/>
  <c r="D309" i="4"/>
  <c r="B310" i="4"/>
  <c r="C310" i="4"/>
  <c r="D310" i="4"/>
  <c r="B311" i="4"/>
  <c r="C311" i="4"/>
  <c r="D311" i="4"/>
  <c r="B312" i="4"/>
  <c r="C312" i="4"/>
  <c r="D312" i="4"/>
  <c r="B313" i="4"/>
  <c r="C313" i="4"/>
  <c r="D313" i="4"/>
  <c r="F303" i="4"/>
  <c r="E303" i="4"/>
  <c r="K282" i="4"/>
  <c r="J282" i="4"/>
  <c r="F282" i="4"/>
  <c r="B301" i="4"/>
  <c r="C301" i="4"/>
  <c r="D301" i="4"/>
  <c r="B302" i="4"/>
  <c r="C302" i="4"/>
  <c r="D302" i="4"/>
  <c r="B297" i="4"/>
  <c r="C297" i="4"/>
  <c r="D297" i="4"/>
  <c r="B298" i="4"/>
  <c r="C298" i="4"/>
  <c r="D298" i="4"/>
  <c r="B299" i="4"/>
  <c r="C299" i="4"/>
  <c r="D299" i="4"/>
  <c r="B300" i="4"/>
  <c r="C300" i="4"/>
  <c r="D300" i="4"/>
  <c r="B292" i="4"/>
  <c r="C292" i="4"/>
  <c r="D292" i="4"/>
  <c r="B287" i="4"/>
  <c r="C287" i="4"/>
  <c r="D287" i="4"/>
  <c r="B288" i="4"/>
  <c r="C288" i="4"/>
  <c r="D288" i="4"/>
  <c r="B289" i="4"/>
  <c r="C289" i="4"/>
  <c r="D289" i="4"/>
  <c r="B290" i="4"/>
  <c r="C290" i="4"/>
  <c r="D290" i="4"/>
  <c r="B291" i="4"/>
  <c r="C291" i="4"/>
  <c r="D291" i="4"/>
  <c r="E398" i="6"/>
  <c r="F398" i="6"/>
  <c r="E399" i="6"/>
  <c r="F399" i="6"/>
  <c r="E400" i="6"/>
  <c r="F400" i="6"/>
  <c r="E401" i="6"/>
  <c r="E402" i="6"/>
  <c r="F402" i="6"/>
  <c r="E403" i="6"/>
  <c r="F403" i="6"/>
  <c r="E388" i="6"/>
  <c r="F388" i="6"/>
  <c r="E389" i="6"/>
  <c r="F389" i="6"/>
  <c r="E390" i="6"/>
  <c r="F390" i="6"/>
  <c r="E391" i="6"/>
  <c r="F391" i="6"/>
  <c r="E392" i="6"/>
  <c r="F392" i="6"/>
  <c r="E393" i="6"/>
  <c r="F393" i="6"/>
  <c r="E378" i="6"/>
  <c r="F378" i="6"/>
  <c r="E379" i="6"/>
  <c r="F379" i="6"/>
  <c r="E380" i="6"/>
  <c r="F380" i="6"/>
  <c r="E381" i="6"/>
  <c r="F381" i="6"/>
  <c r="E382" i="6"/>
  <c r="F382" i="6"/>
  <c r="E383" i="6"/>
  <c r="F383" i="6"/>
  <c r="E368" i="6"/>
  <c r="F368" i="6"/>
  <c r="E369" i="6"/>
  <c r="F369" i="6"/>
  <c r="E370" i="6"/>
  <c r="F370" i="6"/>
  <c r="E371" i="6"/>
  <c r="F371" i="6"/>
  <c r="E372" i="6"/>
  <c r="F372" i="6"/>
  <c r="E373" i="6"/>
  <c r="F373" i="6"/>
  <c r="E358" i="6"/>
  <c r="F358" i="6"/>
  <c r="E359" i="6"/>
  <c r="F359" i="6"/>
  <c r="E360" i="6"/>
  <c r="F360" i="6"/>
  <c r="E361" i="6"/>
  <c r="F361" i="6"/>
  <c r="E362" i="6"/>
  <c r="F362" i="6"/>
  <c r="E363" i="6"/>
  <c r="F363" i="6"/>
  <c r="E348" i="6"/>
  <c r="F348" i="6"/>
  <c r="E349" i="6"/>
  <c r="F349" i="6"/>
  <c r="E350" i="6"/>
  <c r="F350" i="6"/>
  <c r="E351" i="6"/>
  <c r="F351" i="6"/>
  <c r="E352" i="6"/>
  <c r="F352" i="6"/>
  <c r="E353" i="6"/>
  <c r="F353" i="6"/>
  <c r="E338" i="6"/>
  <c r="F338" i="6"/>
  <c r="E339" i="6"/>
  <c r="F339" i="6"/>
  <c r="E340" i="6"/>
  <c r="F340" i="6"/>
  <c r="E341" i="6"/>
  <c r="F341" i="6"/>
  <c r="E342" i="6"/>
  <c r="F342" i="6"/>
  <c r="E343" i="6"/>
  <c r="F343" i="6"/>
  <c r="E328" i="6"/>
  <c r="F328" i="6"/>
  <c r="E329" i="6"/>
  <c r="F329" i="6"/>
  <c r="E330" i="6"/>
  <c r="F330" i="6"/>
  <c r="E331" i="6"/>
  <c r="F331" i="6"/>
  <c r="E332" i="6"/>
  <c r="F332" i="6"/>
  <c r="E333" i="6"/>
  <c r="F333" i="6"/>
  <c r="E318" i="6"/>
  <c r="F318" i="6"/>
  <c r="E319" i="6"/>
  <c r="F319" i="6"/>
  <c r="E320" i="6"/>
  <c r="F320" i="6"/>
  <c r="E321" i="6"/>
  <c r="F321" i="6"/>
  <c r="E322" i="6"/>
  <c r="F322" i="6"/>
  <c r="E323" i="6"/>
  <c r="F323" i="6"/>
  <c r="E308" i="6"/>
  <c r="F308" i="6"/>
  <c r="E309" i="6"/>
  <c r="F309" i="6"/>
  <c r="E310" i="6"/>
  <c r="F310" i="6"/>
  <c r="E311" i="6"/>
  <c r="F311" i="6"/>
  <c r="E312" i="6"/>
  <c r="F312" i="6"/>
  <c r="E313" i="6"/>
  <c r="F313" i="6"/>
  <c r="E298" i="6"/>
  <c r="F298" i="6"/>
  <c r="E299" i="6"/>
  <c r="F299" i="6"/>
  <c r="E300" i="6"/>
  <c r="F300" i="6"/>
  <c r="E301" i="6"/>
  <c r="F301" i="6"/>
  <c r="E302" i="6"/>
  <c r="F302" i="6"/>
  <c r="E303" i="6"/>
  <c r="F303" i="6"/>
  <c r="E288" i="6"/>
  <c r="F288" i="6"/>
  <c r="E289" i="6"/>
  <c r="F289" i="6"/>
  <c r="E290" i="6"/>
  <c r="F290" i="6"/>
  <c r="E291" i="6"/>
  <c r="F291" i="6"/>
  <c r="E292" i="6"/>
  <c r="F292" i="6"/>
  <c r="E293" i="6"/>
  <c r="F293" i="6"/>
  <c r="E278" i="6"/>
  <c r="F278" i="6"/>
  <c r="E279" i="6"/>
  <c r="F279" i="6"/>
  <c r="E280" i="6"/>
  <c r="F280" i="6"/>
  <c r="E281" i="6"/>
  <c r="F281" i="6"/>
  <c r="E282" i="6"/>
  <c r="F282" i="6"/>
  <c r="E283" i="6"/>
  <c r="F283" i="6"/>
  <c r="E268" i="6"/>
  <c r="F268" i="6"/>
  <c r="E269" i="6"/>
  <c r="F269" i="6"/>
  <c r="E270" i="6"/>
  <c r="F270" i="6"/>
  <c r="E271" i="6"/>
  <c r="F271" i="6"/>
  <c r="E272" i="6"/>
  <c r="F272" i="6"/>
  <c r="E273" i="6"/>
  <c r="F273" i="6"/>
  <c r="B281" i="4"/>
  <c r="C281" i="4"/>
  <c r="D281" i="4"/>
  <c r="B276" i="4"/>
  <c r="C276" i="4"/>
  <c r="D276" i="4"/>
  <c r="B277" i="4"/>
  <c r="C277" i="4"/>
  <c r="D277" i="4"/>
  <c r="B278" i="4"/>
  <c r="C278" i="4"/>
  <c r="D278" i="4"/>
  <c r="B279" i="4"/>
  <c r="C279" i="4"/>
  <c r="D279" i="4"/>
  <c r="B280" i="4"/>
  <c r="C280" i="4"/>
  <c r="D280" i="4"/>
  <c r="B266" i="4"/>
  <c r="C266" i="4"/>
  <c r="D266" i="4"/>
  <c r="B267" i="4"/>
  <c r="C267" i="4"/>
  <c r="D267" i="4"/>
  <c r="B268" i="4"/>
  <c r="C268" i="4"/>
  <c r="D268" i="4"/>
  <c r="B269" i="4"/>
  <c r="C269" i="4"/>
  <c r="D269" i="4"/>
  <c r="B270" i="4"/>
  <c r="C270" i="4"/>
  <c r="D270" i="4"/>
  <c r="B271" i="4"/>
  <c r="C271" i="4"/>
  <c r="D271" i="4"/>
  <c r="B255" i="4" l="1"/>
  <c r="C255" i="4"/>
  <c r="D255" i="4"/>
  <c r="B256" i="4"/>
  <c r="C256" i="4"/>
  <c r="D256" i="4"/>
  <c r="B257" i="4"/>
  <c r="C257" i="4"/>
  <c r="D257" i="4"/>
  <c r="B258" i="4"/>
  <c r="C258" i="4"/>
  <c r="D258" i="4"/>
  <c r="B259" i="4"/>
  <c r="C259" i="4"/>
  <c r="D259" i="4"/>
  <c r="B260" i="4"/>
  <c r="C260" i="4"/>
  <c r="D260" i="4"/>
  <c r="B245" i="4"/>
  <c r="C245" i="4"/>
  <c r="D245" i="4"/>
  <c r="B246" i="4"/>
  <c r="C246" i="4"/>
  <c r="D246" i="4"/>
  <c r="B247" i="4"/>
  <c r="C247" i="4"/>
  <c r="D247" i="4"/>
  <c r="B248" i="4"/>
  <c r="C248" i="4"/>
  <c r="D248" i="4"/>
  <c r="B249" i="4"/>
  <c r="C249" i="4"/>
  <c r="D249" i="4"/>
  <c r="B250" i="4"/>
  <c r="C250" i="4"/>
  <c r="D250" i="4"/>
  <c r="E240" i="4"/>
  <c r="B234" i="4"/>
  <c r="C234" i="4"/>
  <c r="D234" i="4"/>
  <c r="B235" i="4"/>
  <c r="C235" i="4"/>
  <c r="D235" i="4"/>
  <c r="B236" i="4"/>
  <c r="C236" i="4"/>
  <c r="D236" i="4"/>
  <c r="B237" i="4"/>
  <c r="C237" i="4"/>
  <c r="D237" i="4"/>
  <c r="B238" i="4"/>
  <c r="C238" i="4"/>
  <c r="D238" i="4"/>
  <c r="B239" i="4"/>
  <c r="C239" i="4"/>
  <c r="D239" i="4"/>
  <c r="B224" i="4"/>
  <c r="C224" i="4"/>
  <c r="D224" i="4"/>
  <c r="B225" i="4"/>
  <c r="C225" i="4"/>
  <c r="D225" i="4"/>
  <c r="B226" i="4"/>
  <c r="C226" i="4"/>
  <c r="D226" i="4"/>
  <c r="B227" i="4"/>
  <c r="C227" i="4"/>
  <c r="D227" i="4"/>
  <c r="B228" i="4"/>
  <c r="C228" i="4"/>
  <c r="D228" i="4"/>
  <c r="B229" i="4"/>
  <c r="C229" i="4"/>
  <c r="D229" i="4"/>
  <c r="K219" i="4"/>
  <c r="J219" i="4"/>
  <c r="F219" i="4"/>
  <c r="E219" i="4"/>
  <c r="K177" i="4"/>
  <c r="J177" i="4"/>
  <c r="F177" i="4"/>
  <c r="E177" i="4"/>
  <c r="K198" i="4"/>
  <c r="J198" i="4"/>
  <c r="F198" i="4"/>
  <c r="E198" i="4"/>
  <c r="B213" i="4"/>
  <c r="C213" i="4"/>
  <c r="D213" i="4"/>
  <c r="B214" i="4"/>
  <c r="C214" i="4"/>
  <c r="D214" i="4"/>
  <c r="B215" i="4"/>
  <c r="C215" i="4"/>
  <c r="D215" i="4"/>
  <c r="B216" i="4"/>
  <c r="C216" i="4"/>
  <c r="D216" i="4"/>
  <c r="B217" i="4"/>
  <c r="C217" i="4"/>
  <c r="D217" i="4"/>
  <c r="B218" i="4"/>
  <c r="C218" i="4"/>
  <c r="D218" i="4"/>
  <c r="B208" i="4"/>
  <c r="C208" i="4"/>
  <c r="D208" i="4"/>
  <c r="B203" i="4"/>
  <c r="C203" i="4"/>
  <c r="D203" i="4"/>
  <c r="B204" i="4"/>
  <c r="C204" i="4"/>
  <c r="D204" i="4"/>
  <c r="B205" i="4"/>
  <c r="C205" i="4"/>
  <c r="D205" i="4"/>
  <c r="B206" i="4"/>
  <c r="C206" i="4"/>
  <c r="D206" i="4"/>
  <c r="B207" i="4"/>
  <c r="C207" i="4"/>
  <c r="D207" i="4"/>
  <c r="B209" i="4"/>
  <c r="C209" i="4"/>
  <c r="D209" i="4"/>
  <c r="B192" i="4"/>
  <c r="C192" i="4"/>
  <c r="D192" i="4"/>
  <c r="B193" i="4"/>
  <c r="C193" i="4"/>
  <c r="D193" i="4"/>
  <c r="B194" i="4"/>
  <c r="C194" i="4"/>
  <c r="D194" i="4"/>
  <c r="B195" i="4"/>
  <c r="C195" i="4"/>
  <c r="D195" i="4"/>
  <c r="B196" i="4"/>
  <c r="C196" i="4"/>
  <c r="D196" i="4"/>
  <c r="B197" i="4"/>
  <c r="C197" i="4"/>
  <c r="D197" i="4"/>
  <c r="B182" i="4"/>
  <c r="C182" i="4"/>
  <c r="D182" i="4"/>
  <c r="B183" i="4"/>
  <c r="C183" i="4"/>
  <c r="D183" i="4"/>
  <c r="B184" i="4"/>
  <c r="C184" i="4"/>
  <c r="D184" i="4"/>
  <c r="B185" i="4"/>
  <c r="C185" i="4"/>
  <c r="D185" i="4"/>
  <c r="B186" i="4"/>
  <c r="C186" i="4"/>
  <c r="D186" i="4"/>
  <c r="B187" i="4"/>
  <c r="C187" i="4"/>
  <c r="D187" i="4"/>
  <c r="K156" i="4"/>
  <c r="J156" i="4"/>
  <c r="F156" i="4"/>
  <c r="E156" i="4"/>
  <c r="B171" i="4"/>
  <c r="C171" i="4"/>
  <c r="D171" i="4"/>
  <c r="B172" i="4"/>
  <c r="C172" i="4"/>
  <c r="D172" i="4"/>
  <c r="B173" i="4"/>
  <c r="C173" i="4"/>
  <c r="D173" i="4"/>
  <c r="B174" i="4"/>
  <c r="C174" i="4"/>
  <c r="D174" i="4"/>
  <c r="B175" i="4"/>
  <c r="C175" i="4"/>
  <c r="D175" i="4"/>
  <c r="B176" i="4"/>
  <c r="C176" i="4"/>
  <c r="D176" i="4"/>
  <c r="B161" i="4"/>
  <c r="C161" i="4"/>
  <c r="D161" i="4"/>
  <c r="B162" i="4"/>
  <c r="C162" i="4"/>
  <c r="D162" i="4"/>
  <c r="B163" i="4"/>
  <c r="C163" i="4"/>
  <c r="D163" i="4"/>
  <c r="B164" i="4"/>
  <c r="C164" i="4"/>
  <c r="D164" i="4"/>
  <c r="B165" i="4"/>
  <c r="C165" i="4"/>
  <c r="D165" i="4"/>
  <c r="B166" i="4"/>
  <c r="C166" i="4"/>
  <c r="D166" i="4"/>
  <c r="B150" i="4"/>
  <c r="C150" i="4"/>
  <c r="D150" i="4"/>
  <c r="B151" i="4"/>
  <c r="C151" i="4"/>
  <c r="D151" i="4"/>
  <c r="B152" i="4"/>
  <c r="C152" i="4"/>
  <c r="D152" i="4"/>
  <c r="B153" i="4"/>
  <c r="C153" i="4"/>
  <c r="D153" i="4"/>
  <c r="B154" i="4"/>
  <c r="C154" i="4"/>
  <c r="D154" i="4"/>
  <c r="B155" i="4"/>
  <c r="C155" i="4"/>
  <c r="D155" i="4"/>
  <c r="B140" i="4"/>
  <c r="C140" i="4"/>
  <c r="D140" i="4"/>
  <c r="B141" i="4"/>
  <c r="C141" i="4"/>
  <c r="D141" i="4"/>
  <c r="B142" i="4"/>
  <c r="C142" i="4"/>
  <c r="D142" i="4"/>
  <c r="B143" i="4"/>
  <c r="C143" i="4"/>
  <c r="D143" i="4"/>
  <c r="B144" i="4"/>
  <c r="C144" i="4"/>
  <c r="D144" i="4"/>
  <c r="B145" i="4"/>
  <c r="C145" i="4"/>
  <c r="D145" i="4"/>
  <c r="B134" i="4"/>
  <c r="C134" i="4"/>
  <c r="D134" i="4"/>
  <c r="B133" i="4"/>
  <c r="C133" i="4"/>
  <c r="D133" i="4"/>
  <c r="B132" i="4"/>
  <c r="C132" i="4"/>
  <c r="D132" i="4"/>
  <c r="B129" i="4"/>
  <c r="C129" i="4"/>
  <c r="D129" i="4"/>
  <c r="B130" i="4"/>
  <c r="C130" i="4"/>
  <c r="D130" i="4"/>
  <c r="B131" i="4"/>
  <c r="C131" i="4"/>
  <c r="D131" i="4"/>
  <c r="B119" i="4"/>
  <c r="C119" i="4"/>
  <c r="D119" i="4"/>
  <c r="B120" i="4"/>
  <c r="C120" i="4"/>
  <c r="D120" i="4"/>
  <c r="B121" i="4"/>
  <c r="C121" i="4"/>
  <c r="D121" i="4"/>
  <c r="B122" i="4"/>
  <c r="C122" i="4"/>
  <c r="D122" i="4"/>
  <c r="B123" i="4"/>
  <c r="C123" i="4"/>
  <c r="D123" i="4"/>
  <c r="B124" i="4"/>
  <c r="C124" i="4"/>
  <c r="D124" i="4"/>
  <c r="K114" i="4"/>
  <c r="J114" i="4"/>
  <c r="F114" i="4"/>
  <c r="E114" i="4"/>
  <c r="B112" i="4"/>
  <c r="C112" i="4"/>
  <c r="D112" i="4"/>
  <c r="B113" i="4"/>
  <c r="C113" i="4"/>
  <c r="D113" i="4"/>
  <c r="B108" i="4"/>
  <c r="C108" i="4"/>
  <c r="D108" i="4"/>
  <c r="B109" i="4"/>
  <c r="C109" i="4"/>
  <c r="D109" i="4"/>
  <c r="B110" i="4"/>
  <c r="C110" i="4"/>
  <c r="D110" i="4"/>
  <c r="B111" i="4"/>
  <c r="C111" i="4"/>
  <c r="D111" i="4"/>
  <c r="B101" i="4"/>
  <c r="C101" i="4"/>
  <c r="D101" i="4"/>
  <c r="B102" i="4"/>
  <c r="C102" i="4"/>
  <c r="D102" i="4"/>
  <c r="B103" i="4"/>
  <c r="C103" i="4"/>
  <c r="D103" i="4"/>
  <c r="B100" i="4"/>
  <c r="C100" i="4"/>
  <c r="D100" i="4"/>
  <c r="B99" i="4"/>
  <c r="C99" i="4"/>
  <c r="D99" i="4"/>
  <c r="B98" i="4"/>
  <c r="C98" i="4"/>
  <c r="D98" i="4"/>
  <c r="K72" i="4"/>
  <c r="J72" i="4"/>
  <c r="F72" i="4"/>
  <c r="E72" i="4"/>
  <c r="B87" i="4"/>
  <c r="C87" i="4"/>
  <c r="D87" i="4"/>
  <c r="B88" i="4"/>
  <c r="C88" i="4"/>
  <c r="D88" i="4"/>
  <c r="B89" i="4"/>
  <c r="C89" i="4"/>
  <c r="D89" i="4"/>
  <c r="B90" i="4"/>
  <c r="C90" i="4"/>
  <c r="D90" i="4"/>
  <c r="B91" i="4"/>
  <c r="C91" i="4"/>
  <c r="D91" i="4"/>
  <c r="B92" i="4"/>
  <c r="C92" i="4"/>
  <c r="D92" i="4"/>
  <c r="B77" i="4"/>
  <c r="C77" i="4"/>
  <c r="D77" i="4"/>
  <c r="B78" i="4"/>
  <c r="C78" i="4"/>
  <c r="D78" i="4"/>
  <c r="B79" i="4"/>
  <c r="C79" i="4"/>
  <c r="D79" i="4"/>
  <c r="B80" i="4"/>
  <c r="C80" i="4"/>
  <c r="D80" i="4"/>
  <c r="B81" i="4"/>
  <c r="C81" i="4"/>
  <c r="D81" i="4"/>
  <c r="B82" i="4"/>
  <c r="C82" i="4"/>
  <c r="D82" i="4"/>
  <c r="B71" i="4"/>
  <c r="C71" i="4"/>
  <c r="D71" i="4"/>
  <c r="B69" i="4"/>
  <c r="C69" i="4"/>
  <c r="D69" i="4"/>
  <c r="B70" i="4"/>
  <c r="C70" i="4"/>
  <c r="D70" i="4"/>
  <c r="B66" i="4"/>
  <c r="C66" i="4"/>
  <c r="D66" i="4"/>
  <c r="B67" i="4"/>
  <c r="C67" i="4"/>
  <c r="D67" i="4"/>
  <c r="B68" i="4"/>
  <c r="C68" i="4"/>
  <c r="D68" i="4"/>
  <c r="B60" i="4"/>
  <c r="C60" i="4"/>
  <c r="D60" i="4"/>
  <c r="B61" i="4"/>
  <c r="C61" i="4"/>
  <c r="D61" i="4"/>
  <c r="B56" i="4"/>
  <c r="C56" i="4"/>
  <c r="D56" i="4"/>
  <c r="B57" i="4"/>
  <c r="C57" i="4"/>
  <c r="D57" i="4"/>
  <c r="B58" i="4"/>
  <c r="C58" i="4"/>
  <c r="D58" i="4"/>
  <c r="B59" i="4"/>
  <c r="C59" i="4"/>
  <c r="D59" i="4"/>
  <c r="B50" i="4"/>
  <c r="C50" i="4"/>
  <c r="D50" i="4"/>
  <c r="B49" i="4"/>
  <c r="C49" i="4"/>
  <c r="D49" i="4"/>
  <c r="B48" i="4"/>
  <c r="C48" i="4"/>
  <c r="D48" i="4"/>
  <c r="B45" i="4"/>
  <c r="C45" i="4"/>
  <c r="D45" i="4"/>
  <c r="B46" i="4"/>
  <c r="C46" i="4"/>
  <c r="D46" i="4"/>
  <c r="B47" i="4"/>
  <c r="C47" i="4"/>
  <c r="D47" i="4"/>
  <c r="B35" i="4"/>
  <c r="C35" i="4"/>
  <c r="D35" i="4"/>
  <c r="B36" i="4"/>
  <c r="C36" i="4"/>
  <c r="D36" i="4"/>
  <c r="B37" i="4"/>
  <c r="C37" i="4"/>
  <c r="D37" i="4"/>
  <c r="B38" i="4"/>
  <c r="C38" i="4"/>
  <c r="D38" i="4"/>
  <c r="B39" i="4"/>
  <c r="C39" i="4"/>
  <c r="D39" i="4"/>
  <c r="B40" i="4"/>
  <c r="C40" i="4"/>
  <c r="D40" i="4"/>
  <c r="B19" i="4"/>
  <c r="C19" i="4"/>
  <c r="D19" i="4"/>
  <c r="B18" i="4"/>
  <c r="C18" i="4"/>
  <c r="D18" i="4"/>
  <c r="B17" i="4"/>
  <c r="C17" i="4"/>
  <c r="D17" i="4"/>
  <c r="B16" i="4"/>
  <c r="C16" i="4"/>
  <c r="D16" i="4"/>
  <c r="B15" i="4"/>
  <c r="C15" i="4"/>
  <c r="D15" i="4"/>
  <c r="B14" i="4"/>
  <c r="C14" i="4"/>
  <c r="D14" i="4"/>
  <c r="K30" i="4"/>
  <c r="J30" i="4"/>
  <c r="B29" i="4"/>
  <c r="C29" i="4"/>
  <c r="D29" i="4"/>
  <c r="B28" i="4"/>
  <c r="C28" i="4"/>
  <c r="D28" i="4"/>
  <c r="B27" i="4"/>
  <c r="C27" i="4"/>
  <c r="D27" i="4"/>
  <c r="B24" i="4"/>
  <c r="C24" i="4"/>
  <c r="D24" i="4"/>
  <c r="B25" i="4"/>
  <c r="C25" i="4"/>
  <c r="D25" i="4"/>
  <c r="B26" i="4"/>
  <c r="C26" i="4"/>
  <c r="D26" i="4"/>
  <c r="E258" i="6" l="1"/>
  <c r="F258" i="6"/>
  <c r="E259" i="6"/>
  <c r="F259" i="6"/>
  <c r="E260" i="6"/>
  <c r="F260" i="6"/>
  <c r="E261" i="6"/>
  <c r="F261" i="6"/>
  <c r="E262" i="6"/>
  <c r="F262" i="6"/>
  <c r="E263" i="6"/>
  <c r="F263" i="6"/>
  <c r="E248" i="6"/>
  <c r="F248" i="6"/>
  <c r="E249" i="6"/>
  <c r="F249" i="6"/>
  <c r="E250" i="6"/>
  <c r="F250" i="6"/>
  <c r="E251" i="6"/>
  <c r="F251" i="6"/>
  <c r="E252" i="6"/>
  <c r="F252" i="6"/>
  <c r="E253" i="6"/>
  <c r="F253" i="6"/>
  <c r="E243" i="6" l="1"/>
  <c r="F243" i="6"/>
  <c r="E238" i="6"/>
  <c r="F238" i="6"/>
  <c r="E239" i="6"/>
  <c r="F239" i="6"/>
  <c r="E240" i="6"/>
  <c r="F240" i="6"/>
  <c r="E241" i="6"/>
  <c r="F241" i="6"/>
  <c r="E242" i="6"/>
  <c r="F242" i="6"/>
  <c r="E228" i="6"/>
  <c r="F228" i="6"/>
  <c r="E229" i="6"/>
  <c r="F229" i="6"/>
  <c r="E230" i="6"/>
  <c r="F230" i="6"/>
  <c r="E231" i="6"/>
  <c r="F231" i="6"/>
  <c r="E232" i="6"/>
  <c r="F232" i="6"/>
  <c r="E233" i="6"/>
  <c r="F233" i="6"/>
  <c r="E218" i="6"/>
  <c r="F218" i="6"/>
  <c r="E219" i="6"/>
  <c r="F219" i="6"/>
  <c r="E220" i="6"/>
  <c r="F220" i="6"/>
  <c r="E221" i="6"/>
  <c r="F221" i="6"/>
  <c r="E222" i="6"/>
  <c r="F222" i="6"/>
  <c r="E223" i="6"/>
  <c r="F223" i="6"/>
  <c r="E208" i="6"/>
  <c r="F208" i="6"/>
  <c r="E209" i="6"/>
  <c r="F209" i="6"/>
  <c r="E210" i="6"/>
  <c r="F210" i="6"/>
  <c r="E211" i="6"/>
  <c r="F211" i="6"/>
  <c r="E212" i="6"/>
  <c r="F212" i="6"/>
  <c r="E213" i="6"/>
  <c r="F213" i="6"/>
  <c r="E198" i="6"/>
  <c r="F198" i="6"/>
  <c r="E199" i="6"/>
  <c r="F199" i="6"/>
  <c r="E200" i="6"/>
  <c r="F200" i="6"/>
  <c r="E201" i="6"/>
  <c r="F201" i="6"/>
  <c r="E202" i="6"/>
  <c r="F202" i="6"/>
  <c r="E203" i="6"/>
  <c r="F203" i="6"/>
  <c r="E188" i="6"/>
  <c r="F188" i="6"/>
  <c r="E189" i="6"/>
  <c r="F189" i="6"/>
  <c r="E190" i="6"/>
  <c r="F190" i="6"/>
  <c r="E191" i="6"/>
  <c r="F191" i="6"/>
  <c r="E192" i="6"/>
  <c r="F192" i="6"/>
  <c r="E193" i="6"/>
  <c r="F193" i="6"/>
  <c r="E181" i="6"/>
  <c r="F181" i="6"/>
  <c r="E182" i="6"/>
  <c r="F182" i="6"/>
  <c r="E183" i="6"/>
  <c r="F183" i="6"/>
  <c r="E178" i="6"/>
  <c r="F178" i="6"/>
  <c r="E179" i="6"/>
  <c r="F179" i="6"/>
  <c r="E180" i="6"/>
  <c r="F180" i="6"/>
  <c r="E168" i="6"/>
  <c r="F168" i="6"/>
  <c r="E169" i="6"/>
  <c r="F169" i="6"/>
  <c r="E170" i="6"/>
  <c r="F170" i="6"/>
  <c r="E171" i="6"/>
  <c r="F171" i="6"/>
  <c r="E172" i="6"/>
  <c r="F172" i="6"/>
  <c r="E173" i="6"/>
  <c r="F173" i="6"/>
  <c r="E158" i="6"/>
  <c r="F158" i="6"/>
  <c r="E159" i="6"/>
  <c r="F159" i="6"/>
  <c r="E160" i="6"/>
  <c r="F160" i="6"/>
  <c r="E161" i="6"/>
  <c r="F161" i="6"/>
  <c r="E162" i="6"/>
  <c r="F162" i="6"/>
  <c r="E163" i="6"/>
  <c r="F163" i="6"/>
  <c r="E148" i="6"/>
  <c r="F148" i="6"/>
  <c r="E149" i="6"/>
  <c r="F149" i="6"/>
  <c r="E150" i="6"/>
  <c r="F150" i="6"/>
  <c r="E151" i="6"/>
  <c r="F151" i="6"/>
  <c r="E152" i="6"/>
  <c r="F152" i="6"/>
  <c r="E153" i="6"/>
  <c r="F153" i="6"/>
  <c r="E138" i="6"/>
  <c r="F138" i="6"/>
  <c r="E139" i="6"/>
  <c r="F139" i="6"/>
  <c r="E140" i="6"/>
  <c r="F140" i="6"/>
  <c r="E141" i="6"/>
  <c r="F141" i="6"/>
  <c r="E142" i="6"/>
  <c r="F142" i="6"/>
  <c r="E143" i="6"/>
  <c r="F143" i="6"/>
  <c r="E131" i="6"/>
  <c r="F131" i="6"/>
  <c r="E132" i="6"/>
  <c r="F132" i="6"/>
  <c r="E133" i="6"/>
  <c r="F133" i="6"/>
  <c r="E128" i="6"/>
  <c r="F128" i="6"/>
  <c r="E129" i="6"/>
  <c r="F129" i="6"/>
  <c r="E130" i="6"/>
  <c r="F130" i="6"/>
  <c r="E118" i="6"/>
  <c r="F118" i="6"/>
  <c r="E119" i="6"/>
  <c r="F119" i="6"/>
  <c r="E120" i="6"/>
  <c r="F120" i="6"/>
  <c r="E121" i="6"/>
  <c r="F121" i="6"/>
  <c r="E122" i="6"/>
  <c r="F122" i="6"/>
  <c r="E123" i="6"/>
  <c r="F123" i="6"/>
  <c r="E108" i="6"/>
  <c r="F108" i="6"/>
  <c r="E109" i="6"/>
  <c r="F109" i="6"/>
  <c r="E110" i="6"/>
  <c r="F110" i="6"/>
  <c r="E111" i="6"/>
  <c r="F111" i="6"/>
  <c r="E112" i="6"/>
  <c r="F112" i="6"/>
  <c r="E113" i="6"/>
  <c r="F113" i="6"/>
  <c r="E99" i="6"/>
  <c r="F99" i="6"/>
  <c r="E100" i="6"/>
  <c r="F100" i="6"/>
  <c r="E101" i="6"/>
  <c r="F101" i="6"/>
  <c r="E102" i="6"/>
  <c r="F102" i="6"/>
  <c r="E103" i="6"/>
  <c r="F103" i="6"/>
  <c r="E98" i="6"/>
  <c r="F98" i="6"/>
  <c r="E58" i="6"/>
  <c r="F58" i="6"/>
  <c r="E59" i="6"/>
  <c r="F59" i="6"/>
  <c r="E60" i="6"/>
  <c r="F60" i="6"/>
  <c r="E61" i="6"/>
  <c r="F61" i="6"/>
  <c r="E62" i="6"/>
  <c r="F62" i="6"/>
  <c r="E63" i="6"/>
  <c r="F63" i="6"/>
  <c r="E48" i="6"/>
  <c r="F48" i="6"/>
  <c r="E49" i="6"/>
  <c r="E49" i="3" s="1"/>
  <c r="F49" i="6"/>
  <c r="D49" i="3" s="1"/>
  <c r="E50" i="6"/>
  <c r="F50" i="6"/>
  <c r="E51" i="6"/>
  <c r="E51" i="3" s="1"/>
  <c r="F51" i="6"/>
  <c r="D51" i="3" s="1"/>
  <c r="E52" i="6"/>
  <c r="F52" i="6"/>
  <c r="E53" i="6"/>
  <c r="F53" i="6"/>
  <c r="E88" i="6"/>
  <c r="F88" i="6"/>
  <c r="E89" i="6"/>
  <c r="F89" i="6"/>
  <c r="E90" i="6"/>
  <c r="F90" i="6"/>
  <c r="E91" i="6"/>
  <c r="F91" i="6"/>
  <c r="E92" i="6"/>
  <c r="F92" i="6"/>
  <c r="E93" i="6"/>
  <c r="F93" i="6"/>
  <c r="E78" i="6"/>
  <c r="F78" i="6"/>
  <c r="E79" i="6"/>
  <c r="F79" i="6"/>
  <c r="E80" i="6"/>
  <c r="F80" i="6"/>
  <c r="E81" i="6"/>
  <c r="F81" i="6"/>
  <c r="E82" i="6"/>
  <c r="F82" i="6"/>
  <c r="E83" i="6"/>
  <c r="F83" i="6"/>
  <c r="E68" i="6"/>
  <c r="F68" i="6"/>
  <c r="E69" i="6"/>
  <c r="F69" i="6"/>
  <c r="E70" i="6"/>
  <c r="F70" i="6"/>
  <c r="E71" i="6"/>
  <c r="F71" i="6"/>
  <c r="E72" i="6"/>
  <c r="F72" i="6"/>
  <c r="E73" i="6"/>
  <c r="F73" i="6"/>
  <c r="E38" i="6"/>
  <c r="E38" i="3" s="1"/>
  <c r="F38" i="6"/>
  <c r="D38" i="3" s="1"/>
  <c r="E39" i="6"/>
  <c r="E39" i="3" s="1"/>
  <c r="F39" i="6"/>
  <c r="D39" i="3" s="1"/>
  <c r="E40" i="6"/>
  <c r="E40" i="3" s="1"/>
  <c r="F40" i="6"/>
  <c r="D40" i="3" s="1"/>
  <c r="E41" i="6"/>
  <c r="E41" i="3" s="1"/>
  <c r="F41" i="6"/>
  <c r="D41" i="3" s="1"/>
  <c r="E42" i="6"/>
  <c r="E42" i="3" s="1"/>
  <c r="F42" i="6"/>
  <c r="D42" i="3" s="1"/>
  <c r="E43" i="6"/>
  <c r="F43" i="6"/>
  <c r="E30" i="6"/>
  <c r="E30" i="3" s="1"/>
  <c r="F30" i="6"/>
  <c r="D30" i="3" s="1"/>
  <c r="E31" i="6"/>
  <c r="E31" i="3" s="1"/>
  <c r="F31" i="6"/>
  <c r="D31" i="3" s="1"/>
  <c r="E32" i="6"/>
  <c r="E32" i="3" s="1"/>
  <c r="F32" i="6"/>
  <c r="D32" i="3" s="1"/>
  <c r="E33" i="6"/>
  <c r="E33" i="3" s="1"/>
  <c r="F33" i="6"/>
  <c r="D33" i="3" s="1"/>
  <c r="E28" i="6"/>
  <c r="E28" i="3" s="1"/>
  <c r="F28" i="6"/>
  <c r="D28" i="3" s="1"/>
  <c r="E29" i="6"/>
  <c r="E29" i="3" s="1"/>
  <c r="F29" i="6"/>
  <c r="D29" i="3" s="1"/>
  <c r="E22" i="6"/>
  <c r="E22" i="3" s="1"/>
  <c r="F22" i="6"/>
  <c r="D22" i="3" s="1"/>
  <c r="E23" i="6"/>
  <c r="E23" i="3" s="1"/>
  <c r="F23" i="6"/>
  <c r="D23" i="3" s="1"/>
  <c r="E18" i="6"/>
  <c r="E18" i="3" s="1"/>
  <c r="F18" i="6"/>
  <c r="D18" i="3" s="1"/>
  <c r="E19" i="6"/>
  <c r="E19" i="3" s="1"/>
  <c r="F19" i="6"/>
  <c r="D19" i="3" s="1"/>
  <c r="E20" i="6"/>
  <c r="E20" i="3" s="1"/>
  <c r="F20" i="6"/>
  <c r="D20" i="3" s="1"/>
  <c r="E21" i="6"/>
  <c r="E21" i="3" s="1"/>
  <c r="F21" i="6"/>
  <c r="D21" i="3" s="1"/>
  <c r="D50" i="3" l="1"/>
  <c r="E50" i="3"/>
  <c r="F8" i="6"/>
  <c r="D8" i="3" s="1"/>
  <c r="F9" i="6"/>
  <c r="D9" i="3" s="1"/>
  <c r="F10" i="6"/>
  <c r="D10" i="3" s="1"/>
  <c r="F11" i="6"/>
  <c r="D11" i="3" s="1"/>
  <c r="F12" i="6"/>
  <c r="D12" i="3" s="1"/>
  <c r="F13" i="6"/>
  <c r="D13" i="3" s="1"/>
  <c r="E8" i="6"/>
  <c r="E8" i="3" s="1"/>
  <c r="E9" i="6"/>
  <c r="E9" i="3" s="1"/>
  <c r="E10" i="6"/>
  <c r="E10" i="3" s="1"/>
  <c r="E11" i="6"/>
  <c r="E11" i="3" s="1"/>
  <c r="E12" i="6"/>
  <c r="E12" i="3" s="1"/>
  <c r="E13" i="6"/>
  <c r="E13" i="3" s="1"/>
  <c r="E14" i="6"/>
  <c r="E14" i="3" s="1"/>
  <c r="B31" i="4" l="1"/>
  <c r="C31" i="4"/>
  <c r="D31" i="4"/>
  <c r="B32" i="4"/>
  <c r="C32" i="4"/>
  <c r="D32" i="4"/>
  <c r="B33" i="4"/>
  <c r="C33" i="4"/>
  <c r="D33" i="4"/>
  <c r="B34" i="4"/>
  <c r="C34" i="4"/>
  <c r="D34" i="4"/>
  <c r="B41" i="4"/>
  <c r="C41" i="4"/>
  <c r="D41" i="4"/>
  <c r="B42" i="4"/>
  <c r="C42" i="4"/>
  <c r="D42" i="4"/>
  <c r="B43" i="4"/>
  <c r="C43" i="4"/>
  <c r="D43" i="4"/>
  <c r="B44" i="4"/>
  <c r="C44" i="4"/>
  <c r="D44" i="4"/>
  <c r="B52" i="4"/>
  <c r="C52" i="4"/>
  <c r="D52" i="4"/>
  <c r="B53" i="4"/>
  <c r="C53" i="4"/>
  <c r="D53" i="4"/>
  <c r="B54" i="4"/>
  <c r="C54" i="4"/>
  <c r="D54" i="4"/>
  <c r="B55" i="4"/>
  <c r="C55" i="4"/>
  <c r="D55" i="4"/>
  <c r="B62" i="4"/>
  <c r="C62" i="4"/>
  <c r="D62" i="4"/>
  <c r="B63" i="4"/>
  <c r="C63" i="4"/>
  <c r="D63" i="4"/>
  <c r="B64" i="4"/>
  <c r="C64" i="4"/>
  <c r="D64" i="4"/>
  <c r="B65" i="4"/>
  <c r="C65" i="4"/>
  <c r="D65" i="4"/>
  <c r="B73" i="4"/>
  <c r="C73" i="4"/>
  <c r="D73" i="4"/>
  <c r="B74" i="4"/>
  <c r="C74" i="4"/>
  <c r="D74" i="4"/>
  <c r="B75" i="4"/>
  <c r="C75" i="4"/>
  <c r="D75" i="4"/>
  <c r="B76" i="4"/>
  <c r="C76" i="4"/>
  <c r="D76" i="4"/>
  <c r="B83" i="4"/>
  <c r="C83" i="4"/>
  <c r="D83" i="4"/>
  <c r="B84" i="4"/>
  <c r="C84" i="4"/>
  <c r="D84" i="4"/>
  <c r="B85" i="4"/>
  <c r="C85" i="4"/>
  <c r="D85" i="4"/>
  <c r="B86" i="4"/>
  <c r="C86" i="4"/>
  <c r="D86" i="4"/>
  <c r="B94" i="4"/>
  <c r="C94" i="4"/>
  <c r="D94" i="4"/>
  <c r="B95" i="4"/>
  <c r="C95" i="4"/>
  <c r="D95" i="4"/>
  <c r="B96" i="4"/>
  <c r="C96" i="4"/>
  <c r="D96" i="4"/>
  <c r="B97" i="4"/>
  <c r="C97" i="4"/>
  <c r="D97" i="4"/>
  <c r="B104" i="4"/>
  <c r="C104" i="4"/>
  <c r="D104" i="4"/>
  <c r="B105" i="4"/>
  <c r="C105" i="4"/>
  <c r="D105" i="4"/>
  <c r="B106" i="4"/>
  <c r="C106" i="4"/>
  <c r="D106" i="4"/>
  <c r="B107" i="4"/>
  <c r="C107" i="4"/>
  <c r="D107" i="4"/>
  <c r="B115" i="4"/>
  <c r="C115" i="4"/>
  <c r="D115" i="4"/>
  <c r="B116" i="4"/>
  <c r="C116" i="4"/>
  <c r="D116" i="4"/>
  <c r="B117" i="4"/>
  <c r="C117" i="4"/>
  <c r="D117" i="4"/>
  <c r="B118" i="4"/>
  <c r="C118" i="4"/>
  <c r="D118" i="4"/>
  <c r="B125" i="4"/>
  <c r="C125" i="4"/>
  <c r="D125" i="4"/>
  <c r="B126" i="4"/>
  <c r="C126" i="4"/>
  <c r="D126" i="4"/>
  <c r="B127" i="4"/>
  <c r="C127" i="4"/>
  <c r="D127" i="4"/>
  <c r="B128" i="4"/>
  <c r="C128" i="4"/>
  <c r="D128" i="4"/>
  <c r="B136" i="4"/>
  <c r="C136" i="4"/>
  <c r="D136" i="4"/>
  <c r="B137" i="4"/>
  <c r="C137" i="4"/>
  <c r="D137" i="4"/>
  <c r="B138" i="4"/>
  <c r="C138" i="4"/>
  <c r="D138" i="4"/>
  <c r="B139" i="4"/>
  <c r="C139" i="4"/>
  <c r="D139" i="4"/>
  <c r="B146" i="4"/>
  <c r="C146" i="4"/>
  <c r="D146" i="4"/>
  <c r="B147" i="4"/>
  <c r="C147" i="4"/>
  <c r="D147" i="4"/>
  <c r="B148" i="4"/>
  <c r="C148" i="4"/>
  <c r="D148" i="4"/>
  <c r="B149" i="4"/>
  <c r="C149" i="4"/>
  <c r="D149" i="4"/>
  <c r="B157" i="4"/>
  <c r="C157" i="4"/>
  <c r="D157" i="4"/>
  <c r="B158" i="4"/>
  <c r="C158" i="4"/>
  <c r="D158" i="4"/>
  <c r="B159" i="4"/>
  <c r="C159" i="4"/>
  <c r="D159" i="4"/>
  <c r="B160" i="4"/>
  <c r="C160" i="4"/>
  <c r="D160" i="4"/>
  <c r="B167" i="4"/>
  <c r="C167" i="4"/>
  <c r="D167" i="4"/>
  <c r="B168" i="4"/>
  <c r="C168" i="4"/>
  <c r="D168" i="4"/>
  <c r="B169" i="4"/>
  <c r="C169" i="4"/>
  <c r="D169" i="4"/>
  <c r="B170" i="4"/>
  <c r="C170" i="4"/>
  <c r="D170" i="4"/>
  <c r="B178" i="4"/>
  <c r="C178" i="4"/>
  <c r="D178" i="4"/>
  <c r="B179" i="4"/>
  <c r="C179" i="4"/>
  <c r="D179" i="4"/>
  <c r="B180" i="4"/>
  <c r="C180" i="4"/>
  <c r="D180" i="4"/>
  <c r="B181" i="4"/>
  <c r="C181" i="4"/>
  <c r="D181" i="4"/>
  <c r="B188" i="4"/>
  <c r="C188" i="4"/>
  <c r="D188" i="4"/>
  <c r="B189" i="4"/>
  <c r="C189" i="4"/>
  <c r="D189" i="4"/>
  <c r="B190" i="4"/>
  <c r="C190" i="4"/>
  <c r="D190" i="4"/>
  <c r="B191" i="4"/>
  <c r="C191" i="4"/>
  <c r="D191" i="4"/>
  <c r="B199" i="4"/>
  <c r="C199" i="4"/>
  <c r="D199" i="4"/>
  <c r="B200" i="4"/>
  <c r="C200" i="4"/>
  <c r="D200" i="4"/>
  <c r="B201" i="4"/>
  <c r="C201" i="4"/>
  <c r="D201" i="4"/>
  <c r="B202" i="4"/>
  <c r="C202" i="4"/>
  <c r="D202" i="4"/>
  <c r="B210" i="4"/>
  <c r="C210" i="4"/>
  <c r="D210" i="4"/>
  <c r="B211" i="4"/>
  <c r="C211" i="4"/>
  <c r="D211" i="4"/>
  <c r="B212" i="4"/>
  <c r="C212" i="4"/>
  <c r="D212" i="4"/>
  <c r="B220" i="4"/>
  <c r="C220" i="4"/>
  <c r="D220" i="4"/>
  <c r="B221" i="4"/>
  <c r="C221" i="4"/>
  <c r="D221" i="4"/>
  <c r="B222" i="4"/>
  <c r="C222" i="4"/>
  <c r="D222" i="4"/>
  <c r="B223" i="4"/>
  <c r="C223" i="4"/>
  <c r="D223" i="4"/>
  <c r="B230" i="4"/>
  <c r="C230" i="4"/>
  <c r="D230" i="4"/>
  <c r="B231" i="4"/>
  <c r="C231" i="4"/>
  <c r="D231" i="4"/>
  <c r="B232" i="4"/>
  <c r="C232" i="4"/>
  <c r="D232" i="4"/>
  <c r="B233" i="4"/>
  <c r="C233" i="4"/>
  <c r="D233" i="4"/>
  <c r="B241" i="4"/>
  <c r="C241" i="4"/>
  <c r="D241" i="4"/>
  <c r="B242" i="4"/>
  <c r="C242" i="4"/>
  <c r="D242" i="4"/>
  <c r="B243" i="4"/>
  <c r="C243" i="4"/>
  <c r="D243" i="4"/>
  <c r="B244" i="4"/>
  <c r="C244" i="4"/>
  <c r="D244" i="4"/>
  <c r="B251" i="4"/>
  <c r="C251" i="4"/>
  <c r="D251" i="4"/>
  <c r="B252" i="4"/>
  <c r="C252" i="4"/>
  <c r="D252" i="4"/>
  <c r="B253" i="4"/>
  <c r="C253" i="4"/>
  <c r="D253" i="4"/>
  <c r="B254" i="4"/>
  <c r="C254" i="4"/>
  <c r="D254" i="4"/>
  <c r="B262" i="4"/>
  <c r="C262" i="4"/>
  <c r="D262" i="4"/>
  <c r="B263" i="4"/>
  <c r="C263" i="4"/>
  <c r="D263" i="4"/>
  <c r="B264" i="4"/>
  <c r="C264" i="4"/>
  <c r="D264" i="4"/>
  <c r="B265" i="4"/>
  <c r="C265" i="4"/>
  <c r="D265" i="4"/>
  <c r="B272" i="4"/>
  <c r="C272" i="4"/>
  <c r="D272" i="4"/>
  <c r="B273" i="4"/>
  <c r="C273" i="4"/>
  <c r="D273" i="4"/>
  <c r="B274" i="4"/>
  <c r="C274" i="4"/>
  <c r="D274" i="4"/>
  <c r="B275" i="4"/>
  <c r="C275" i="4"/>
  <c r="D275" i="4"/>
  <c r="B283" i="4"/>
  <c r="C283" i="4"/>
  <c r="D283" i="4"/>
  <c r="B284" i="4"/>
  <c r="C284" i="4"/>
  <c r="D284" i="4"/>
  <c r="B285" i="4"/>
  <c r="C285" i="4"/>
  <c r="D285" i="4"/>
  <c r="B286" i="4"/>
  <c r="C286" i="4"/>
  <c r="D286" i="4"/>
  <c r="B293" i="4"/>
  <c r="C293" i="4"/>
  <c r="D293" i="4"/>
  <c r="B294" i="4"/>
  <c r="C294" i="4"/>
  <c r="D294" i="4"/>
  <c r="B295" i="4"/>
  <c r="C295" i="4"/>
  <c r="D295" i="4"/>
  <c r="B296" i="4"/>
  <c r="C296" i="4"/>
  <c r="D296" i="4"/>
  <c r="B304" i="4"/>
  <c r="C304" i="4"/>
  <c r="D304" i="4"/>
  <c r="B305" i="4"/>
  <c r="C305" i="4"/>
  <c r="D305" i="4"/>
  <c r="B306" i="4"/>
  <c r="C306" i="4"/>
  <c r="D306" i="4"/>
  <c r="B307" i="4"/>
  <c r="C307" i="4"/>
  <c r="D307" i="4"/>
  <c r="B314" i="4"/>
  <c r="C314" i="4"/>
  <c r="D314" i="4"/>
  <c r="B315" i="4"/>
  <c r="C315" i="4"/>
  <c r="D315" i="4"/>
  <c r="B316" i="4"/>
  <c r="C316" i="4"/>
  <c r="D316" i="4"/>
  <c r="B317" i="4"/>
  <c r="C317" i="4"/>
  <c r="D317" i="4"/>
  <c r="B325" i="4"/>
  <c r="C325" i="4"/>
  <c r="D325" i="4"/>
  <c r="B326" i="4"/>
  <c r="C326" i="4"/>
  <c r="D326" i="4"/>
  <c r="B327" i="4"/>
  <c r="C327" i="4"/>
  <c r="D327" i="4"/>
  <c r="B328" i="4"/>
  <c r="C328" i="4"/>
  <c r="D328" i="4"/>
  <c r="B335" i="4"/>
  <c r="C335" i="4"/>
  <c r="D335" i="4"/>
  <c r="B336" i="4"/>
  <c r="C336" i="4"/>
  <c r="D336" i="4"/>
  <c r="B337" i="4"/>
  <c r="C337" i="4"/>
  <c r="D337" i="4"/>
  <c r="B338" i="4"/>
  <c r="C338" i="4"/>
  <c r="D338" i="4"/>
  <c r="B346" i="4"/>
  <c r="C346" i="4"/>
  <c r="D346" i="4"/>
  <c r="B347" i="4"/>
  <c r="C347" i="4"/>
  <c r="D347" i="4"/>
  <c r="B348" i="4"/>
  <c r="C348" i="4"/>
  <c r="D348" i="4"/>
  <c r="B349" i="4"/>
  <c r="C349" i="4"/>
  <c r="D349" i="4"/>
  <c r="B356" i="4"/>
  <c r="C356" i="4"/>
  <c r="D356" i="4"/>
  <c r="B357" i="4"/>
  <c r="C357" i="4"/>
  <c r="D357" i="4"/>
  <c r="B358" i="4"/>
  <c r="C358" i="4"/>
  <c r="D358" i="4"/>
  <c r="B359" i="4"/>
  <c r="C359" i="4"/>
  <c r="D359" i="4"/>
  <c r="B367" i="4"/>
  <c r="C367" i="4"/>
  <c r="D367" i="4"/>
  <c r="B368" i="4"/>
  <c r="C368" i="4"/>
  <c r="D368" i="4"/>
  <c r="B369" i="4"/>
  <c r="C369" i="4"/>
  <c r="D369" i="4"/>
  <c r="B370" i="4"/>
  <c r="C370" i="4"/>
  <c r="D370" i="4"/>
  <c r="B377" i="4"/>
  <c r="C377" i="4"/>
  <c r="D377" i="4"/>
  <c r="B378" i="4"/>
  <c r="C378" i="4"/>
  <c r="D378" i="4"/>
  <c r="B379" i="4"/>
  <c r="C379" i="4"/>
  <c r="D379" i="4"/>
  <c r="B380" i="4"/>
  <c r="C380" i="4"/>
  <c r="D380" i="4"/>
  <c r="B388" i="4"/>
  <c r="C388" i="4"/>
  <c r="D388" i="4"/>
  <c r="B389" i="4"/>
  <c r="C389" i="4"/>
  <c r="D389" i="4"/>
  <c r="B390" i="4"/>
  <c r="C390" i="4"/>
  <c r="D390" i="4"/>
  <c r="B391" i="4"/>
  <c r="C391" i="4"/>
  <c r="D391" i="4"/>
  <c r="B398" i="4"/>
  <c r="C398" i="4"/>
  <c r="D398" i="4"/>
  <c r="B399" i="4"/>
  <c r="C399" i="4"/>
  <c r="D399" i="4"/>
  <c r="B400" i="4"/>
  <c r="C400" i="4"/>
  <c r="D400" i="4"/>
  <c r="B401" i="4"/>
  <c r="C401" i="4"/>
  <c r="D401" i="4"/>
  <c r="J430" i="4" l="1"/>
  <c r="K430" i="4"/>
  <c r="E430" i="4"/>
  <c r="F430" i="4"/>
  <c r="D422" i="4"/>
  <c r="C422" i="4"/>
  <c r="B422" i="4"/>
  <c r="D421" i="4"/>
  <c r="C421" i="4"/>
  <c r="B421" i="4"/>
  <c r="D420" i="4"/>
  <c r="C420" i="4"/>
  <c r="B420" i="4"/>
  <c r="D419" i="4"/>
  <c r="C419" i="4"/>
  <c r="B419" i="4"/>
  <c r="D412" i="4"/>
  <c r="C412" i="4"/>
  <c r="B412" i="4"/>
  <c r="D411" i="4"/>
  <c r="C411" i="4"/>
  <c r="B411" i="4"/>
  <c r="D410" i="4"/>
  <c r="C410" i="4"/>
  <c r="B410" i="4"/>
  <c r="D409" i="4"/>
  <c r="C409" i="4"/>
  <c r="B409" i="4"/>
  <c r="D23" i="4"/>
  <c r="C23" i="4"/>
  <c r="B23" i="4"/>
  <c r="D22" i="4"/>
  <c r="C22" i="4"/>
  <c r="B22" i="4"/>
  <c r="D21" i="4"/>
  <c r="C21" i="4"/>
  <c r="B21" i="4"/>
  <c r="D20" i="4"/>
  <c r="C20" i="4"/>
  <c r="B20" i="4"/>
  <c r="D13" i="4"/>
  <c r="C13" i="4"/>
  <c r="B13" i="4"/>
  <c r="D12" i="4"/>
  <c r="C12" i="4"/>
  <c r="B12" i="4"/>
  <c r="D11" i="4"/>
  <c r="C11" i="4"/>
  <c r="B11" i="4"/>
  <c r="D10" i="4"/>
  <c r="C10" i="4"/>
  <c r="B10" i="4"/>
  <c r="K5" i="3" l="1"/>
  <c r="K6" i="3"/>
  <c r="K7"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298" i="3"/>
  <c r="K1299" i="3"/>
  <c r="K1300" i="3"/>
  <c r="K1301" i="3"/>
  <c r="K1302" i="3"/>
  <c r="K1303" i="3"/>
  <c r="K1304" i="3"/>
  <c r="K1305" i="3"/>
  <c r="K1306" i="3"/>
  <c r="K1307" i="3"/>
  <c r="K1308" i="3"/>
  <c r="K1309" i="3"/>
  <c r="K1310" i="3"/>
  <c r="K1311" i="3"/>
  <c r="K1312" i="3"/>
  <c r="K1313" i="3"/>
  <c r="K1314" i="3"/>
  <c r="K1315" i="3"/>
  <c r="K1316" i="3"/>
  <c r="K1317" i="3"/>
  <c r="K1318" i="3"/>
  <c r="K1319" i="3"/>
  <c r="K1320" i="3"/>
  <c r="K1321" i="3"/>
  <c r="K1322" i="3"/>
  <c r="K1323" i="3"/>
  <c r="K1324" i="3"/>
  <c r="K1325" i="3"/>
  <c r="K1326" i="3"/>
  <c r="K1327" i="3"/>
  <c r="K1328" i="3"/>
  <c r="K1329" i="3"/>
  <c r="K1330" i="3"/>
  <c r="K1331" i="3"/>
  <c r="K1332" i="3"/>
  <c r="K1333" i="3"/>
  <c r="K1334" i="3"/>
  <c r="K1335" i="3"/>
  <c r="K1336" i="3"/>
  <c r="K1337" i="3"/>
  <c r="K1338" i="3"/>
  <c r="K1339" i="3"/>
  <c r="K1340" i="3"/>
  <c r="K1341" i="3"/>
  <c r="K1342" i="3"/>
  <c r="K1343" i="3"/>
  <c r="K1344" i="3"/>
  <c r="K1345" i="3"/>
  <c r="K1346" i="3"/>
  <c r="K1347" i="3"/>
  <c r="K1348" i="3"/>
  <c r="K1349" i="3"/>
  <c r="K1350" i="3"/>
  <c r="K1351" i="3"/>
  <c r="K1352" i="3"/>
  <c r="K1353" i="3"/>
  <c r="K1354" i="3"/>
  <c r="K1355" i="3"/>
  <c r="K1356" i="3"/>
  <c r="K1357" i="3"/>
  <c r="K1358" i="3"/>
  <c r="K1359" i="3"/>
  <c r="K1360" i="3"/>
  <c r="K1361" i="3"/>
  <c r="K1362" i="3"/>
  <c r="K1363" i="3"/>
  <c r="K1364" i="3"/>
  <c r="K1365" i="3"/>
  <c r="K1366" i="3"/>
  <c r="K1367" i="3"/>
  <c r="K1368" i="3"/>
  <c r="K1369" i="3"/>
  <c r="K1370" i="3"/>
  <c r="K1371" i="3"/>
  <c r="K1372" i="3"/>
  <c r="K1373" i="3"/>
  <c r="K1374" i="3"/>
  <c r="K1375" i="3"/>
  <c r="K1376" i="3"/>
  <c r="K1377" i="3"/>
  <c r="K1378" i="3"/>
  <c r="K1379" i="3"/>
  <c r="K1380" i="3"/>
  <c r="K1381" i="3"/>
  <c r="K1382" i="3"/>
  <c r="K1383" i="3"/>
  <c r="K1384" i="3"/>
  <c r="K1385" i="3"/>
  <c r="K1386" i="3"/>
  <c r="K1387" i="3"/>
  <c r="K1388" i="3"/>
  <c r="K1389" i="3"/>
  <c r="K1390" i="3"/>
  <c r="K1391" i="3"/>
  <c r="K1392" i="3"/>
  <c r="K1393" i="3"/>
  <c r="K1394" i="3"/>
  <c r="K1395" i="3"/>
  <c r="K1396" i="3"/>
  <c r="K1397" i="3"/>
  <c r="K1398" i="3"/>
  <c r="K1399" i="3"/>
  <c r="K1400" i="3"/>
  <c r="K1401" i="3"/>
  <c r="K1402" i="3"/>
  <c r="K1403" i="3"/>
  <c r="K1404" i="3"/>
  <c r="K1405" i="3"/>
  <c r="K1406" i="3"/>
  <c r="K1407" i="3"/>
  <c r="K1408" i="3"/>
  <c r="K1409" i="3"/>
  <c r="K1410" i="3"/>
  <c r="K1411" i="3"/>
  <c r="K1412" i="3"/>
  <c r="K1413" i="3"/>
  <c r="K1414" i="3"/>
  <c r="K1415" i="3"/>
  <c r="K1416" i="3"/>
  <c r="K1417" i="3"/>
  <c r="K1418" i="3"/>
  <c r="K1419" i="3"/>
  <c r="K1420" i="3"/>
  <c r="K1421" i="3"/>
  <c r="K1422" i="3"/>
  <c r="K1423" i="3"/>
  <c r="K1424" i="3"/>
  <c r="K1425" i="3"/>
  <c r="K1426" i="3"/>
  <c r="K1427" i="3"/>
  <c r="K1428" i="3"/>
  <c r="K1429" i="3"/>
  <c r="K1430" i="3"/>
  <c r="K1431" i="3"/>
  <c r="K1432" i="3"/>
  <c r="K1433" i="3"/>
  <c r="K1434" i="3"/>
  <c r="K1435" i="3"/>
  <c r="K1436" i="3"/>
  <c r="K1437" i="3"/>
  <c r="K1438" i="3"/>
  <c r="K1439" i="3"/>
  <c r="K1440" i="3"/>
  <c r="K1441" i="3"/>
  <c r="K1442" i="3"/>
  <c r="K1443" i="3"/>
  <c r="K1444" i="3"/>
  <c r="K1445" i="3"/>
  <c r="K1446" i="3"/>
  <c r="K1447" i="3"/>
  <c r="K1448" i="3"/>
  <c r="K1449" i="3"/>
  <c r="K1450" i="3"/>
  <c r="K1451" i="3"/>
  <c r="K1452" i="3"/>
  <c r="K1453" i="3"/>
  <c r="K1454" i="3"/>
  <c r="K1455" i="3"/>
  <c r="K1456" i="3"/>
  <c r="K1457" i="3"/>
  <c r="K1458" i="3"/>
  <c r="K1459" i="3"/>
  <c r="K1460" i="3"/>
  <c r="K1461" i="3"/>
  <c r="K1462" i="3"/>
  <c r="K1463" i="3"/>
  <c r="K1464" i="3"/>
  <c r="K1465" i="3"/>
  <c r="K1466" i="3"/>
  <c r="K1467" i="3"/>
  <c r="K1468" i="3"/>
  <c r="K1469" i="3"/>
  <c r="K1470" i="3"/>
  <c r="K1471" i="3"/>
  <c r="K1472" i="3"/>
  <c r="K1473" i="3"/>
  <c r="K1474" i="3"/>
  <c r="K1475" i="3"/>
  <c r="K1476" i="3"/>
  <c r="K1477" i="3"/>
  <c r="K1478" i="3"/>
  <c r="K1479" i="3"/>
  <c r="K1480" i="3"/>
  <c r="K1481" i="3"/>
  <c r="K1482" i="3"/>
  <c r="K1483" i="3"/>
  <c r="K1484" i="3"/>
  <c r="K1485" i="3"/>
  <c r="K1486" i="3"/>
  <c r="K1487" i="3"/>
  <c r="K1488" i="3"/>
  <c r="K1489" i="3"/>
  <c r="K1490" i="3"/>
  <c r="K1491" i="3"/>
  <c r="K1492" i="3"/>
  <c r="K1493" i="3"/>
  <c r="K1494" i="3"/>
  <c r="K1495" i="3"/>
  <c r="K1496" i="3"/>
  <c r="K1497" i="3"/>
  <c r="K1498" i="3"/>
  <c r="K1499" i="3"/>
  <c r="K1500" i="3"/>
  <c r="K1501" i="3"/>
  <c r="K1502" i="3"/>
  <c r="K1503" i="3"/>
  <c r="K1504" i="3"/>
  <c r="K1505" i="3"/>
  <c r="K1506" i="3"/>
  <c r="K1507" i="3"/>
  <c r="K1508" i="3"/>
  <c r="K1509" i="3"/>
  <c r="K1510" i="3"/>
  <c r="K1511" i="3"/>
  <c r="K1512" i="3"/>
  <c r="K1513" i="3"/>
  <c r="K1514" i="3"/>
  <c r="K1515" i="3"/>
  <c r="K1516" i="3"/>
  <c r="K1517" i="3"/>
  <c r="K1518" i="3"/>
  <c r="K1519" i="3"/>
  <c r="K1520" i="3"/>
  <c r="K1521" i="3"/>
  <c r="K1522" i="3"/>
  <c r="K1523" i="3"/>
  <c r="K1524" i="3"/>
  <c r="K1525" i="3"/>
  <c r="K1526" i="3"/>
  <c r="K1527" i="3"/>
  <c r="K1528" i="3"/>
  <c r="K1529" i="3"/>
  <c r="K1530" i="3"/>
  <c r="K1531" i="3"/>
  <c r="K1532" i="3"/>
  <c r="K1533" i="3"/>
  <c r="K1534" i="3"/>
  <c r="K1535" i="3"/>
  <c r="K1536" i="3"/>
  <c r="K1537" i="3"/>
  <c r="K1538" i="3"/>
  <c r="K1539" i="3"/>
  <c r="K1540" i="3"/>
  <c r="K1541" i="3"/>
  <c r="K1542" i="3"/>
  <c r="K1543" i="3"/>
  <c r="K1544" i="3"/>
  <c r="K1545" i="3"/>
  <c r="K1546" i="3"/>
  <c r="K1547" i="3"/>
  <c r="K1548" i="3"/>
  <c r="K1549" i="3"/>
  <c r="K1550" i="3"/>
  <c r="K1551" i="3"/>
  <c r="K1552" i="3"/>
  <c r="K1553" i="3"/>
  <c r="K1554" i="3"/>
  <c r="K1555" i="3"/>
  <c r="K1556" i="3"/>
  <c r="K1557" i="3"/>
  <c r="K1558" i="3"/>
  <c r="K1559" i="3"/>
  <c r="K1560" i="3"/>
  <c r="K1561" i="3"/>
  <c r="K1562" i="3"/>
  <c r="K1563" i="3"/>
  <c r="K1564" i="3"/>
  <c r="K1565" i="3"/>
  <c r="K1566" i="3"/>
  <c r="K1567" i="3"/>
  <c r="K1568" i="3"/>
  <c r="K1569" i="3"/>
  <c r="K1570" i="3"/>
  <c r="K1571" i="3"/>
  <c r="K1572" i="3"/>
  <c r="K1573" i="3"/>
  <c r="K1574" i="3"/>
  <c r="K1575" i="3"/>
  <c r="K1576" i="3"/>
  <c r="K1577" i="3"/>
  <c r="K1578" i="3"/>
  <c r="K1579" i="3"/>
  <c r="K1580" i="3"/>
  <c r="K1581" i="3"/>
  <c r="K1582" i="3"/>
  <c r="K1583" i="3"/>
  <c r="K1584" i="3"/>
  <c r="K1585" i="3"/>
  <c r="K1586" i="3"/>
  <c r="K1587" i="3"/>
  <c r="K1588" i="3"/>
  <c r="K1589" i="3"/>
  <c r="K1590" i="3"/>
  <c r="K1591" i="3"/>
  <c r="K1592" i="3"/>
  <c r="K1593" i="3"/>
  <c r="K1594" i="3"/>
  <c r="K1595" i="3"/>
  <c r="K1596" i="3"/>
  <c r="K1597" i="3"/>
  <c r="K1598" i="3"/>
  <c r="K1599" i="3"/>
  <c r="K1600" i="3"/>
  <c r="K1601" i="3"/>
  <c r="K1602" i="3"/>
  <c r="K1603" i="3"/>
  <c r="K1604" i="3"/>
  <c r="K1605" i="3"/>
  <c r="K1606" i="3"/>
  <c r="K1607" i="3"/>
  <c r="K1608" i="3"/>
  <c r="K1609" i="3"/>
  <c r="K1610" i="3"/>
  <c r="K1611" i="3"/>
  <c r="K1612" i="3"/>
  <c r="K1613" i="3"/>
  <c r="K1614" i="3"/>
  <c r="K1615" i="3"/>
  <c r="K1616" i="3"/>
  <c r="K1617" i="3"/>
  <c r="K1618" i="3"/>
  <c r="K1619" i="3"/>
  <c r="K1620" i="3"/>
  <c r="K1621" i="3"/>
  <c r="K1622" i="3"/>
  <c r="K1623" i="3"/>
  <c r="K1624" i="3"/>
  <c r="K1625" i="3"/>
  <c r="K1626" i="3"/>
  <c r="K1627" i="3"/>
  <c r="K1628" i="3"/>
  <c r="K1629" i="3"/>
  <c r="K1630" i="3"/>
  <c r="K1631" i="3"/>
  <c r="K1632" i="3"/>
  <c r="K1633" i="3"/>
  <c r="K1634" i="3"/>
  <c r="K1635" i="3"/>
  <c r="K1636" i="3"/>
  <c r="K1637" i="3"/>
  <c r="K1638" i="3"/>
  <c r="K1639" i="3"/>
  <c r="K1640" i="3"/>
  <c r="K1641" i="3"/>
  <c r="K1642" i="3"/>
  <c r="K1643" i="3"/>
  <c r="K1644" i="3"/>
  <c r="K1645" i="3"/>
  <c r="K1646" i="3"/>
  <c r="K1647" i="3"/>
  <c r="K1648" i="3"/>
  <c r="K1649" i="3"/>
  <c r="K1650" i="3"/>
  <c r="K1651" i="3"/>
  <c r="K1652" i="3"/>
  <c r="K1653" i="3"/>
  <c r="K1654" i="3"/>
  <c r="K1655" i="3"/>
  <c r="K1656" i="3"/>
  <c r="K1657" i="3"/>
  <c r="K1658" i="3"/>
  <c r="K1659" i="3"/>
  <c r="K1660" i="3"/>
  <c r="K1661" i="3"/>
  <c r="K1662" i="3"/>
  <c r="K1663" i="3"/>
  <c r="K1664" i="3"/>
  <c r="K1665" i="3"/>
  <c r="K1666" i="3"/>
  <c r="K1667" i="3"/>
  <c r="K1668" i="3"/>
  <c r="K1669" i="3"/>
  <c r="K1670" i="3"/>
  <c r="K1671" i="3"/>
  <c r="K1672" i="3"/>
  <c r="K1673" i="3"/>
  <c r="K1674" i="3"/>
  <c r="K1675" i="3"/>
  <c r="K1676" i="3"/>
  <c r="K1677" i="3"/>
  <c r="K1678" i="3"/>
  <c r="K1679" i="3"/>
  <c r="K1680" i="3"/>
  <c r="K1681" i="3"/>
  <c r="K1682" i="3"/>
  <c r="K1683" i="3"/>
  <c r="K1684" i="3"/>
  <c r="K1685" i="3"/>
  <c r="K1686" i="3"/>
  <c r="K1687" i="3"/>
  <c r="K1688" i="3"/>
  <c r="K1689" i="3"/>
  <c r="K1690" i="3"/>
  <c r="K1691" i="3"/>
  <c r="K1692" i="3"/>
  <c r="K1693" i="3"/>
  <c r="K1694" i="3"/>
  <c r="K1695" i="3"/>
  <c r="K1696" i="3"/>
  <c r="K1697" i="3"/>
  <c r="K1698" i="3"/>
  <c r="K1699" i="3"/>
  <c r="K1700" i="3"/>
  <c r="K1701" i="3"/>
  <c r="K1702" i="3"/>
  <c r="K1703" i="3"/>
  <c r="K1704" i="3"/>
  <c r="K1705" i="3"/>
  <c r="K1706" i="3"/>
  <c r="K1707" i="3"/>
  <c r="K1708" i="3"/>
  <c r="K1709" i="3"/>
  <c r="K1710" i="3"/>
  <c r="K1711" i="3"/>
  <c r="K1712" i="3"/>
  <c r="K1713" i="3"/>
  <c r="K1714" i="3"/>
  <c r="K1715" i="3"/>
  <c r="K1716" i="3"/>
  <c r="K1717" i="3"/>
  <c r="K1718" i="3"/>
  <c r="K1719" i="3"/>
  <c r="K1720" i="3"/>
  <c r="K1721" i="3"/>
  <c r="K1722" i="3"/>
  <c r="K1723" i="3"/>
  <c r="K1724" i="3"/>
  <c r="K1725" i="3"/>
  <c r="K1726" i="3"/>
  <c r="K1727" i="3"/>
  <c r="K1728" i="3"/>
  <c r="K1729" i="3"/>
  <c r="K1730" i="3"/>
  <c r="K1731" i="3"/>
  <c r="K1732" i="3"/>
  <c r="K1733" i="3"/>
  <c r="K1734" i="3"/>
  <c r="K1735" i="3"/>
  <c r="K1736" i="3"/>
  <c r="K1737" i="3"/>
  <c r="K1738" i="3"/>
  <c r="K1739" i="3"/>
  <c r="K1740" i="3"/>
  <c r="K1741" i="3"/>
  <c r="K1742" i="3"/>
  <c r="K1743" i="3"/>
  <c r="K1744" i="3"/>
  <c r="K1745" i="3"/>
  <c r="K1746" i="3"/>
  <c r="K1747" i="3"/>
  <c r="K1748" i="3"/>
  <c r="K1749" i="3"/>
  <c r="K1750" i="3"/>
  <c r="K1751" i="3"/>
  <c r="K1752" i="3"/>
  <c r="K1753" i="3"/>
  <c r="K1754" i="3"/>
  <c r="K1755" i="3"/>
  <c r="K1756" i="3"/>
  <c r="K1757" i="3"/>
  <c r="K1758" i="3"/>
  <c r="K1759" i="3"/>
  <c r="K1760" i="3"/>
  <c r="K1761" i="3"/>
  <c r="K1762" i="3"/>
  <c r="K1763" i="3"/>
  <c r="K1764" i="3"/>
  <c r="K1765" i="3"/>
  <c r="K1766" i="3"/>
  <c r="K1767" i="3"/>
  <c r="K1768" i="3"/>
  <c r="K1769" i="3"/>
  <c r="K1770" i="3"/>
  <c r="K1771" i="3"/>
  <c r="K1772" i="3"/>
  <c r="K1773" i="3"/>
  <c r="K1774" i="3"/>
  <c r="K1775" i="3"/>
  <c r="K1776" i="3"/>
  <c r="K1777" i="3"/>
  <c r="K1778" i="3"/>
  <c r="K1779" i="3"/>
  <c r="K1780" i="3"/>
  <c r="K1781" i="3"/>
  <c r="K1782" i="3"/>
  <c r="K1783" i="3"/>
  <c r="K1784" i="3"/>
  <c r="K1785" i="3"/>
  <c r="K1786" i="3"/>
  <c r="K1787" i="3"/>
  <c r="K1788" i="3"/>
  <c r="K1789" i="3"/>
  <c r="K1790" i="3"/>
  <c r="K1791" i="3"/>
  <c r="K1792" i="3"/>
  <c r="K1793" i="3"/>
  <c r="K1794" i="3"/>
  <c r="K1795" i="3"/>
  <c r="K1796" i="3"/>
  <c r="K1797" i="3"/>
  <c r="K1798" i="3"/>
  <c r="K1799" i="3"/>
  <c r="K1800" i="3"/>
  <c r="K1801" i="3"/>
  <c r="K1802" i="3"/>
  <c r="K1803" i="3"/>
  <c r="K1804" i="3"/>
  <c r="K1805" i="3"/>
  <c r="K1806" i="3"/>
  <c r="K1807" i="3"/>
  <c r="K1808" i="3"/>
  <c r="K1809" i="3"/>
  <c r="K1810" i="3"/>
  <c r="K1811" i="3"/>
  <c r="K1812" i="3"/>
  <c r="K1813" i="3"/>
  <c r="K1814" i="3"/>
  <c r="K1815" i="3"/>
  <c r="K1816" i="3"/>
  <c r="K1817" i="3"/>
  <c r="K1818" i="3"/>
  <c r="K1819" i="3"/>
  <c r="K1820" i="3"/>
  <c r="K1821" i="3"/>
  <c r="K1822" i="3"/>
  <c r="K1823" i="3"/>
  <c r="K1824" i="3"/>
  <c r="K1825" i="3"/>
  <c r="K1826" i="3"/>
  <c r="K1827" i="3"/>
  <c r="K1828" i="3"/>
  <c r="K1829" i="3"/>
  <c r="K1830" i="3"/>
  <c r="K1831" i="3"/>
  <c r="K1832" i="3"/>
  <c r="K1833" i="3"/>
  <c r="K1834" i="3"/>
  <c r="K1835" i="3"/>
  <c r="K1836" i="3"/>
  <c r="K1837" i="3"/>
  <c r="K1838" i="3"/>
  <c r="K1839" i="3"/>
  <c r="K1840" i="3"/>
  <c r="K1841" i="3"/>
  <c r="K1842" i="3"/>
  <c r="K1843" i="3"/>
  <c r="K1844" i="3"/>
  <c r="K1845" i="3"/>
  <c r="K1846" i="3"/>
  <c r="K1847" i="3"/>
  <c r="K1848" i="3"/>
  <c r="K1849" i="3"/>
  <c r="K1850" i="3"/>
  <c r="K1851" i="3"/>
  <c r="K1852" i="3"/>
  <c r="K1853" i="3"/>
  <c r="K1854" i="3"/>
  <c r="K1855" i="3"/>
  <c r="K1856" i="3"/>
  <c r="K1857" i="3"/>
  <c r="K1858" i="3"/>
  <c r="K1859" i="3"/>
  <c r="K1860" i="3"/>
  <c r="K1861" i="3"/>
  <c r="K1862" i="3"/>
  <c r="K1863" i="3"/>
  <c r="K1864" i="3"/>
  <c r="K1865" i="3"/>
  <c r="K1866" i="3"/>
  <c r="K1867" i="3"/>
  <c r="K1868" i="3"/>
  <c r="K1869" i="3"/>
  <c r="K1870" i="3"/>
  <c r="K1871" i="3"/>
  <c r="K1872" i="3"/>
  <c r="K1873" i="3"/>
  <c r="K1874" i="3"/>
  <c r="K1875" i="3"/>
  <c r="K1876" i="3"/>
  <c r="K1877" i="3"/>
  <c r="K1878" i="3"/>
  <c r="K1879" i="3"/>
  <c r="K1880" i="3"/>
  <c r="K1881" i="3"/>
  <c r="K1882" i="3"/>
  <c r="K1883" i="3"/>
  <c r="K1884" i="3"/>
  <c r="K1885" i="3"/>
  <c r="K1886" i="3"/>
  <c r="K1887" i="3"/>
  <c r="K1888" i="3"/>
  <c r="K1889" i="3"/>
  <c r="K1890" i="3"/>
  <c r="K1891" i="3"/>
  <c r="K1892" i="3"/>
  <c r="K1893" i="3"/>
  <c r="K1894" i="3"/>
  <c r="K1895" i="3"/>
  <c r="K1896" i="3"/>
  <c r="K1897" i="3"/>
  <c r="K1898" i="3"/>
  <c r="K1899" i="3"/>
  <c r="K1900" i="3"/>
  <c r="K1901" i="3"/>
  <c r="K1902" i="3"/>
  <c r="K1903" i="3"/>
  <c r="K1904" i="3"/>
  <c r="K1905" i="3"/>
  <c r="K1906" i="3"/>
  <c r="K1907" i="3"/>
  <c r="K1908" i="3"/>
  <c r="K1909" i="3"/>
  <c r="K1910" i="3"/>
  <c r="K1911" i="3"/>
  <c r="K1912" i="3"/>
  <c r="K1913" i="3"/>
  <c r="K1914" i="3"/>
  <c r="K1915" i="3"/>
  <c r="K1916" i="3"/>
  <c r="K1917" i="3"/>
  <c r="K1918" i="3"/>
  <c r="K1919" i="3"/>
  <c r="K1920" i="3"/>
  <c r="K1921" i="3"/>
  <c r="K1922" i="3"/>
  <c r="K1923" i="3"/>
  <c r="K1924" i="3"/>
  <c r="K1925" i="3"/>
  <c r="K1926" i="3"/>
  <c r="K1927" i="3"/>
  <c r="K1928" i="3"/>
  <c r="K1929" i="3"/>
  <c r="K1930" i="3"/>
  <c r="K1931" i="3"/>
  <c r="K1932" i="3"/>
  <c r="K1933" i="3"/>
  <c r="K1934" i="3"/>
  <c r="K1935" i="3"/>
  <c r="K1936" i="3"/>
  <c r="K1937" i="3"/>
  <c r="K1938" i="3"/>
  <c r="K1939" i="3"/>
  <c r="K1940" i="3"/>
  <c r="K1941" i="3"/>
  <c r="K1942" i="3"/>
  <c r="K1943" i="3"/>
  <c r="K1944" i="3"/>
  <c r="K1945" i="3"/>
  <c r="K1946" i="3"/>
  <c r="K1947" i="3"/>
  <c r="K1948" i="3"/>
  <c r="K1949" i="3"/>
  <c r="K1950" i="3"/>
  <c r="K1951" i="3"/>
  <c r="K1952" i="3"/>
  <c r="K1953" i="3"/>
  <c r="K1954" i="3"/>
  <c r="K1955" i="3"/>
  <c r="K1956" i="3"/>
  <c r="K1957" i="3"/>
  <c r="K1958" i="3"/>
  <c r="K1959" i="3"/>
  <c r="K1960" i="3"/>
  <c r="K1961" i="3"/>
  <c r="K1962" i="3"/>
  <c r="K1963" i="3"/>
  <c r="K1964" i="3"/>
  <c r="K1965" i="3"/>
  <c r="K1966" i="3"/>
  <c r="K1967" i="3"/>
  <c r="K1968" i="3"/>
  <c r="K1969" i="3"/>
  <c r="K1970" i="3"/>
  <c r="K1971" i="3"/>
  <c r="K1972" i="3"/>
  <c r="K1973" i="3"/>
  <c r="K1974" i="3"/>
  <c r="K1975" i="3"/>
  <c r="K1976" i="3"/>
  <c r="K1977" i="3"/>
  <c r="K1978" i="3"/>
  <c r="K1979" i="3"/>
  <c r="K1980" i="3"/>
  <c r="K1981" i="3"/>
  <c r="K1982" i="3"/>
  <c r="K1983" i="3"/>
  <c r="K1984" i="3"/>
  <c r="K1985" i="3"/>
  <c r="K1986" i="3"/>
  <c r="K1987" i="3"/>
  <c r="K1988" i="3"/>
  <c r="K1989" i="3"/>
  <c r="K1990" i="3"/>
  <c r="K1991" i="3"/>
  <c r="K1992" i="3"/>
  <c r="K1993" i="3"/>
  <c r="K1994" i="3"/>
  <c r="K1995" i="3"/>
  <c r="K1996" i="3"/>
  <c r="K1997" i="3"/>
  <c r="K1998" i="3"/>
  <c r="E237" i="6" l="1"/>
  <c r="F237" i="6"/>
  <c r="E244" i="6"/>
  <c r="F244" i="6"/>
  <c r="E245" i="6"/>
  <c r="F245" i="6"/>
  <c r="E246" i="6"/>
  <c r="F246" i="6"/>
  <c r="E247" i="6"/>
  <c r="F247" i="6"/>
  <c r="E254" i="6"/>
  <c r="F254" i="6"/>
  <c r="E255" i="6"/>
  <c r="F255" i="6"/>
  <c r="E256" i="6"/>
  <c r="F256" i="6"/>
  <c r="E257" i="6"/>
  <c r="F257" i="6"/>
  <c r="E264" i="6"/>
  <c r="F264" i="6"/>
  <c r="E265" i="6"/>
  <c r="F265" i="6"/>
  <c r="E266" i="6"/>
  <c r="F266" i="6"/>
  <c r="E267" i="6"/>
  <c r="F267" i="6"/>
  <c r="E274" i="6"/>
  <c r="F274" i="6"/>
  <c r="E275" i="6"/>
  <c r="F275" i="6"/>
  <c r="E276" i="6"/>
  <c r="F276" i="6"/>
  <c r="E277" i="6"/>
  <c r="F277" i="6"/>
  <c r="E284" i="6"/>
  <c r="F284" i="6"/>
  <c r="E285" i="6"/>
  <c r="F285" i="6"/>
  <c r="E286" i="6"/>
  <c r="F286" i="6"/>
  <c r="E287" i="6"/>
  <c r="F287" i="6"/>
  <c r="E294" i="6"/>
  <c r="F294" i="6"/>
  <c r="E295" i="6"/>
  <c r="F295" i="6"/>
  <c r="E296" i="6"/>
  <c r="F296" i="6"/>
  <c r="E297" i="6"/>
  <c r="F297" i="6"/>
  <c r="E304" i="6"/>
  <c r="F304" i="6"/>
  <c r="E305" i="6"/>
  <c r="F305" i="6"/>
  <c r="E306" i="6"/>
  <c r="F306" i="6"/>
  <c r="E307" i="6"/>
  <c r="F307" i="6"/>
  <c r="E314" i="6"/>
  <c r="F314" i="6"/>
  <c r="E315" i="6"/>
  <c r="F315" i="6"/>
  <c r="E316" i="6"/>
  <c r="F316" i="6"/>
  <c r="E317" i="6"/>
  <c r="F317" i="6"/>
  <c r="E324" i="6"/>
  <c r="F324" i="6"/>
  <c r="E325" i="6"/>
  <c r="F325" i="6"/>
  <c r="E326" i="6"/>
  <c r="F326" i="6"/>
  <c r="E327" i="6"/>
  <c r="F327" i="6"/>
  <c r="E334" i="6"/>
  <c r="F334" i="6"/>
  <c r="E335" i="6"/>
  <c r="F335" i="6"/>
  <c r="E336" i="6"/>
  <c r="F336" i="6"/>
  <c r="E337" i="6"/>
  <c r="F337" i="6"/>
  <c r="E344" i="6"/>
  <c r="F344" i="6"/>
  <c r="E345" i="6"/>
  <c r="F345" i="6"/>
  <c r="E346" i="6"/>
  <c r="F346" i="6"/>
  <c r="E347" i="6"/>
  <c r="F347" i="6"/>
  <c r="E354" i="6"/>
  <c r="F354" i="6"/>
  <c r="E355" i="6"/>
  <c r="F355" i="6"/>
  <c r="E356" i="6"/>
  <c r="F356" i="6"/>
  <c r="E357" i="6"/>
  <c r="F357" i="6"/>
  <c r="E364" i="6"/>
  <c r="F364" i="6"/>
  <c r="E365" i="6"/>
  <c r="F365" i="6"/>
  <c r="E366" i="6"/>
  <c r="F366" i="6"/>
  <c r="E367" i="6"/>
  <c r="F367" i="6"/>
  <c r="E374" i="6"/>
  <c r="F374" i="6"/>
  <c r="E375" i="6"/>
  <c r="F375" i="6"/>
  <c r="E376" i="6"/>
  <c r="F376" i="6"/>
  <c r="E377" i="6"/>
  <c r="F377" i="6"/>
  <c r="E384" i="6"/>
  <c r="F384" i="6"/>
  <c r="E385" i="6"/>
  <c r="F385" i="6"/>
  <c r="E386" i="6"/>
  <c r="E43" i="3" s="1"/>
  <c r="F386" i="6"/>
  <c r="D43" i="3" s="1"/>
  <c r="E387" i="6"/>
  <c r="F387" i="6"/>
  <c r="E394" i="6"/>
  <c r="F394" i="6"/>
  <c r="E395" i="6"/>
  <c r="F395" i="6"/>
  <c r="E396" i="6"/>
  <c r="F396" i="6"/>
  <c r="E397" i="6"/>
  <c r="F397" i="6"/>
  <c r="F5" i="6" l="1"/>
  <c r="D5" i="3" s="1"/>
  <c r="F6" i="6"/>
  <c r="D6" i="3" s="1"/>
  <c r="F7" i="6"/>
  <c r="D7" i="3" s="1"/>
  <c r="F14" i="6"/>
  <c r="D14" i="3" s="1"/>
  <c r="F15" i="6"/>
  <c r="D15" i="3" s="1"/>
  <c r="F16" i="6"/>
  <c r="D16" i="3" s="1"/>
  <c r="F17" i="6"/>
  <c r="D17" i="3" s="1"/>
  <c r="F24" i="6"/>
  <c r="D24" i="3" s="1"/>
  <c r="F25" i="6"/>
  <c r="D25" i="3" s="1"/>
  <c r="F26" i="6"/>
  <c r="D26" i="3" s="1"/>
  <c r="F27" i="6"/>
  <c r="D27" i="3" s="1"/>
  <c r="F34" i="6"/>
  <c r="D34" i="3" s="1"/>
  <c r="F35" i="6"/>
  <c r="D35" i="3" s="1"/>
  <c r="F36" i="6"/>
  <c r="D36" i="3" s="1"/>
  <c r="F37" i="6"/>
  <c r="D37" i="3" s="1"/>
  <c r="F44" i="6"/>
  <c r="D44" i="3" s="1"/>
  <c r="F45" i="6"/>
  <c r="D45" i="3" s="1"/>
  <c r="F46" i="6"/>
  <c r="D46" i="3" s="1"/>
  <c r="F47" i="6"/>
  <c r="D47" i="3" s="1"/>
  <c r="F54" i="6"/>
  <c r="F55" i="6"/>
  <c r="F56" i="6"/>
  <c r="F57" i="6"/>
  <c r="F64" i="6"/>
  <c r="F65" i="6"/>
  <c r="F66" i="6"/>
  <c r="F67" i="6"/>
  <c r="F74" i="6"/>
  <c r="F75" i="6"/>
  <c r="F76" i="6"/>
  <c r="F77" i="6"/>
  <c r="F84" i="6"/>
  <c r="F85" i="6"/>
  <c r="F86" i="6"/>
  <c r="F87" i="6"/>
  <c r="F94" i="6"/>
  <c r="F95" i="6"/>
  <c r="F96" i="6"/>
  <c r="F97" i="6"/>
  <c r="F104" i="6"/>
  <c r="F105" i="6"/>
  <c r="F106" i="6"/>
  <c r="F107" i="6"/>
  <c r="F114" i="6"/>
  <c r="F115" i="6"/>
  <c r="F116" i="6"/>
  <c r="F117" i="6"/>
  <c r="F124" i="6"/>
  <c r="F125" i="6"/>
  <c r="F126" i="6"/>
  <c r="F127" i="6"/>
  <c r="F134" i="6"/>
  <c r="F135" i="6"/>
  <c r="F136" i="6"/>
  <c r="F137" i="6"/>
  <c r="F144" i="6"/>
  <c r="F145" i="6"/>
  <c r="F146" i="6"/>
  <c r="F147" i="6"/>
  <c r="F154" i="6"/>
  <c r="F155" i="6"/>
  <c r="F156" i="6"/>
  <c r="F157" i="6"/>
  <c r="F164" i="6"/>
  <c r="F165" i="6"/>
  <c r="F166" i="6"/>
  <c r="F167" i="6"/>
  <c r="F174" i="6"/>
  <c r="F175" i="6"/>
  <c r="F176" i="6"/>
  <c r="F177" i="6"/>
  <c r="F184" i="6"/>
  <c r="F185" i="6"/>
  <c r="F186" i="6"/>
  <c r="F187" i="6"/>
  <c r="F194" i="6"/>
  <c r="D48" i="3" s="1"/>
  <c r="F195" i="6"/>
  <c r="F196" i="6"/>
  <c r="F197" i="6"/>
  <c r="F204" i="6"/>
  <c r="F205" i="6"/>
  <c r="F206" i="6"/>
  <c r="F207" i="6"/>
  <c r="F214" i="6"/>
  <c r="F215" i="6"/>
  <c r="F216" i="6"/>
  <c r="F217" i="6"/>
  <c r="F224" i="6"/>
  <c r="F225" i="6"/>
  <c r="F226" i="6"/>
  <c r="F227" i="6"/>
  <c r="F234" i="6"/>
  <c r="F235" i="6"/>
  <c r="F236" i="6"/>
  <c r="E5" i="6"/>
  <c r="E5" i="3" s="1"/>
  <c r="E6" i="6"/>
  <c r="E6" i="3" s="1"/>
  <c r="E7" i="6"/>
  <c r="E7" i="3" s="1"/>
  <c r="E15" i="6"/>
  <c r="E15" i="3" s="1"/>
  <c r="E16" i="6"/>
  <c r="E16" i="3" s="1"/>
  <c r="E17" i="6"/>
  <c r="E24" i="6"/>
  <c r="E24" i="3" s="1"/>
  <c r="E25" i="6"/>
  <c r="E25" i="3" s="1"/>
  <c r="E26" i="6"/>
  <c r="E26" i="3" s="1"/>
  <c r="E27" i="6"/>
  <c r="E27" i="3" s="1"/>
  <c r="E34" i="6"/>
  <c r="E34" i="3" s="1"/>
  <c r="E35" i="6"/>
  <c r="E35" i="3" s="1"/>
  <c r="E36" i="6"/>
  <c r="E36" i="3" s="1"/>
  <c r="E37" i="6"/>
  <c r="E37" i="3" s="1"/>
  <c r="E44" i="6"/>
  <c r="E44" i="3" s="1"/>
  <c r="E45" i="6"/>
  <c r="E45" i="3" s="1"/>
  <c r="E46" i="6"/>
  <c r="E46" i="3" s="1"/>
  <c r="E47" i="6"/>
  <c r="E47" i="3" s="1"/>
  <c r="E54" i="6"/>
  <c r="E55" i="6"/>
  <c r="E56" i="6"/>
  <c r="E57" i="6"/>
  <c r="E64" i="6"/>
  <c r="E65" i="6"/>
  <c r="E66" i="6"/>
  <c r="E67" i="6"/>
  <c r="E74" i="6"/>
  <c r="E75" i="6"/>
  <c r="E76" i="6"/>
  <c r="E77" i="6"/>
  <c r="E84" i="6"/>
  <c r="E85" i="6"/>
  <c r="E86" i="6"/>
  <c r="E87" i="6"/>
  <c r="E94" i="6"/>
  <c r="E95" i="6"/>
  <c r="E96" i="6"/>
  <c r="E97" i="6"/>
  <c r="E104" i="6"/>
  <c r="E105" i="6"/>
  <c r="E106" i="6"/>
  <c r="E107" i="6"/>
  <c r="E114" i="6"/>
  <c r="E115" i="6"/>
  <c r="E116" i="6"/>
  <c r="E117" i="6"/>
  <c r="E124" i="6"/>
  <c r="E125" i="6"/>
  <c r="E126" i="6"/>
  <c r="E127" i="6"/>
  <c r="E134" i="6"/>
  <c r="E135" i="6"/>
  <c r="E136" i="6"/>
  <c r="E137" i="6"/>
  <c r="E144" i="6"/>
  <c r="E145" i="6"/>
  <c r="E146" i="6"/>
  <c r="E147" i="6"/>
  <c r="E154" i="6"/>
  <c r="E155" i="6"/>
  <c r="E156" i="6"/>
  <c r="E157" i="6"/>
  <c r="E164" i="6"/>
  <c r="E165" i="6"/>
  <c r="E166" i="6"/>
  <c r="E167" i="6"/>
  <c r="E174" i="6"/>
  <c r="E175" i="6"/>
  <c r="E176" i="6"/>
  <c r="E177" i="6"/>
  <c r="E184" i="6"/>
  <c r="E185" i="6"/>
  <c r="E186" i="6"/>
  <c r="E187" i="6"/>
  <c r="E194" i="6"/>
  <c r="E48" i="3" s="1"/>
  <c r="E195" i="6"/>
  <c r="E196" i="6"/>
  <c r="E197" i="6"/>
  <c r="E204" i="6"/>
  <c r="E205" i="6"/>
  <c r="E206" i="6"/>
  <c r="E207" i="6"/>
  <c r="E214" i="6"/>
  <c r="E215" i="6"/>
  <c r="E216" i="6"/>
  <c r="E217" i="6"/>
  <c r="E224" i="6"/>
  <c r="E225" i="6"/>
  <c r="E226" i="6"/>
  <c r="E227" i="6"/>
  <c r="E234" i="6"/>
  <c r="E235" i="6"/>
  <c r="E236" i="6"/>
  <c r="F4" i="6"/>
  <c r="D4" i="3" s="1"/>
  <c r="E4" i="6"/>
  <c r="E4" i="3" s="1"/>
  <c r="E17" i="3" l="1"/>
  <c r="K11" i="3"/>
  <c r="K14" i="3"/>
  <c r="K10" i="3"/>
  <c r="K13" i="3"/>
  <c r="K9" i="3"/>
  <c r="K12" i="3"/>
  <c r="K8" i="3"/>
  <c r="K4" i="3"/>
  <c r="L423" i="4"/>
  <c r="M423" i="4" s="1"/>
  <c r="N423" i="4" s="1"/>
  <c r="L292" i="4" l="1"/>
  <c r="M292" i="4" s="1"/>
  <c r="N292" i="4" s="1"/>
  <c r="L361" i="4"/>
  <c r="M361" i="4" s="1"/>
  <c r="N361" i="4" s="1"/>
  <c r="L372" i="4"/>
  <c r="M372" i="4" s="1"/>
  <c r="N372" i="4" s="1"/>
  <c r="L329" i="4"/>
  <c r="M329" i="4" s="1"/>
  <c r="N329" i="4" s="1"/>
  <c r="L395" i="4"/>
  <c r="M395" i="4" s="1"/>
  <c r="N395" i="4" s="1"/>
  <c r="L310" i="4"/>
  <c r="M310" i="4" s="1"/>
  <c r="N310" i="4" s="1"/>
  <c r="L394" i="4"/>
  <c r="M394" i="4" s="1"/>
  <c r="N394" i="4" s="1"/>
  <c r="L392" i="4"/>
  <c r="M392" i="4" s="1"/>
  <c r="N392" i="4" s="1"/>
  <c r="L291" i="4"/>
  <c r="M291" i="4" s="1"/>
  <c r="N291" i="4" s="1"/>
  <c r="L312" i="4"/>
  <c r="M312" i="4" s="1"/>
  <c r="N312" i="4" s="1"/>
  <c r="L323" i="4"/>
  <c r="M323" i="4" s="1"/>
  <c r="N323" i="4" s="1"/>
  <c r="L381" i="4"/>
  <c r="M381" i="4" s="1"/>
  <c r="N381" i="4" s="1"/>
  <c r="L353" i="4"/>
  <c r="M353" i="4" s="1"/>
  <c r="N353" i="4" s="1"/>
  <c r="L415" i="4"/>
  <c r="M415" i="4" s="1"/>
  <c r="N415" i="4" s="1"/>
  <c r="L311" i="4"/>
  <c r="M311" i="4" s="1"/>
  <c r="N311" i="4" s="1"/>
  <c r="L375" i="4"/>
  <c r="M375" i="4" s="1"/>
  <c r="N375" i="4" s="1"/>
  <c r="L360" i="4"/>
  <c r="M360" i="4" s="1"/>
  <c r="N360" i="4" s="1"/>
  <c r="L320" i="4"/>
  <c r="M320" i="4" s="1"/>
  <c r="N320" i="4" s="1"/>
  <c r="L384" i="4"/>
  <c r="M384" i="4" s="1"/>
  <c r="N384" i="4" s="1"/>
  <c r="L298" i="4"/>
  <c r="M298" i="4" s="1"/>
  <c r="N298" i="4" s="1"/>
  <c r="L406" i="4"/>
  <c r="M406" i="4" s="1"/>
  <c r="N406" i="4" s="1"/>
  <c r="L331" i="4"/>
  <c r="M331" i="4" s="1"/>
  <c r="N331" i="4" s="1"/>
  <c r="L396" i="4"/>
  <c r="M396" i="4" s="1"/>
  <c r="N396" i="4" s="1"/>
  <c r="L418" i="4"/>
  <c r="M418" i="4" s="1"/>
  <c r="N418" i="4" s="1"/>
  <c r="L354" i="4"/>
  <c r="M354" i="4" s="1"/>
  <c r="N354" i="4" s="1"/>
  <c r="L288" i="4"/>
  <c r="M288" i="4" s="1"/>
  <c r="N288" i="4" s="1"/>
  <c r="L352" i="4"/>
  <c r="M352" i="4" s="1"/>
  <c r="N352" i="4" s="1"/>
  <c r="L403" i="4"/>
  <c r="M403" i="4" s="1"/>
  <c r="N403" i="4" s="1"/>
  <c r="L413" i="4"/>
  <c r="M413" i="4" s="1"/>
  <c r="N413" i="4" s="1"/>
  <c r="L344" i="4"/>
  <c r="M344" i="4" s="1"/>
  <c r="N344" i="4" s="1"/>
  <c r="L365" i="4"/>
  <c r="M365" i="4" s="1"/>
  <c r="N365" i="4" s="1"/>
  <c r="L332" i="4"/>
  <c r="M332" i="4" s="1"/>
  <c r="N332" i="4" s="1"/>
  <c r="L404" i="4"/>
  <c r="M404" i="4" s="1"/>
  <c r="N404" i="4" s="1"/>
  <c r="L297" i="4"/>
  <c r="M297" i="4" s="1"/>
  <c r="N297" i="4" s="1"/>
  <c r="L355" i="4"/>
  <c r="M355" i="4" s="1"/>
  <c r="N355" i="4" s="1"/>
  <c r="L351" i="4"/>
  <c r="M351" i="4" s="1"/>
  <c r="N351" i="4" s="1"/>
  <c r="L289" i="4"/>
  <c r="M289" i="4" s="1"/>
  <c r="N289" i="4" s="1"/>
  <c r="L374" i="4"/>
  <c r="M374" i="4" s="1"/>
  <c r="N374" i="4" s="1"/>
  <c r="L321" i="4"/>
  <c r="M321" i="4" s="1"/>
  <c r="N321" i="4" s="1"/>
  <c r="L405" i="4"/>
  <c r="M405" i="4" s="1"/>
  <c r="N405" i="4" s="1"/>
  <c r="L322" i="4"/>
  <c r="M322" i="4" s="1"/>
  <c r="N322" i="4" s="1"/>
  <c r="L428" i="4"/>
  <c r="M428" i="4" s="1"/>
  <c r="N428" i="4" s="1"/>
  <c r="L383" i="4"/>
  <c r="M383" i="4" s="1"/>
  <c r="N383" i="4" s="1"/>
  <c r="L343" i="4"/>
  <c r="M343" i="4" s="1"/>
  <c r="N343" i="4" s="1"/>
  <c r="L373" i="4"/>
  <c r="M373" i="4" s="1"/>
  <c r="N373" i="4" s="1"/>
  <c r="L416" i="4"/>
  <c r="M416" i="4" s="1"/>
  <c r="N416" i="4" s="1"/>
  <c r="L300" i="4"/>
  <c r="M300" i="4" s="1"/>
  <c r="N300" i="4" s="1"/>
  <c r="L350" i="4"/>
  <c r="M350" i="4" s="1"/>
  <c r="N350" i="4" s="1"/>
  <c r="L308" i="4"/>
  <c r="M308" i="4" s="1"/>
  <c r="N308" i="4" s="1"/>
  <c r="L417" i="4"/>
  <c r="M417" i="4" s="1"/>
  <c r="N417" i="4" s="1"/>
  <c r="L364" i="4"/>
  <c r="M364" i="4" s="1"/>
  <c r="N364" i="4" s="1"/>
  <c r="L287" i="4"/>
  <c r="M287" i="4" s="1"/>
  <c r="N287" i="4" s="1"/>
  <c r="L342" i="4"/>
  <c r="M342" i="4" s="1"/>
  <c r="N342" i="4" s="1"/>
  <c r="L414" i="4"/>
  <c r="M414" i="4" s="1"/>
  <c r="N414" i="4" s="1"/>
  <c r="L341" i="4"/>
  <c r="M341" i="4" s="1"/>
  <c r="N341" i="4" s="1"/>
  <c r="L299" i="4"/>
  <c r="M299" i="4" s="1"/>
  <c r="N299" i="4" s="1"/>
  <c r="L407" i="4"/>
  <c r="M407" i="4" s="1"/>
  <c r="N407" i="4" s="1"/>
  <c r="L319" i="4"/>
  <c r="M319" i="4" s="1"/>
  <c r="N319" i="4" s="1"/>
  <c r="L397" i="4"/>
  <c r="M397" i="4" s="1"/>
  <c r="N397" i="4" s="1"/>
  <c r="L330" i="4"/>
  <c r="M330" i="4" s="1"/>
  <c r="N330" i="4" s="1"/>
  <c r="L362" i="4"/>
  <c r="M362" i="4" s="1"/>
  <c r="N362" i="4" s="1"/>
  <c r="L385" i="4"/>
  <c r="M385" i="4" s="1"/>
  <c r="N385" i="4" s="1"/>
  <c r="L426" i="4"/>
  <c r="M426" i="4" s="1"/>
  <c r="N426" i="4" s="1"/>
  <c r="L339" i="4"/>
  <c r="M339" i="4" s="1"/>
  <c r="N339" i="4" s="1"/>
  <c r="L363" i="4"/>
  <c r="M363" i="4" s="1"/>
  <c r="N363" i="4" s="1"/>
  <c r="L309" i="4"/>
  <c r="M309" i="4" s="1"/>
  <c r="N309" i="4" s="1"/>
  <c r="L424" i="4"/>
  <c r="M424" i="4" s="1"/>
  <c r="N424" i="4" s="1"/>
  <c r="L290" i="4"/>
  <c r="M290" i="4" s="1"/>
  <c r="N290" i="4" s="1"/>
  <c r="L386" i="4"/>
  <c r="M386" i="4" s="1"/>
  <c r="N386" i="4" s="1"/>
  <c r="L340" i="4"/>
  <c r="M340" i="4" s="1"/>
  <c r="N340" i="4" s="1"/>
  <c r="L334" i="4"/>
  <c r="M334" i="4" s="1"/>
  <c r="N334" i="4" s="1"/>
  <c r="L427" i="4"/>
  <c r="M427" i="4" s="1"/>
  <c r="N427" i="4" s="1"/>
  <c r="L301" i="4"/>
  <c r="M301" i="4" s="1"/>
  <c r="N301" i="4" s="1"/>
  <c r="L376" i="4"/>
  <c r="M376" i="4" s="1"/>
  <c r="N376" i="4" s="1"/>
  <c r="L302" i="4"/>
  <c r="M302" i="4" s="1"/>
  <c r="N302" i="4" s="1"/>
  <c r="L393" i="4"/>
  <c r="M393" i="4" s="1"/>
  <c r="N393" i="4" s="1"/>
  <c r="L313" i="4"/>
  <c r="M313" i="4" s="1"/>
  <c r="N313" i="4" s="1"/>
  <c r="L425" i="4"/>
  <c r="M425" i="4" s="1"/>
  <c r="N425" i="4" s="1"/>
  <c r="L333" i="4"/>
  <c r="M333" i="4" s="1"/>
  <c r="N333" i="4" s="1"/>
  <c r="L318" i="4"/>
  <c r="M318" i="4" s="1"/>
  <c r="N318" i="4" s="1"/>
  <c r="L371" i="4"/>
  <c r="M371" i="4" s="1"/>
  <c r="N371" i="4" s="1"/>
  <c r="L402" i="4"/>
  <c r="M402" i="4" s="1"/>
  <c r="N402" i="4" s="1"/>
  <c r="L382" i="4"/>
  <c r="M382" i="4" s="1"/>
  <c r="N382" i="4" s="1"/>
  <c r="L22" i="4"/>
  <c r="M22" i="4" s="1"/>
  <c r="N22" i="4" s="1"/>
  <c r="L38" i="4"/>
  <c r="M38" i="4" s="1"/>
  <c r="N38" i="4" s="1"/>
  <c r="G102" i="4"/>
  <c r="G110" i="4"/>
  <c r="G38" i="4"/>
  <c r="G67" i="4"/>
  <c r="G27" i="4"/>
  <c r="G153" i="4"/>
  <c r="G92" i="4"/>
  <c r="G163" i="4"/>
  <c r="G60" i="4"/>
  <c r="G98" i="4"/>
  <c r="G99" i="4"/>
  <c r="G176" i="4"/>
  <c r="G77" i="4"/>
  <c r="G37" i="4"/>
  <c r="G175" i="4"/>
  <c r="G81" i="4"/>
  <c r="G28" i="4"/>
  <c r="G111" i="4"/>
  <c r="G45" i="4"/>
  <c r="G103" i="4"/>
  <c r="G164" i="4"/>
  <c r="G105" i="4"/>
  <c r="G143" i="4"/>
  <c r="G127" i="4"/>
  <c r="G62" i="4"/>
  <c r="G119" i="4"/>
  <c r="G63" i="4"/>
  <c r="G69" i="4"/>
  <c r="G126" i="4"/>
  <c r="G43" i="4"/>
  <c r="H43" i="4" s="1"/>
  <c r="I43" i="4" s="1"/>
  <c r="G20" i="4"/>
  <c r="G88" i="4"/>
  <c r="G91" i="4"/>
  <c r="G14" i="4"/>
  <c r="G122" i="4"/>
  <c r="G47" i="4"/>
  <c r="G142" i="4"/>
  <c r="G150" i="4"/>
  <c r="G79" i="4"/>
  <c r="G124" i="4"/>
  <c r="G18" i="4"/>
  <c r="G16" i="4"/>
  <c r="H16" i="4" s="1"/>
  <c r="I16" i="4" s="1"/>
  <c r="G80" i="4"/>
  <c r="G162" i="4"/>
  <c r="G56" i="4"/>
  <c r="G29" i="4"/>
  <c r="G129" i="4"/>
  <c r="G59" i="4"/>
  <c r="G100" i="4"/>
  <c r="G104" i="4"/>
  <c r="G101" i="4"/>
  <c r="G87" i="4"/>
  <c r="G83" i="4"/>
  <c r="G44" i="4"/>
  <c r="G26" i="4"/>
  <c r="G128" i="4"/>
  <c r="G64" i="4"/>
  <c r="G49" i="4"/>
  <c r="G86" i="4"/>
  <c r="G23" i="4"/>
  <c r="G22" i="4"/>
  <c r="H22" i="4" s="1"/>
  <c r="I22" i="4" s="1"/>
  <c r="G161" i="4"/>
  <c r="G172" i="4"/>
  <c r="G71" i="4"/>
  <c r="G141" i="4"/>
  <c r="G19" i="4"/>
  <c r="G82" i="4"/>
  <c r="G90" i="4"/>
  <c r="G152" i="4"/>
  <c r="G39" i="4"/>
  <c r="G132" i="4"/>
  <c r="G131" i="4"/>
  <c r="G40" i="4"/>
  <c r="G166" i="4"/>
  <c r="G144" i="4"/>
  <c r="G46" i="4"/>
  <c r="G133" i="4"/>
  <c r="G70" i="4"/>
  <c r="G36" i="4"/>
  <c r="G155" i="4"/>
  <c r="G68" i="4"/>
  <c r="G154" i="4"/>
  <c r="G173" i="4"/>
  <c r="G84" i="4"/>
  <c r="G41" i="4"/>
  <c r="G134" i="4"/>
  <c r="G107" i="4"/>
  <c r="G113" i="4"/>
  <c r="G85" i="4"/>
  <c r="G21" i="4"/>
  <c r="G13" i="4"/>
  <c r="H13" i="4" s="1"/>
  <c r="I13" i="4" s="1"/>
  <c r="G123" i="4"/>
  <c r="G130" i="4"/>
  <c r="G57" i="4"/>
  <c r="G108" i="4"/>
  <c r="G48" i="4"/>
  <c r="G171" i="4"/>
  <c r="G66" i="4"/>
  <c r="G120" i="4"/>
  <c r="G50" i="4"/>
  <c r="G165" i="4"/>
  <c r="G112" i="4"/>
  <c r="G140" i="4"/>
  <c r="G17" i="4"/>
  <c r="G145" i="4"/>
  <c r="G89" i="4"/>
  <c r="G24" i="4"/>
  <c r="G109" i="4"/>
  <c r="G35" i="4"/>
  <c r="H35" i="4" s="1"/>
  <c r="I35" i="4" s="1"/>
  <c r="G151" i="4"/>
  <c r="G25" i="4"/>
  <c r="G121" i="4"/>
  <c r="G61" i="4"/>
  <c r="G15" i="4"/>
  <c r="G125" i="4"/>
  <c r="G65" i="4"/>
  <c r="G58" i="4"/>
  <c r="G106" i="4"/>
  <c r="G174" i="4"/>
  <c r="G78" i="4"/>
  <c r="G42" i="4"/>
  <c r="G12" i="4"/>
  <c r="H12" i="4" s="1"/>
  <c r="I12" i="4" s="1"/>
  <c r="L20" i="4"/>
  <c r="M20" i="4" s="1"/>
  <c r="N20" i="4" s="1"/>
  <c r="L62" i="4"/>
  <c r="M62" i="4" s="1"/>
  <c r="N62" i="4" s="1"/>
  <c r="L105" i="4"/>
  <c r="M105" i="4" s="1"/>
  <c r="N105" i="4" s="1"/>
  <c r="L193" i="4"/>
  <c r="M193" i="4" s="1"/>
  <c r="N193" i="4" s="1"/>
  <c r="L215" i="4"/>
  <c r="M215" i="4" s="1"/>
  <c r="N215" i="4" s="1"/>
  <c r="L86" i="4"/>
  <c r="M86" i="4" s="1"/>
  <c r="N86" i="4" s="1"/>
  <c r="L258" i="4"/>
  <c r="M258" i="4" s="1"/>
  <c r="N258" i="4" s="1"/>
  <c r="L104" i="4"/>
  <c r="M104" i="4" s="1"/>
  <c r="N104" i="4" s="1"/>
  <c r="L23" i="4"/>
  <c r="M23" i="4" s="1"/>
  <c r="N23" i="4" s="1"/>
  <c r="L64" i="4"/>
  <c r="M64" i="4" s="1"/>
  <c r="N64" i="4" s="1"/>
  <c r="L190" i="4"/>
  <c r="M190" i="4" s="1"/>
  <c r="N190" i="4" s="1"/>
  <c r="L245" i="4"/>
  <c r="M245" i="4" s="1"/>
  <c r="N245" i="4" s="1"/>
  <c r="L110" i="4"/>
  <c r="M110" i="4" s="1"/>
  <c r="N110" i="4" s="1"/>
  <c r="L167" i="4"/>
  <c r="M167" i="4" s="1"/>
  <c r="N167" i="4" s="1"/>
  <c r="L162" i="4"/>
  <c r="M162" i="4" s="1"/>
  <c r="N162" i="4" s="1"/>
  <c r="L281" i="4"/>
  <c r="M281" i="4" s="1"/>
  <c r="N281" i="4" s="1"/>
  <c r="L205" i="4"/>
  <c r="M205" i="4" s="1"/>
  <c r="N205" i="4" s="1"/>
  <c r="L102" i="4"/>
  <c r="M102" i="4" s="1"/>
  <c r="N102" i="4" s="1"/>
  <c r="L185" i="4"/>
  <c r="M185" i="4" s="1"/>
  <c r="N185" i="4" s="1"/>
  <c r="L17" i="4"/>
  <c r="M17" i="4" s="1"/>
  <c r="N17" i="4" s="1"/>
  <c r="L182" i="4"/>
  <c r="M182" i="4" s="1"/>
  <c r="N182" i="4" s="1"/>
  <c r="L82" i="4"/>
  <c r="M82" i="4" s="1"/>
  <c r="N82" i="4" s="1"/>
  <c r="L248" i="4"/>
  <c r="M248" i="4" s="1"/>
  <c r="N248" i="4" s="1"/>
  <c r="L153" i="4"/>
  <c r="M153" i="4" s="1"/>
  <c r="N153" i="4" s="1"/>
  <c r="L81" i="4"/>
  <c r="M81" i="4" s="1"/>
  <c r="N81" i="4" s="1"/>
  <c r="L48" i="4"/>
  <c r="M48" i="4" s="1"/>
  <c r="N48" i="4" s="1"/>
  <c r="L128" i="4"/>
  <c r="M128" i="4" s="1"/>
  <c r="N128" i="4" s="1"/>
  <c r="L226" i="4"/>
  <c r="M226" i="4" s="1"/>
  <c r="N226" i="4" s="1"/>
  <c r="L98" i="4"/>
  <c r="M98" i="4" s="1"/>
  <c r="N98" i="4" s="1"/>
  <c r="L250" i="4"/>
  <c r="M250" i="4" s="1"/>
  <c r="N250" i="4" s="1"/>
  <c r="L145" i="4"/>
  <c r="M145" i="4" s="1"/>
  <c r="N145" i="4" s="1"/>
  <c r="L24" i="4"/>
  <c r="M24" i="4" s="1"/>
  <c r="N24" i="4" s="1"/>
  <c r="L207" i="4"/>
  <c r="M207" i="4" s="1"/>
  <c r="N207" i="4" s="1"/>
  <c r="L67" i="4"/>
  <c r="M67" i="4" s="1"/>
  <c r="N67" i="4" s="1"/>
  <c r="L194" i="4"/>
  <c r="M194" i="4" s="1"/>
  <c r="N194" i="4" s="1"/>
  <c r="L79" i="4"/>
  <c r="M79" i="4" s="1"/>
  <c r="N79" i="4" s="1"/>
  <c r="L28" i="4"/>
  <c r="M28" i="4" s="1"/>
  <c r="N28" i="4" s="1"/>
  <c r="L280" i="4"/>
  <c r="M280" i="4" s="1"/>
  <c r="N280" i="4" s="1"/>
  <c r="L270" i="4"/>
  <c r="M270" i="4" s="1"/>
  <c r="N270" i="4" s="1"/>
  <c r="L129" i="4"/>
  <c r="M129" i="4" s="1"/>
  <c r="N129" i="4" s="1"/>
  <c r="L214" i="4"/>
  <c r="M214" i="4" s="1"/>
  <c r="N214" i="4" s="1"/>
  <c r="L124" i="4"/>
  <c r="M124" i="4" s="1"/>
  <c r="N124" i="4" s="1"/>
  <c r="L236" i="4"/>
  <c r="M236" i="4" s="1"/>
  <c r="N236" i="4" s="1"/>
  <c r="L91" i="4"/>
  <c r="M91" i="4" s="1"/>
  <c r="N91" i="4" s="1"/>
  <c r="L130" i="4"/>
  <c r="M130" i="4" s="1"/>
  <c r="N130" i="4" s="1"/>
  <c r="L18" i="4"/>
  <c r="M18" i="4" s="1"/>
  <c r="N18" i="4" s="1"/>
  <c r="L125" i="4"/>
  <c r="M125" i="4" s="1"/>
  <c r="N125" i="4" s="1"/>
  <c r="L279" i="4"/>
  <c r="M279" i="4" s="1"/>
  <c r="N279" i="4" s="1"/>
  <c r="L133" i="4"/>
  <c r="M133" i="4" s="1"/>
  <c r="N133" i="4" s="1"/>
  <c r="L45" i="4"/>
  <c r="M45" i="4" s="1"/>
  <c r="N45" i="4" s="1"/>
  <c r="L234" i="4"/>
  <c r="M234" i="4" s="1"/>
  <c r="N234" i="4" s="1"/>
  <c r="L149" i="4"/>
  <c r="M149" i="4" s="1"/>
  <c r="N149" i="4" s="1"/>
  <c r="L65" i="4"/>
  <c r="M65" i="4" s="1"/>
  <c r="N65" i="4" s="1"/>
  <c r="L246" i="4"/>
  <c r="M246" i="4" s="1"/>
  <c r="N246" i="4" s="1"/>
  <c r="L255" i="4"/>
  <c r="M255" i="4" s="1"/>
  <c r="N255" i="4" s="1"/>
  <c r="L175" i="4"/>
  <c r="M175" i="4" s="1"/>
  <c r="N175" i="4" s="1"/>
  <c r="L69" i="4"/>
  <c r="M69" i="4" s="1"/>
  <c r="N69" i="4" s="1"/>
  <c r="L142" i="4"/>
  <c r="M142" i="4" s="1"/>
  <c r="N142" i="4" s="1"/>
  <c r="L29" i="4"/>
  <c r="M29" i="4" s="1"/>
  <c r="N29" i="4" s="1"/>
  <c r="L174" i="4"/>
  <c r="M174" i="4" s="1"/>
  <c r="N174" i="4" s="1"/>
  <c r="L39" i="4"/>
  <c r="M39" i="4" s="1"/>
  <c r="N39" i="4" s="1"/>
  <c r="L218" i="4"/>
  <c r="M218" i="4" s="1"/>
  <c r="N218" i="4" s="1"/>
  <c r="L152" i="4"/>
  <c r="M152" i="4" s="1"/>
  <c r="N152" i="4" s="1"/>
  <c r="L60" i="4"/>
  <c r="M60" i="4" s="1"/>
  <c r="N60" i="4" s="1"/>
  <c r="L146" i="4"/>
  <c r="M146" i="4" s="1"/>
  <c r="N146" i="4" s="1"/>
  <c r="L277" i="4"/>
  <c r="M277" i="4" s="1"/>
  <c r="N277" i="4" s="1"/>
  <c r="L225" i="4"/>
  <c r="M225" i="4" s="1"/>
  <c r="N225" i="4" s="1"/>
  <c r="L100" i="4"/>
  <c r="M100" i="4" s="1"/>
  <c r="N100" i="4" s="1"/>
  <c r="L216" i="4"/>
  <c r="M216" i="4" s="1"/>
  <c r="N216" i="4" s="1"/>
  <c r="L154" i="4"/>
  <c r="M154" i="4" s="1"/>
  <c r="N154" i="4" s="1"/>
  <c r="L40" i="4"/>
  <c r="M40" i="4" s="1"/>
  <c r="N40" i="4" s="1"/>
  <c r="L209" i="4"/>
  <c r="M209" i="4" s="1"/>
  <c r="N209" i="4" s="1"/>
  <c r="L50" i="4"/>
  <c r="M50" i="4" s="1"/>
  <c r="N50" i="4" s="1"/>
  <c r="L171" i="4"/>
  <c r="M171" i="4" s="1"/>
  <c r="N171" i="4" s="1"/>
  <c r="L71" i="4"/>
  <c r="M71" i="4" s="1"/>
  <c r="N71" i="4" s="1"/>
  <c r="L191" i="4"/>
  <c r="M191" i="4" s="1"/>
  <c r="N191" i="4" s="1"/>
  <c r="L278" i="4"/>
  <c r="M278" i="4" s="1"/>
  <c r="N278" i="4" s="1"/>
  <c r="L217" i="4"/>
  <c r="M217" i="4" s="1"/>
  <c r="N217" i="4" s="1"/>
  <c r="L89" i="4"/>
  <c r="M89" i="4" s="1"/>
  <c r="N89" i="4" s="1"/>
  <c r="L187" i="4"/>
  <c r="M187" i="4" s="1"/>
  <c r="N187" i="4" s="1"/>
  <c r="L101" i="4"/>
  <c r="M101" i="4" s="1"/>
  <c r="N101" i="4" s="1"/>
  <c r="L227" i="4"/>
  <c r="M227" i="4" s="1"/>
  <c r="N227" i="4" s="1"/>
  <c r="L203" i="4"/>
  <c r="M203" i="4" s="1"/>
  <c r="N203" i="4" s="1"/>
  <c r="L92" i="4"/>
  <c r="M92" i="4" s="1"/>
  <c r="N92" i="4" s="1"/>
  <c r="L188" i="4"/>
  <c r="M188" i="4" s="1"/>
  <c r="N188" i="4" s="1"/>
  <c r="L126" i="4"/>
  <c r="M126" i="4" s="1"/>
  <c r="N126" i="4" s="1"/>
  <c r="L271" i="4"/>
  <c r="M271" i="4" s="1"/>
  <c r="N271" i="4" s="1"/>
  <c r="L78" i="4"/>
  <c r="M78" i="4" s="1"/>
  <c r="N78" i="4" s="1"/>
  <c r="L151" i="4"/>
  <c r="M151" i="4" s="1"/>
  <c r="N151" i="4" s="1"/>
  <c r="L176" i="4"/>
  <c r="M176" i="4" s="1"/>
  <c r="N176" i="4" s="1"/>
  <c r="L127" i="4"/>
  <c r="M127" i="4" s="1"/>
  <c r="N127" i="4" s="1"/>
  <c r="L44" i="4"/>
  <c r="M44" i="4" s="1"/>
  <c r="N44" i="4" s="1"/>
  <c r="L183" i="4"/>
  <c r="M183" i="4" s="1"/>
  <c r="N183" i="4" s="1"/>
  <c r="L237" i="4"/>
  <c r="M237" i="4" s="1"/>
  <c r="N237" i="4" s="1"/>
  <c r="L150" i="4"/>
  <c r="M150" i="4" s="1"/>
  <c r="N150" i="4" s="1"/>
  <c r="L238" i="4"/>
  <c r="M238" i="4" s="1"/>
  <c r="N238" i="4" s="1"/>
  <c r="L131" i="4"/>
  <c r="M131" i="4" s="1"/>
  <c r="N131" i="4" s="1"/>
  <c r="L247" i="4"/>
  <c r="M247" i="4" s="1"/>
  <c r="N247" i="4" s="1"/>
  <c r="L173" i="4"/>
  <c r="M173" i="4" s="1"/>
  <c r="N173" i="4" s="1"/>
  <c r="L35" i="4"/>
  <c r="M35" i="4" s="1"/>
  <c r="N35" i="4" s="1"/>
  <c r="L195" i="4"/>
  <c r="M195" i="4" s="1"/>
  <c r="N195" i="4" s="1"/>
  <c r="L132" i="4"/>
  <c r="M132" i="4" s="1"/>
  <c r="N132" i="4" s="1"/>
  <c r="L37" i="4"/>
  <c r="M37" i="4" s="1"/>
  <c r="N37" i="4" s="1"/>
  <c r="L170" i="4"/>
  <c r="M170" i="4" s="1"/>
  <c r="N170" i="4" s="1"/>
  <c r="L266" i="4"/>
  <c r="M266" i="4" s="1"/>
  <c r="N266" i="4" s="1"/>
  <c r="L208" i="4"/>
  <c r="M208" i="4" s="1"/>
  <c r="N208" i="4" s="1"/>
  <c r="L77" i="4"/>
  <c r="M77" i="4" s="1"/>
  <c r="N77" i="4" s="1"/>
  <c r="L184" i="4"/>
  <c r="M184" i="4" s="1"/>
  <c r="N184" i="4" s="1"/>
  <c r="L111" i="4"/>
  <c r="M111" i="4" s="1"/>
  <c r="N111" i="4" s="1"/>
  <c r="L14" i="4"/>
  <c r="M14" i="4" s="1"/>
  <c r="N14" i="4" s="1"/>
  <c r="L99" i="4"/>
  <c r="M99" i="4" s="1"/>
  <c r="N99" i="4" s="1"/>
  <c r="L19" i="4"/>
  <c r="M19" i="4" s="1"/>
  <c r="N19" i="4" s="1"/>
  <c r="L143" i="4"/>
  <c r="M143" i="4" s="1"/>
  <c r="N143" i="4" s="1"/>
  <c r="L61" i="4"/>
  <c r="M61" i="4" s="1"/>
  <c r="N61" i="4" s="1"/>
  <c r="L168" i="4"/>
  <c r="M168" i="4" s="1"/>
  <c r="N168" i="4" s="1"/>
  <c r="L269" i="4"/>
  <c r="M269" i="4" s="1"/>
  <c r="N269" i="4" s="1"/>
  <c r="L163" i="4"/>
  <c r="M163" i="4" s="1"/>
  <c r="N163" i="4" s="1"/>
  <c r="L70" i="4"/>
  <c r="M70" i="4" s="1"/>
  <c r="N70" i="4" s="1"/>
  <c r="L186" i="4"/>
  <c r="M186" i="4" s="1"/>
  <c r="N186" i="4" s="1"/>
  <c r="L36" i="4"/>
  <c r="M36" i="4" s="1"/>
  <c r="N36" i="4" s="1"/>
  <c r="L197" i="4"/>
  <c r="M197" i="4" s="1"/>
  <c r="N197" i="4" s="1"/>
  <c r="L164" i="4"/>
  <c r="M164" i="4" s="1"/>
  <c r="N164" i="4" s="1"/>
  <c r="L68" i="4"/>
  <c r="M68" i="4" s="1"/>
  <c r="N68" i="4" s="1"/>
  <c r="L189" i="4"/>
  <c r="M189" i="4" s="1"/>
  <c r="N189" i="4" s="1"/>
  <c r="L107" i="4"/>
  <c r="M107" i="4" s="1"/>
  <c r="N107" i="4" s="1"/>
  <c r="L196" i="4"/>
  <c r="M196" i="4" s="1"/>
  <c r="N196" i="4" s="1"/>
  <c r="L58" i="4"/>
  <c r="M58" i="4" s="1"/>
  <c r="N58" i="4" s="1"/>
  <c r="L88" i="4"/>
  <c r="M88" i="4" s="1"/>
  <c r="N88" i="4" s="1"/>
  <c r="L122" i="4"/>
  <c r="M122" i="4" s="1"/>
  <c r="N122" i="4" s="1"/>
  <c r="L83" i="4"/>
  <c r="M83" i="4" s="1"/>
  <c r="N83" i="4" s="1"/>
  <c r="L249" i="4"/>
  <c r="M249" i="4" s="1"/>
  <c r="N249" i="4" s="1"/>
  <c r="L16" i="4"/>
  <c r="M16" i="4" s="1"/>
  <c r="N16" i="4" s="1"/>
  <c r="L27" i="4"/>
  <c r="M27" i="4" s="1"/>
  <c r="N27" i="4" s="1"/>
  <c r="L206" i="4"/>
  <c r="M206" i="4" s="1"/>
  <c r="N206" i="4" s="1"/>
  <c r="L87" i="4"/>
  <c r="M87" i="4" s="1"/>
  <c r="N87" i="4" s="1"/>
  <c r="L85" i="4"/>
  <c r="M85" i="4" s="1"/>
  <c r="N85" i="4" s="1"/>
  <c r="L267" i="4"/>
  <c r="M267" i="4" s="1"/>
  <c r="N267" i="4" s="1"/>
  <c r="L235" i="4"/>
  <c r="M235" i="4" s="1"/>
  <c r="N235" i="4" s="1"/>
  <c r="L120" i="4"/>
  <c r="M120" i="4" s="1"/>
  <c r="N120" i="4" s="1"/>
  <c r="L204" i="4"/>
  <c r="M204" i="4" s="1"/>
  <c r="N204" i="4" s="1"/>
  <c r="L108" i="4"/>
  <c r="M108" i="4" s="1"/>
  <c r="N108" i="4" s="1"/>
  <c r="L213" i="4"/>
  <c r="M213" i="4" s="1"/>
  <c r="N213" i="4" s="1"/>
  <c r="L119" i="4"/>
  <c r="M119" i="4" s="1"/>
  <c r="N119" i="4" s="1"/>
  <c r="L260" i="4"/>
  <c r="M260" i="4" s="1"/>
  <c r="N260" i="4" s="1"/>
  <c r="L161" i="4"/>
  <c r="M161" i="4" s="1"/>
  <c r="N161" i="4" s="1"/>
  <c r="L103" i="4"/>
  <c r="M103" i="4" s="1"/>
  <c r="N103" i="4" s="1"/>
  <c r="L15" i="4"/>
  <c r="M15" i="4" s="1"/>
  <c r="N15" i="4" s="1"/>
  <c r="L147" i="4"/>
  <c r="M147" i="4" s="1"/>
  <c r="N147" i="4" s="1"/>
  <c r="L257" i="4"/>
  <c r="M257" i="4" s="1"/>
  <c r="N257" i="4" s="1"/>
  <c r="L166" i="4"/>
  <c r="M166" i="4" s="1"/>
  <c r="N166" i="4" s="1"/>
  <c r="L256" i="4"/>
  <c r="M256" i="4" s="1"/>
  <c r="N256" i="4" s="1"/>
  <c r="L165" i="4"/>
  <c r="M165" i="4" s="1"/>
  <c r="N165" i="4" s="1"/>
  <c r="L66" i="4"/>
  <c r="M66" i="4" s="1"/>
  <c r="N66" i="4" s="1"/>
  <c r="L259" i="4"/>
  <c r="M259" i="4" s="1"/>
  <c r="N259" i="4" s="1"/>
  <c r="L80" i="4"/>
  <c r="M80" i="4" s="1"/>
  <c r="N80" i="4" s="1"/>
  <c r="L224" i="4"/>
  <c r="M224" i="4" s="1"/>
  <c r="N224" i="4" s="1"/>
  <c r="L113" i="4"/>
  <c r="M113" i="4" s="1"/>
  <c r="N113" i="4" s="1"/>
  <c r="L46" i="4"/>
  <c r="M46" i="4" s="1"/>
  <c r="N46" i="4" s="1"/>
  <c r="L148" i="4"/>
  <c r="M148" i="4" s="1"/>
  <c r="N148" i="4" s="1"/>
  <c r="L276" i="4"/>
  <c r="M276" i="4" s="1"/>
  <c r="N276" i="4" s="1"/>
  <c r="L155" i="4"/>
  <c r="M155" i="4" s="1"/>
  <c r="N155" i="4" s="1"/>
  <c r="L228" i="4"/>
  <c r="M228" i="4" s="1"/>
  <c r="N228" i="4" s="1"/>
  <c r="L123" i="4"/>
  <c r="M123" i="4" s="1"/>
  <c r="N123" i="4" s="1"/>
  <c r="L239" i="4"/>
  <c r="M239" i="4" s="1"/>
  <c r="N239" i="4" s="1"/>
  <c r="L144" i="4"/>
  <c r="M144" i="4" s="1"/>
  <c r="N144" i="4" s="1"/>
  <c r="L121" i="4"/>
  <c r="M121" i="4" s="1"/>
  <c r="N121" i="4" s="1"/>
  <c r="L59" i="4"/>
  <c r="M59" i="4" s="1"/>
  <c r="N59" i="4" s="1"/>
  <c r="L169" i="4"/>
  <c r="M169" i="4" s="1"/>
  <c r="N169" i="4" s="1"/>
  <c r="L268" i="4"/>
  <c r="M268" i="4" s="1"/>
  <c r="N268" i="4" s="1"/>
  <c r="L172" i="4"/>
  <c r="M172" i="4" s="1"/>
  <c r="N172" i="4" s="1"/>
  <c r="L109" i="4"/>
  <c r="M109" i="4" s="1"/>
  <c r="N109" i="4" s="1"/>
  <c r="L49" i="4"/>
  <c r="M49" i="4" s="1"/>
  <c r="N49" i="4" s="1"/>
  <c r="L56" i="4"/>
  <c r="M56" i="4" s="1"/>
  <c r="N56" i="4" s="1"/>
  <c r="L84" i="4"/>
  <c r="M84" i="4" s="1"/>
  <c r="N84" i="4" s="1"/>
  <c r="L90" i="4"/>
  <c r="M90" i="4" s="1"/>
  <c r="N90" i="4" s="1"/>
  <c r="L21" i="4"/>
  <c r="M21" i="4" s="1"/>
  <c r="N21" i="4" s="1"/>
  <c r="L63" i="4"/>
  <c r="M63" i="4" s="1"/>
  <c r="N63" i="4" s="1"/>
  <c r="L26" i="4"/>
  <c r="M26" i="4" s="1"/>
  <c r="N26" i="4" s="1"/>
  <c r="L25" i="4"/>
  <c r="M25" i="4" s="1"/>
  <c r="N25" i="4" s="1"/>
  <c r="L43" i="4"/>
  <c r="M43" i="4" s="1"/>
  <c r="N43" i="4" s="1"/>
  <c r="L47" i="4"/>
  <c r="M47" i="4" s="1"/>
  <c r="N47" i="4" s="1"/>
  <c r="L57" i="4"/>
  <c r="M57" i="4" s="1"/>
  <c r="N57" i="4" s="1"/>
  <c r="L112" i="4"/>
  <c r="M112" i="4" s="1"/>
  <c r="N112" i="4" s="1"/>
  <c r="L41" i="4"/>
  <c r="M41" i="4" s="1"/>
  <c r="N41" i="4" s="1"/>
  <c r="L106" i="4"/>
  <c r="M106" i="4" s="1"/>
  <c r="N106" i="4" s="1"/>
  <c r="L134" i="4"/>
  <c r="M134" i="4" s="1"/>
  <c r="N134" i="4" s="1"/>
  <c r="L141" i="4"/>
  <c r="M141" i="4" s="1"/>
  <c r="N141" i="4" s="1"/>
  <c r="L42" i="4"/>
  <c r="M42" i="4" s="1"/>
  <c r="N42" i="4" s="1"/>
  <c r="L140" i="4"/>
  <c r="M140" i="4" s="1"/>
  <c r="N140" i="4" s="1"/>
  <c r="L192" i="4"/>
  <c r="M192" i="4" s="1"/>
  <c r="N192" i="4" s="1"/>
  <c r="L229" i="4"/>
  <c r="M229" i="4" s="1"/>
  <c r="N229" i="4" s="1"/>
  <c r="K2" i="3"/>
  <c r="L434" i="4" s="1"/>
  <c r="L273" i="4"/>
  <c r="M273" i="4" s="1"/>
  <c r="N273" i="4" s="1"/>
  <c r="G32" i="4"/>
  <c r="H32" i="4" s="1"/>
  <c r="I32" i="4" s="1"/>
  <c r="G34" i="4"/>
  <c r="L412" i="4"/>
  <c r="M412" i="4" s="1"/>
  <c r="N412" i="4" s="1"/>
  <c r="L11" i="4"/>
  <c r="L419" i="4"/>
  <c r="M419" i="4" s="1"/>
  <c r="N419" i="4" s="1"/>
  <c r="L10" i="4"/>
  <c r="L283" i="4"/>
  <c r="L338" i="4"/>
  <c r="M338" i="4" s="1"/>
  <c r="N338" i="4" s="1"/>
  <c r="L348" i="4"/>
  <c r="M348" i="4" s="1"/>
  <c r="N348" i="4" s="1"/>
  <c r="L294" i="4"/>
  <c r="M294" i="4" s="1"/>
  <c r="N294" i="4" s="1"/>
  <c r="L55" i="4"/>
  <c r="M55" i="4" s="1"/>
  <c r="N55" i="4" s="1"/>
  <c r="L212" i="4"/>
  <c r="M212" i="4" s="1"/>
  <c r="N212" i="4" s="1"/>
  <c r="L379" i="4"/>
  <c r="M379" i="4" s="1"/>
  <c r="N379" i="4" s="1"/>
  <c r="L391" i="4"/>
  <c r="M391" i="4" s="1"/>
  <c r="N391" i="4" s="1"/>
  <c r="L244" i="4"/>
  <c r="M244" i="4" s="1"/>
  <c r="N244" i="4" s="1"/>
  <c r="L159" i="4"/>
  <c r="M159" i="4" s="1"/>
  <c r="N159" i="4" s="1"/>
  <c r="L327" i="4"/>
  <c r="M327" i="4" s="1"/>
  <c r="N327" i="4" s="1"/>
  <c r="L137" i="4"/>
  <c r="M137" i="4" s="1"/>
  <c r="N137" i="4" s="1"/>
  <c r="L34" i="4"/>
  <c r="M34" i="4" s="1"/>
  <c r="N34" i="4" s="1"/>
  <c r="L220" i="4"/>
  <c r="L390" i="4"/>
  <c r="M390" i="4" s="1"/>
  <c r="N390" i="4" s="1"/>
  <c r="L389" i="4"/>
  <c r="M389" i="4" s="1"/>
  <c r="N389" i="4" s="1"/>
  <c r="L265" i="4"/>
  <c r="M265" i="4" s="1"/>
  <c r="N265" i="4" s="1"/>
  <c r="L369" i="4"/>
  <c r="M369" i="4" s="1"/>
  <c r="N369" i="4" s="1"/>
  <c r="L337" i="4"/>
  <c r="M337" i="4" s="1"/>
  <c r="N337" i="4" s="1"/>
  <c r="L252" i="4"/>
  <c r="M252" i="4" s="1"/>
  <c r="N252" i="4" s="1"/>
  <c r="L357" i="4"/>
  <c r="M357" i="4" s="1"/>
  <c r="N357" i="4" s="1"/>
  <c r="L136" i="4"/>
  <c r="L314" i="4"/>
  <c r="M314" i="4" s="1"/>
  <c r="N314" i="4" s="1"/>
  <c r="L199" i="4"/>
  <c r="L53" i="4"/>
  <c r="M53" i="4" s="1"/>
  <c r="N53" i="4" s="1"/>
  <c r="L222" i="4"/>
  <c r="M222" i="4" s="1"/>
  <c r="N222" i="4" s="1"/>
  <c r="L94" i="4"/>
  <c r="L368" i="4"/>
  <c r="M368" i="4" s="1"/>
  <c r="N368" i="4" s="1"/>
  <c r="L13" i="4"/>
  <c r="L420" i="4"/>
  <c r="M420" i="4" s="1"/>
  <c r="N420" i="4" s="1"/>
  <c r="L12" i="4"/>
  <c r="L31" i="4"/>
  <c r="L242" i="4"/>
  <c r="M242" i="4" s="1"/>
  <c r="N242" i="4" s="1"/>
  <c r="L179" i="4"/>
  <c r="M179" i="4" s="1"/>
  <c r="N179" i="4" s="1"/>
  <c r="L325" i="4"/>
  <c r="L210" i="4"/>
  <c r="M210" i="4" s="1"/>
  <c r="N210" i="4" s="1"/>
  <c r="L275" i="4"/>
  <c r="M275" i="4" s="1"/>
  <c r="N275" i="4" s="1"/>
  <c r="L32" i="4"/>
  <c r="M32" i="4" s="1"/>
  <c r="N32" i="4" s="1"/>
  <c r="L232" i="4"/>
  <c r="M232" i="4" s="1"/>
  <c r="N232" i="4" s="1"/>
  <c r="L388" i="4"/>
  <c r="L97" i="4"/>
  <c r="M97" i="4" s="1"/>
  <c r="N97" i="4" s="1"/>
  <c r="L251" i="4"/>
  <c r="M251" i="4" s="1"/>
  <c r="N251" i="4" s="1"/>
  <c r="L75" i="4"/>
  <c r="M75" i="4" s="1"/>
  <c r="N75" i="4" s="1"/>
  <c r="L359" i="4"/>
  <c r="M359" i="4" s="1"/>
  <c r="N359" i="4" s="1"/>
  <c r="L358" i="4"/>
  <c r="M358" i="4" s="1"/>
  <c r="N358" i="4" s="1"/>
  <c r="L158" i="4"/>
  <c r="M158" i="4" s="1"/>
  <c r="N158" i="4" s="1"/>
  <c r="L180" i="4"/>
  <c r="M180" i="4" s="1"/>
  <c r="N180" i="4" s="1"/>
  <c r="L262" i="4"/>
  <c r="L96" i="4"/>
  <c r="M96" i="4" s="1"/>
  <c r="N96" i="4" s="1"/>
  <c r="L54" i="4"/>
  <c r="M54" i="4" s="1"/>
  <c r="N54" i="4" s="1"/>
  <c r="L286" i="4"/>
  <c r="M286" i="4" s="1"/>
  <c r="N286" i="4" s="1"/>
  <c r="L202" i="4"/>
  <c r="M202" i="4" s="1"/>
  <c r="N202" i="4" s="1"/>
  <c r="L370" i="4"/>
  <c r="M370" i="4" s="1"/>
  <c r="N370" i="4" s="1"/>
  <c r="L347" i="4"/>
  <c r="M347" i="4" s="1"/>
  <c r="N347" i="4" s="1"/>
  <c r="L356" i="4"/>
  <c r="M356" i="4" s="1"/>
  <c r="N356" i="4" s="1"/>
  <c r="L349" i="4"/>
  <c r="M349" i="4" s="1"/>
  <c r="N349" i="4" s="1"/>
  <c r="L160" i="4"/>
  <c r="M160" i="4" s="1"/>
  <c r="N160" i="4" s="1"/>
  <c r="L95" i="4"/>
  <c r="M95" i="4" s="1"/>
  <c r="N95" i="4" s="1"/>
  <c r="L264" i="4"/>
  <c r="M264" i="4" s="1"/>
  <c r="N264" i="4" s="1"/>
  <c r="G33" i="4"/>
  <c r="H33" i="4" s="1"/>
  <c r="I33" i="4" s="1"/>
  <c r="L421" i="4"/>
  <c r="M421" i="4" s="1"/>
  <c r="N421" i="4" s="1"/>
  <c r="L411" i="4"/>
  <c r="M411" i="4" s="1"/>
  <c r="N411" i="4" s="1"/>
  <c r="L201" i="4"/>
  <c r="M201" i="4" s="1"/>
  <c r="N201" i="4" s="1"/>
  <c r="L401" i="4"/>
  <c r="M401" i="4" s="1"/>
  <c r="N401" i="4" s="1"/>
  <c r="L200" i="4"/>
  <c r="M200" i="4" s="1"/>
  <c r="N200" i="4" s="1"/>
  <c r="L367" i="4"/>
  <c r="L378" i="4"/>
  <c r="M378" i="4" s="1"/>
  <c r="N378" i="4" s="1"/>
  <c r="L296" i="4"/>
  <c r="M296" i="4" s="1"/>
  <c r="N296" i="4" s="1"/>
  <c r="L274" i="4"/>
  <c r="M274" i="4" s="1"/>
  <c r="N274" i="4" s="1"/>
  <c r="L263" i="4"/>
  <c r="M263" i="4" s="1"/>
  <c r="N263" i="4" s="1"/>
  <c r="L293" i="4"/>
  <c r="M293" i="4" s="1"/>
  <c r="N293" i="4" s="1"/>
  <c r="L118" i="4"/>
  <c r="M118" i="4" s="1"/>
  <c r="N118" i="4" s="1"/>
  <c r="L74" i="4"/>
  <c r="M74" i="4" s="1"/>
  <c r="N74" i="4" s="1"/>
  <c r="L243" i="4"/>
  <c r="M243" i="4" s="1"/>
  <c r="N243" i="4" s="1"/>
  <c r="L398" i="4"/>
  <c r="M398" i="4" s="1"/>
  <c r="N398" i="4" s="1"/>
  <c r="L231" i="4"/>
  <c r="M231" i="4" s="1"/>
  <c r="N231" i="4" s="1"/>
  <c r="L284" i="4"/>
  <c r="M284" i="4" s="1"/>
  <c r="N284" i="4" s="1"/>
  <c r="L304" i="4"/>
  <c r="L178" i="4"/>
  <c r="L139" i="4"/>
  <c r="M139" i="4" s="1"/>
  <c r="N139" i="4" s="1"/>
  <c r="L307" i="4"/>
  <c r="M307" i="4" s="1"/>
  <c r="N307" i="4" s="1"/>
  <c r="L253" i="4"/>
  <c r="M253" i="4" s="1"/>
  <c r="N253" i="4" s="1"/>
  <c r="L73" i="4"/>
  <c r="L76" i="4"/>
  <c r="M76" i="4" s="1"/>
  <c r="N76" i="4" s="1"/>
  <c r="L230" i="4"/>
  <c r="M230" i="4" s="1"/>
  <c r="N230" i="4" s="1"/>
  <c r="L400" i="4"/>
  <c r="M400" i="4" s="1"/>
  <c r="N400" i="4" s="1"/>
  <c r="L380" i="4"/>
  <c r="M380" i="4" s="1"/>
  <c r="N380" i="4" s="1"/>
  <c r="L233" i="4"/>
  <c r="M233" i="4" s="1"/>
  <c r="N233" i="4" s="1"/>
  <c r="L138" i="4"/>
  <c r="M138" i="4" s="1"/>
  <c r="N138" i="4" s="1"/>
  <c r="L306" i="4"/>
  <c r="M306" i="4" s="1"/>
  <c r="N306" i="4" s="1"/>
  <c r="L221" i="4"/>
  <c r="M221" i="4" s="1"/>
  <c r="N221" i="4" s="1"/>
  <c r="L410" i="4"/>
  <c r="M410" i="4" s="1"/>
  <c r="N410" i="4" s="1"/>
  <c r="L409" i="4"/>
  <c r="L422" i="4"/>
  <c r="M422" i="4" s="1"/>
  <c r="N422" i="4" s="1"/>
  <c r="L241" i="4"/>
  <c r="L317" i="4"/>
  <c r="M317" i="4" s="1"/>
  <c r="N317" i="4" s="1"/>
  <c r="L316" i="4"/>
  <c r="M316" i="4" s="1"/>
  <c r="N316" i="4" s="1"/>
  <c r="L116" i="4"/>
  <c r="M116" i="4" s="1"/>
  <c r="N116" i="4" s="1"/>
  <c r="L315" i="4"/>
  <c r="M315" i="4" s="1"/>
  <c r="N315" i="4" s="1"/>
  <c r="L157" i="4"/>
  <c r="L335" i="4"/>
  <c r="M335" i="4" s="1"/>
  <c r="N335" i="4" s="1"/>
  <c r="L223" i="4"/>
  <c r="M223" i="4" s="1"/>
  <c r="N223" i="4" s="1"/>
  <c r="L117" i="4"/>
  <c r="M117" i="4" s="1"/>
  <c r="N117" i="4" s="1"/>
  <c r="L285" i="4"/>
  <c r="M285" i="4" s="1"/>
  <c r="N285" i="4" s="1"/>
  <c r="L52" i="4"/>
  <c r="L326" i="4"/>
  <c r="M326" i="4" s="1"/>
  <c r="N326" i="4" s="1"/>
  <c r="L336" i="4"/>
  <c r="M336" i="4" s="1"/>
  <c r="N336" i="4" s="1"/>
  <c r="L346" i="4"/>
  <c r="L254" i="4"/>
  <c r="M254" i="4" s="1"/>
  <c r="N254" i="4" s="1"/>
  <c r="L211" i="4"/>
  <c r="M211" i="4" s="1"/>
  <c r="N211" i="4" s="1"/>
  <c r="L328" i="4"/>
  <c r="M328" i="4" s="1"/>
  <c r="N328" i="4" s="1"/>
  <c r="L295" i="4"/>
  <c r="M295" i="4" s="1"/>
  <c r="N295" i="4" s="1"/>
  <c r="L305" i="4"/>
  <c r="M305" i="4" s="1"/>
  <c r="N305" i="4" s="1"/>
  <c r="L115" i="4"/>
  <c r="L135" i="4" s="1"/>
  <c r="L272" i="4"/>
  <c r="M272" i="4" s="1"/>
  <c r="N272" i="4" s="1"/>
  <c r="L33" i="4"/>
  <c r="M33" i="4" s="1"/>
  <c r="N33" i="4" s="1"/>
  <c r="L399" i="4"/>
  <c r="M399" i="4" s="1"/>
  <c r="N399" i="4" s="1"/>
  <c r="L181" i="4"/>
  <c r="M181" i="4" s="1"/>
  <c r="N181" i="4" s="1"/>
  <c r="L377" i="4"/>
  <c r="M377" i="4" s="1"/>
  <c r="N377" i="4" s="1"/>
  <c r="G10" i="4"/>
  <c r="G76" i="4"/>
  <c r="H76" i="4" s="1"/>
  <c r="I76" i="4" s="1"/>
  <c r="G159" i="4"/>
  <c r="G169" i="4"/>
  <c r="G31" i="4"/>
  <c r="G95" i="4"/>
  <c r="G94" i="4"/>
  <c r="G148" i="4"/>
  <c r="G157" i="4"/>
  <c r="G136" i="4"/>
  <c r="G54" i="4"/>
  <c r="H54" i="4" s="1"/>
  <c r="I54" i="4" s="1"/>
  <c r="G137" i="4"/>
  <c r="G53" i="4"/>
  <c r="H53" i="4" s="1"/>
  <c r="I53" i="4" s="1"/>
  <c r="G52" i="4"/>
  <c r="G55" i="4"/>
  <c r="H55" i="4" s="1"/>
  <c r="I55" i="4" s="1"/>
  <c r="G138" i="4"/>
  <c r="G116" i="4"/>
  <c r="G115" i="4"/>
  <c r="G160" i="4"/>
  <c r="G149" i="4"/>
  <c r="G147" i="4"/>
  <c r="G118" i="4"/>
  <c r="G96" i="4"/>
  <c r="G75" i="4"/>
  <c r="H75" i="4" s="1"/>
  <c r="G139" i="4"/>
  <c r="G146" i="4"/>
  <c r="G73" i="4"/>
  <c r="G170" i="4"/>
  <c r="G74" i="4"/>
  <c r="H74" i="4" s="1"/>
  <c r="I74" i="4" s="1"/>
  <c r="G117" i="4"/>
  <c r="G158" i="4"/>
  <c r="G168" i="4"/>
  <c r="G167" i="4"/>
  <c r="G97" i="4"/>
  <c r="G11" i="4"/>
  <c r="H11" i="4" s="1"/>
  <c r="H73" i="4" l="1"/>
  <c r="G93" i="4"/>
  <c r="L240" i="4"/>
  <c r="G135" i="4"/>
  <c r="L429" i="4"/>
  <c r="L303" i="4"/>
  <c r="H31" i="4"/>
  <c r="G51" i="4"/>
  <c r="L366" i="4"/>
  <c r="L408" i="4"/>
  <c r="L51" i="4"/>
  <c r="L261" i="4"/>
  <c r="L93" i="4"/>
  <c r="L345" i="4"/>
  <c r="H58" i="4"/>
  <c r="I58" i="4" s="1"/>
  <c r="H112" i="4"/>
  <c r="I112" i="4" s="1"/>
  <c r="H66" i="4"/>
  <c r="I66" i="4" s="1"/>
  <c r="H130" i="4"/>
  <c r="I130" i="4" s="1"/>
  <c r="H84" i="4"/>
  <c r="I84" i="4" s="1"/>
  <c r="H68" i="4"/>
  <c r="I68" i="4" s="1"/>
  <c r="H133" i="4"/>
  <c r="I133" i="4" s="1"/>
  <c r="H131" i="4"/>
  <c r="I131" i="4" s="1"/>
  <c r="H86" i="4"/>
  <c r="I86" i="4" s="1"/>
  <c r="P86" i="4" s="1"/>
  <c r="H56" i="4"/>
  <c r="I56" i="4" s="1"/>
  <c r="H124" i="4"/>
  <c r="I124" i="4" s="1"/>
  <c r="P124" i="4" s="1"/>
  <c r="H63" i="4"/>
  <c r="I63" i="4" s="1"/>
  <c r="H127" i="4"/>
  <c r="I127" i="4" s="1"/>
  <c r="H103" i="4"/>
  <c r="I103" i="4" s="1"/>
  <c r="H111" i="4"/>
  <c r="I111" i="4" s="1"/>
  <c r="H99" i="4"/>
  <c r="I99" i="4" s="1"/>
  <c r="H92" i="4"/>
  <c r="I92" i="4" s="1"/>
  <c r="H158" i="4"/>
  <c r="I158" i="4" s="1"/>
  <c r="H139" i="4"/>
  <c r="I139" i="4" s="1"/>
  <c r="H222" i="4"/>
  <c r="I222" i="4" s="1"/>
  <c r="H179" i="4"/>
  <c r="I179" i="4" s="1"/>
  <c r="H138" i="4"/>
  <c r="I138" i="4" s="1"/>
  <c r="H211" i="4"/>
  <c r="I211" i="4" s="1"/>
  <c r="H78" i="4"/>
  <c r="I78" i="4" s="1"/>
  <c r="H61" i="4"/>
  <c r="I61" i="4" s="1"/>
  <c r="H89" i="4"/>
  <c r="I89" i="4" s="1"/>
  <c r="H108" i="4"/>
  <c r="I108" i="4" s="1"/>
  <c r="H107" i="4"/>
  <c r="I107" i="4" s="1"/>
  <c r="H82" i="4"/>
  <c r="I82" i="4" s="1"/>
  <c r="H71" i="4"/>
  <c r="I71" i="4" s="1"/>
  <c r="H104" i="4"/>
  <c r="I104" i="4" s="1"/>
  <c r="H59" i="4"/>
  <c r="I59" i="4" s="1"/>
  <c r="H122" i="4"/>
  <c r="I122" i="4" s="1"/>
  <c r="P122" i="4" s="1"/>
  <c r="H88" i="4"/>
  <c r="I88" i="4" s="1"/>
  <c r="H60" i="4"/>
  <c r="I60" i="4" s="1"/>
  <c r="H110" i="4"/>
  <c r="I110" i="4" s="1"/>
  <c r="H118" i="4"/>
  <c r="I118" i="4" s="1"/>
  <c r="H201" i="4"/>
  <c r="I201" i="4" s="1"/>
  <c r="H200" i="4"/>
  <c r="I200" i="4" s="1"/>
  <c r="H117" i="4"/>
  <c r="I117" i="4" s="1"/>
  <c r="H65" i="4"/>
  <c r="I65" i="4" s="1"/>
  <c r="H109" i="4"/>
  <c r="I109" i="4" s="1"/>
  <c r="H123" i="4"/>
  <c r="I123" i="4" s="1"/>
  <c r="H85" i="4"/>
  <c r="I85" i="4" s="1"/>
  <c r="H134" i="4"/>
  <c r="I134" i="4" s="1"/>
  <c r="H132" i="4"/>
  <c r="I132" i="4" s="1"/>
  <c r="H90" i="4"/>
  <c r="I90" i="4" s="1"/>
  <c r="P90" i="4" s="1"/>
  <c r="H64" i="4"/>
  <c r="I64" i="4" s="1"/>
  <c r="H83" i="4"/>
  <c r="I83" i="4" s="1"/>
  <c r="H101" i="4"/>
  <c r="I101" i="4" s="1"/>
  <c r="H100" i="4"/>
  <c r="I100" i="4" s="1"/>
  <c r="H129" i="4"/>
  <c r="I129" i="4" s="1"/>
  <c r="H80" i="4"/>
  <c r="I80" i="4" s="1"/>
  <c r="H79" i="4"/>
  <c r="I79" i="4" s="1"/>
  <c r="H126" i="4"/>
  <c r="I126" i="4" s="1"/>
  <c r="H119" i="4"/>
  <c r="I119" i="4" s="1"/>
  <c r="H105" i="4"/>
  <c r="I105" i="4" s="1"/>
  <c r="H77" i="4"/>
  <c r="I77" i="4" s="1"/>
  <c r="H67" i="4"/>
  <c r="I67" i="4" s="1"/>
  <c r="H221" i="4"/>
  <c r="I221" i="4" s="1"/>
  <c r="H210" i="4"/>
  <c r="I210" i="4" s="1"/>
  <c r="H202" i="4"/>
  <c r="I202" i="4" s="1"/>
  <c r="H95" i="4"/>
  <c r="I95" i="4" s="1"/>
  <c r="H97" i="4"/>
  <c r="I97" i="4" s="1"/>
  <c r="H212" i="4"/>
  <c r="I212" i="4" s="1"/>
  <c r="P212" i="4" s="1"/>
  <c r="H96" i="4"/>
  <c r="I96" i="4" s="1"/>
  <c r="H160" i="4"/>
  <c r="I160" i="4" s="1"/>
  <c r="H115" i="4"/>
  <c r="H116" i="4"/>
  <c r="I116" i="4" s="1"/>
  <c r="H137" i="4"/>
  <c r="I137" i="4" s="1"/>
  <c r="H220" i="4"/>
  <c r="H180" i="4"/>
  <c r="I180" i="4" s="1"/>
  <c r="H159" i="4"/>
  <c r="I159" i="4" s="1"/>
  <c r="H106" i="4"/>
  <c r="I106" i="4" s="1"/>
  <c r="H125" i="4"/>
  <c r="I125" i="4" s="1"/>
  <c r="H121" i="4"/>
  <c r="I121" i="4" s="1"/>
  <c r="H120" i="4"/>
  <c r="I120" i="4" s="1"/>
  <c r="H57" i="4"/>
  <c r="I57" i="4" s="1"/>
  <c r="H113" i="4"/>
  <c r="I113" i="4" s="1"/>
  <c r="H70" i="4"/>
  <c r="I70" i="4" s="1"/>
  <c r="H144" i="4"/>
  <c r="I144" i="4" s="1"/>
  <c r="H128" i="4"/>
  <c r="I128" i="4" s="1"/>
  <c r="H87" i="4"/>
  <c r="I87" i="4" s="1"/>
  <c r="H91" i="4"/>
  <c r="I91" i="4" s="1"/>
  <c r="H69" i="4"/>
  <c r="I69" i="4" s="1"/>
  <c r="H62" i="4"/>
  <c r="I62" i="4" s="1"/>
  <c r="H81" i="4"/>
  <c r="I81" i="4" s="1"/>
  <c r="H98" i="4"/>
  <c r="I98" i="4" s="1"/>
  <c r="H102" i="4"/>
  <c r="I102" i="4" s="1"/>
  <c r="L387" i="4"/>
  <c r="L324" i="4"/>
  <c r="P22" i="4"/>
  <c r="L282" i="4"/>
  <c r="H174" i="4"/>
  <c r="I174" i="4" s="1"/>
  <c r="H213" i="4"/>
  <c r="I213" i="4" s="1"/>
  <c r="H25" i="4"/>
  <c r="I25" i="4" s="1"/>
  <c r="P25" i="4" s="1"/>
  <c r="H140" i="4"/>
  <c r="I140" i="4" s="1"/>
  <c r="H50" i="4"/>
  <c r="I50" i="4" s="1"/>
  <c r="H154" i="4"/>
  <c r="I154" i="4" s="1"/>
  <c r="H46" i="4"/>
  <c r="I46" i="4" s="1"/>
  <c r="H19" i="4"/>
  <c r="I19" i="4" s="1"/>
  <c r="H172" i="4"/>
  <c r="I172" i="4" s="1"/>
  <c r="H182" i="4"/>
  <c r="I182" i="4" s="1"/>
  <c r="H14" i="4"/>
  <c r="I14" i="4" s="1"/>
  <c r="H195" i="4"/>
  <c r="I195" i="4" s="1"/>
  <c r="H28" i="4"/>
  <c r="I28" i="4" s="1"/>
  <c r="H163" i="4"/>
  <c r="I163" i="4" s="1"/>
  <c r="H153" i="4"/>
  <c r="I153" i="4" s="1"/>
  <c r="H151" i="4"/>
  <c r="I151" i="4" s="1"/>
  <c r="H184" i="4"/>
  <c r="I184" i="4" s="1"/>
  <c r="H145" i="4"/>
  <c r="I145" i="4" s="1"/>
  <c r="H48" i="4"/>
  <c r="I48" i="4" s="1"/>
  <c r="H41" i="4"/>
  <c r="I41" i="4" s="1"/>
  <c r="H205" i="4"/>
  <c r="I205" i="4" s="1"/>
  <c r="H40" i="4"/>
  <c r="I40" i="4" s="1"/>
  <c r="H183" i="4"/>
  <c r="I183" i="4" s="1"/>
  <c r="H194" i="4"/>
  <c r="I194" i="4" s="1"/>
  <c r="H141" i="4"/>
  <c r="I141" i="4" s="1"/>
  <c r="H23" i="4"/>
  <c r="I23" i="4" s="1"/>
  <c r="H196" i="4"/>
  <c r="I196" i="4" s="1"/>
  <c r="H187" i="4"/>
  <c r="I187" i="4" s="1"/>
  <c r="H29" i="4"/>
  <c r="I29" i="4" s="1"/>
  <c r="H186" i="4"/>
  <c r="I186" i="4" s="1"/>
  <c r="H18" i="4"/>
  <c r="I18" i="4" s="1"/>
  <c r="P18" i="4" s="1"/>
  <c r="H207" i="4"/>
  <c r="I207" i="4" s="1"/>
  <c r="H142" i="4"/>
  <c r="I142" i="4" s="1"/>
  <c r="H164" i="4"/>
  <c r="I164" i="4" s="1"/>
  <c r="H45" i="4"/>
  <c r="I45" i="4" s="1"/>
  <c r="H176" i="4"/>
  <c r="I176" i="4" s="1"/>
  <c r="H209" i="4"/>
  <c r="I209" i="4" s="1"/>
  <c r="H42" i="4"/>
  <c r="I42" i="4" s="1"/>
  <c r="P42" i="4" s="1"/>
  <c r="H15" i="4"/>
  <c r="I15" i="4" s="1"/>
  <c r="H216" i="4"/>
  <c r="I216" i="4" s="1"/>
  <c r="H24" i="4"/>
  <c r="I24" i="4" s="1"/>
  <c r="H214" i="4"/>
  <c r="I214" i="4" s="1"/>
  <c r="H218" i="4"/>
  <c r="I218" i="4" s="1"/>
  <c r="H36" i="4"/>
  <c r="I36" i="4" s="1"/>
  <c r="P36" i="4" s="1"/>
  <c r="H39" i="4"/>
  <c r="I39" i="4" s="1"/>
  <c r="H161" i="4"/>
  <c r="I161" i="4" s="1"/>
  <c r="H26" i="4"/>
  <c r="I26" i="4" s="1"/>
  <c r="H192" i="4"/>
  <c r="I192" i="4" s="1"/>
  <c r="H150" i="4"/>
  <c r="I150" i="4" s="1"/>
  <c r="H47" i="4"/>
  <c r="I47" i="4" s="1"/>
  <c r="H193" i="4"/>
  <c r="I193" i="4" s="1"/>
  <c r="H20" i="4"/>
  <c r="I20" i="4" s="1"/>
  <c r="H175" i="4"/>
  <c r="I175" i="4" s="1"/>
  <c r="H217" i="4"/>
  <c r="I217" i="4" s="1"/>
  <c r="H27" i="4"/>
  <c r="I27" i="4" s="1"/>
  <c r="H38" i="4"/>
  <c r="I38" i="4" s="1"/>
  <c r="P35" i="4"/>
  <c r="H17" i="4"/>
  <c r="I17" i="4" s="1"/>
  <c r="H165" i="4"/>
  <c r="I165" i="4" s="1"/>
  <c r="H171" i="4"/>
  <c r="I171" i="4" s="1"/>
  <c r="H21" i="4"/>
  <c r="I21" i="4" s="1"/>
  <c r="H173" i="4"/>
  <c r="I173" i="4" s="1"/>
  <c r="H155" i="4"/>
  <c r="I155" i="4" s="1"/>
  <c r="H197" i="4"/>
  <c r="I197" i="4" s="1"/>
  <c r="H204" i="4"/>
  <c r="I204" i="4" s="1"/>
  <c r="H166" i="4"/>
  <c r="I166" i="4" s="1"/>
  <c r="H152" i="4"/>
  <c r="I152" i="4" s="1"/>
  <c r="H49" i="4"/>
  <c r="I49" i="4" s="1"/>
  <c r="H44" i="4"/>
  <c r="I44" i="4" s="1"/>
  <c r="H162" i="4"/>
  <c r="I162" i="4" s="1"/>
  <c r="P16" i="4"/>
  <c r="P43" i="4"/>
  <c r="H206" i="4"/>
  <c r="I206" i="4" s="1"/>
  <c r="H143" i="4"/>
  <c r="I143" i="4" s="1"/>
  <c r="H215" i="4"/>
  <c r="I215" i="4" s="1"/>
  <c r="H37" i="4"/>
  <c r="I37" i="4" s="1"/>
  <c r="H208" i="4"/>
  <c r="I208" i="4" s="1"/>
  <c r="H185" i="4"/>
  <c r="I185" i="4" s="1"/>
  <c r="H203" i="4"/>
  <c r="I203" i="4" s="1"/>
  <c r="L177" i="4"/>
  <c r="H178" i="4"/>
  <c r="I178" i="4" s="1"/>
  <c r="H157" i="4"/>
  <c r="I157" i="4" s="1"/>
  <c r="G177" i="4"/>
  <c r="L219" i="4"/>
  <c r="L198" i="4"/>
  <c r="H199" i="4"/>
  <c r="H188" i="4"/>
  <c r="I188" i="4" s="1"/>
  <c r="H189" i="4"/>
  <c r="I189" i="4" s="1"/>
  <c r="H191" i="4"/>
  <c r="I191" i="4" s="1"/>
  <c r="H190" i="4"/>
  <c r="I190" i="4" s="1"/>
  <c r="H170" i="4"/>
  <c r="I170" i="4" s="1"/>
  <c r="H169" i="4"/>
  <c r="I169" i="4" s="1"/>
  <c r="L156" i="4"/>
  <c r="H168" i="4"/>
  <c r="I168" i="4" s="1"/>
  <c r="H167" i="4"/>
  <c r="I167" i="4" s="1"/>
  <c r="H136" i="4"/>
  <c r="I136" i="4" s="1"/>
  <c r="G156" i="4"/>
  <c r="H149" i="4"/>
  <c r="I149" i="4" s="1"/>
  <c r="H147" i="4"/>
  <c r="I147" i="4" s="1"/>
  <c r="H148" i="4"/>
  <c r="I148" i="4" s="1"/>
  <c r="H146" i="4"/>
  <c r="I146" i="4" s="1"/>
  <c r="L114" i="4"/>
  <c r="H94" i="4"/>
  <c r="G114" i="4"/>
  <c r="H52" i="4"/>
  <c r="G72" i="4"/>
  <c r="M52" i="4"/>
  <c r="M72" i="4" s="1"/>
  <c r="N72" i="4" s="1"/>
  <c r="L72" i="4"/>
  <c r="G30" i="4"/>
  <c r="L30" i="4"/>
  <c r="M115" i="4"/>
  <c r="M135" i="4" s="1"/>
  <c r="M346" i="4"/>
  <c r="M366" i="4" s="1"/>
  <c r="M178" i="4"/>
  <c r="M262" i="4"/>
  <c r="M282" i="4" s="1"/>
  <c r="M388" i="4"/>
  <c r="M408" i="4" s="1"/>
  <c r="M304" i="4"/>
  <c r="M324" i="4" s="1"/>
  <c r="M325" i="4"/>
  <c r="M345" i="4" s="1"/>
  <c r="M136" i="4"/>
  <c r="M156" i="4" s="1"/>
  <c r="M157" i="4"/>
  <c r="M177" i="4" s="1"/>
  <c r="M241" i="4"/>
  <c r="M261" i="4" s="1"/>
  <c r="M367" i="4"/>
  <c r="M387" i="4" s="1"/>
  <c r="M220" i="4"/>
  <c r="M240" i="4" s="1"/>
  <c r="M409" i="4"/>
  <c r="M429" i="4" s="1"/>
  <c r="M94" i="4"/>
  <c r="M114" i="4" s="1"/>
  <c r="M199" i="4"/>
  <c r="M219" i="4" s="1"/>
  <c r="M283" i="4"/>
  <c r="M303" i="4" s="1"/>
  <c r="P53" i="4"/>
  <c r="P54" i="4"/>
  <c r="P76" i="4"/>
  <c r="M73" i="4"/>
  <c r="M93" i="4" s="1"/>
  <c r="P33" i="4"/>
  <c r="H181" i="4"/>
  <c r="I181" i="4" s="1"/>
  <c r="H34" i="4"/>
  <c r="I34" i="4" s="1"/>
  <c r="I75" i="4"/>
  <c r="P75" i="4" s="1"/>
  <c r="M31" i="4"/>
  <c r="M51" i="4" s="1"/>
  <c r="P74" i="4"/>
  <c r="I73" i="4"/>
  <c r="I31" i="4"/>
  <c r="P32" i="4"/>
  <c r="P55" i="4"/>
  <c r="M13" i="4"/>
  <c r="N13" i="4" s="1"/>
  <c r="M12" i="4"/>
  <c r="N12" i="4" s="1"/>
  <c r="M11" i="4"/>
  <c r="N11" i="4" s="1"/>
  <c r="H51" i="4" l="1"/>
  <c r="I115" i="4"/>
  <c r="H135" i="4"/>
  <c r="I135" i="4" s="1"/>
  <c r="I220" i="4"/>
  <c r="H93" i="4"/>
  <c r="I93" i="4" s="1"/>
  <c r="H223" i="4"/>
  <c r="I223" i="4" s="1"/>
  <c r="P65" i="4"/>
  <c r="P79" i="4"/>
  <c r="P69" i="4"/>
  <c r="P112" i="4"/>
  <c r="P71" i="4"/>
  <c r="P96" i="4"/>
  <c r="P119" i="4"/>
  <c r="H72" i="4"/>
  <c r="I72" i="4" s="1"/>
  <c r="P70" i="4"/>
  <c r="P111" i="4"/>
  <c r="P133" i="4"/>
  <c r="P118" i="4"/>
  <c r="P82" i="4"/>
  <c r="P66" i="4"/>
  <c r="P128" i="4"/>
  <c r="P127" i="4"/>
  <c r="P84" i="4"/>
  <c r="H114" i="4"/>
  <c r="I114" i="4" s="1"/>
  <c r="P62" i="4"/>
  <c r="P160" i="4"/>
  <c r="P105" i="4"/>
  <c r="P126" i="4"/>
  <c r="P132" i="4"/>
  <c r="P98" i="4"/>
  <c r="P87" i="4"/>
  <c r="P144" i="4"/>
  <c r="P113" i="4"/>
  <c r="P159" i="4"/>
  <c r="P116" i="4"/>
  <c r="P59" i="4"/>
  <c r="P107" i="4"/>
  <c r="P61" i="4"/>
  <c r="P211" i="4"/>
  <c r="P138" i="4"/>
  <c r="P222" i="4"/>
  <c r="P139" i="4"/>
  <c r="P131" i="4"/>
  <c r="P68" i="4"/>
  <c r="P209" i="4"/>
  <c r="P164" i="4"/>
  <c r="P142" i="4"/>
  <c r="P196" i="4"/>
  <c r="P183" i="4"/>
  <c r="P120" i="4"/>
  <c r="P184" i="4"/>
  <c r="P125" i="4"/>
  <c r="P202" i="4"/>
  <c r="P221" i="4"/>
  <c r="P189" i="4"/>
  <c r="P67" i="4"/>
  <c r="P80" i="4"/>
  <c r="P100" i="4"/>
  <c r="P83" i="4"/>
  <c r="P172" i="4"/>
  <c r="P85" i="4"/>
  <c r="P109" i="4"/>
  <c r="P169" i="4"/>
  <c r="P185" i="4"/>
  <c r="P88" i="4"/>
  <c r="P166" i="4"/>
  <c r="P173" i="4"/>
  <c r="P108" i="4"/>
  <c r="P89" i="4"/>
  <c r="P149" i="4"/>
  <c r="P158" i="4"/>
  <c r="P99" i="4"/>
  <c r="P150" i="4"/>
  <c r="P56" i="4"/>
  <c r="P192" i="4"/>
  <c r="P130" i="4"/>
  <c r="P176" i="4"/>
  <c r="P207" i="4"/>
  <c r="P151" i="4"/>
  <c r="P168" i="4"/>
  <c r="P154" i="4"/>
  <c r="P174" i="4"/>
  <c r="P170" i="4"/>
  <c r="P110" i="4"/>
  <c r="P60" i="4"/>
  <c r="P215" i="4"/>
  <c r="P104" i="4"/>
  <c r="P152" i="4"/>
  <c r="P204" i="4"/>
  <c r="P179" i="4"/>
  <c r="P223" i="4"/>
  <c r="P92" i="4"/>
  <c r="P103" i="4"/>
  <c r="P63" i="4"/>
  <c r="P216" i="4"/>
  <c r="P181" i="4"/>
  <c r="P102" i="4"/>
  <c r="P81" i="4"/>
  <c r="P91" i="4"/>
  <c r="P186" i="4"/>
  <c r="P141" i="4"/>
  <c r="P205" i="4"/>
  <c r="P57" i="4"/>
  <c r="P121" i="4"/>
  <c r="P106" i="4"/>
  <c r="P180" i="4"/>
  <c r="P137" i="4"/>
  <c r="P190" i="4"/>
  <c r="P97" i="4"/>
  <c r="P95" i="4"/>
  <c r="P210" i="4"/>
  <c r="P153" i="4"/>
  <c r="P77" i="4"/>
  <c r="P129" i="4"/>
  <c r="P101" i="4"/>
  <c r="P64" i="4"/>
  <c r="P134" i="4"/>
  <c r="P123" i="4"/>
  <c r="P140" i="4"/>
  <c r="P213" i="4"/>
  <c r="P148" i="4"/>
  <c r="P188" i="4"/>
  <c r="P191" i="4"/>
  <c r="P117" i="4"/>
  <c r="P200" i="4"/>
  <c r="P201" i="4"/>
  <c r="P143" i="4"/>
  <c r="P162" i="4"/>
  <c r="P197" i="4"/>
  <c r="P171" i="4"/>
  <c r="P78" i="4"/>
  <c r="P175" i="4"/>
  <c r="P218" i="4"/>
  <c r="P58" i="4"/>
  <c r="P146" i="4"/>
  <c r="P187" i="4"/>
  <c r="P194" i="4"/>
  <c r="P145" i="4"/>
  <c r="P163" i="4"/>
  <c r="P195" i="4"/>
  <c r="P182" i="4"/>
  <c r="P147" i="4"/>
  <c r="P203" i="4"/>
  <c r="P208" i="4"/>
  <c r="P206" i="4"/>
  <c r="P155" i="4"/>
  <c r="P165" i="4"/>
  <c r="P217" i="4"/>
  <c r="P193" i="4"/>
  <c r="P161" i="4"/>
  <c r="P214" i="4"/>
  <c r="P167" i="4"/>
  <c r="P40" i="4"/>
  <c r="P48" i="4"/>
  <c r="P24" i="4"/>
  <c r="P29" i="4"/>
  <c r="P41" i="4"/>
  <c r="P28" i="4"/>
  <c r="P21" i="4"/>
  <c r="P17" i="4"/>
  <c r="P50" i="4"/>
  <c r="P49" i="4"/>
  <c r="P27" i="4"/>
  <c r="P15" i="4"/>
  <c r="P45" i="4"/>
  <c r="P23" i="4"/>
  <c r="P14" i="4"/>
  <c r="P19" i="4"/>
  <c r="P46" i="4"/>
  <c r="H219" i="4"/>
  <c r="I219" i="4" s="1"/>
  <c r="P37" i="4"/>
  <c r="P44" i="4"/>
  <c r="P38" i="4"/>
  <c r="P20" i="4"/>
  <c r="P47" i="4"/>
  <c r="P26" i="4"/>
  <c r="P39" i="4"/>
  <c r="I199" i="4"/>
  <c r="I52" i="4"/>
  <c r="H177" i="4"/>
  <c r="I177" i="4" s="1"/>
  <c r="N178" i="4"/>
  <c r="P178" i="4" s="1"/>
  <c r="M198" i="4"/>
  <c r="N198" i="4" s="1"/>
  <c r="H198" i="4"/>
  <c r="I198" i="4" s="1"/>
  <c r="H156" i="4"/>
  <c r="I156" i="4" s="1"/>
  <c r="I94" i="4"/>
  <c r="N52" i="4"/>
  <c r="N199" i="4"/>
  <c r="N219" i="4"/>
  <c r="N429" i="4"/>
  <c r="N409" i="4"/>
  <c r="N156" i="4"/>
  <c r="N136" i="4"/>
  <c r="P136" i="4" s="1"/>
  <c r="N366" i="4"/>
  <c r="N346" i="4"/>
  <c r="N387" i="4"/>
  <c r="N367" i="4"/>
  <c r="N177" i="4"/>
  <c r="N157" i="4"/>
  <c r="P157" i="4" s="1"/>
  <c r="N304" i="4"/>
  <c r="N262" i="4"/>
  <c r="N282" i="4"/>
  <c r="N283" i="4"/>
  <c r="N303" i="4"/>
  <c r="N94" i="4"/>
  <c r="N114" i="4"/>
  <c r="N220" i="4"/>
  <c r="P220" i="4" s="1"/>
  <c r="N240" i="4"/>
  <c r="N241" i="4"/>
  <c r="N261" i="4"/>
  <c r="N325" i="4"/>
  <c r="N345" i="4"/>
  <c r="N388" i="4"/>
  <c r="N408" i="4"/>
  <c r="N115" i="4"/>
  <c r="P115" i="4" s="1"/>
  <c r="N135" i="4"/>
  <c r="N73" i="4"/>
  <c r="P73" i="4" s="1"/>
  <c r="N93" i="4"/>
  <c r="I51" i="4"/>
  <c r="P34" i="4"/>
  <c r="N31" i="4"/>
  <c r="P31" i="4" s="1"/>
  <c r="N51" i="4"/>
  <c r="C1" i="8"/>
  <c r="H224" i="4" l="1"/>
  <c r="P72" i="4"/>
  <c r="P114" i="4"/>
  <c r="P52" i="4"/>
  <c r="P199" i="4"/>
  <c r="P94" i="4"/>
  <c r="P177" i="4"/>
  <c r="P198" i="4"/>
  <c r="P219" i="4"/>
  <c r="P156" i="4"/>
  <c r="P135" i="4"/>
  <c r="P93" i="4"/>
  <c r="N324" i="4"/>
  <c r="P51" i="4"/>
  <c r="P12" i="4"/>
  <c r="P13" i="4"/>
  <c r="I11" i="4"/>
  <c r="P11" i="4" s="1"/>
  <c r="AK1" i="1"/>
  <c r="AK2" i="1"/>
  <c r="AK5" i="1"/>
  <c r="AK7" i="1"/>
  <c r="AK8" i="1"/>
  <c r="AK10" i="1"/>
  <c r="AK11" i="1"/>
  <c r="AK20" i="1"/>
  <c r="AK23" i="1"/>
  <c r="I224" i="4" l="1"/>
  <c r="P224" i="4" s="1"/>
  <c r="H225" i="4"/>
  <c r="I225" i="4" s="1"/>
  <c r="M10" i="4"/>
  <c r="M30" i="4" s="1"/>
  <c r="L430" i="4"/>
  <c r="H10" i="4"/>
  <c r="H30" i="4" s="1"/>
  <c r="H226" i="4" l="1"/>
  <c r="I226" i="4" s="1"/>
  <c r="P225" i="4"/>
  <c r="N10" i="4"/>
  <c r="I30" i="4"/>
  <c r="I10" i="4"/>
  <c r="N30" i="4"/>
  <c r="M430" i="4"/>
  <c r="P226" i="4" l="1"/>
  <c r="H227" i="4"/>
  <c r="I227" i="4" s="1"/>
  <c r="P10" i="4"/>
  <c r="P30" i="4"/>
  <c r="N430" i="4"/>
  <c r="F96" i="33"/>
  <c r="H228" i="4" l="1"/>
  <c r="I228" i="4" s="1"/>
  <c r="P227" i="4"/>
  <c r="H96" i="33"/>
  <c r="H103" i="33" s="1"/>
  <c r="F103" i="33"/>
  <c r="P228" i="4" l="1"/>
  <c r="H229" i="4"/>
  <c r="I229" i="4" s="1"/>
  <c r="I61" i="33"/>
  <c r="I63" i="33"/>
  <c r="I62" i="33"/>
  <c r="I60" i="33"/>
  <c r="J11" i="33"/>
  <c r="J12" i="33" s="1"/>
  <c r="H109" i="33"/>
  <c r="G110" i="33"/>
  <c r="G109" i="33" s="1"/>
  <c r="I11" i="33"/>
  <c r="I12" i="33" s="1"/>
  <c r="I64" i="33"/>
  <c r="K99" i="33"/>
  <c r="K84" i="33"/>
  <c r="K102" i="33"/>
  <c r="K75" i="33"/>
  <c r="K73" i="33"/>
  <c r="I58" i="33"/>
  <c r="K85" i="33"/>
  <c r="K74" i="33"/>
  <c r="K87" i="33"/>
  <c r="K90" i="33"/>
  <c r="K98" i="33"/>
  <c r="K100" i="33"/>
  <c r="K77" i="33"/>
  <c r="I56" i="33"/>
  <c r="K89" i="33"/>
  <c r="K86" i="33"/>
  <c r="K101" i="33"/>
  <c r="K72" i="33"/>
  <c r="K78" i="33"/>
  <c r="I59" i="33"/>
  <c r="K88" i="33"/>
  <c r="K97" i="33"/>
  <c r="K76" i="33"/>
  <c r="I65" i="33"/>
  <c r="I57" i="33"/>
  <c r="I55" i="33"/>
  <c r="K96" i="33"/>
  <c r="P229" i="4" l="1"/>
  <c r="H230" i="4"/>
  <c r="I230" i="4" s="1"/>
  <c r="K103" i="33"/>
  <c r="I66" i="33"/>
  <c r="K79" i="33"/>
  <c r="K91" i="33"/>
  <c r="P230" i="4" l="1"/>
  <c r="H231" i="4"/>
  <c r="I231" i="4" s="1"/>
  <c r="F108" i="33"/>
  <c r="K110" i="33" s="1"/>
  <c r="H232" i="4" l="1"/>
  <c r="I232" i="4" s="1"/>
  <c r="P231" i="4"/>
  <c r="I109" i="33"/>
  <c r="J109" i="33" s="1"/>
  <c r="L109" i="33" s="1"/>
  <c r="F110" i="33"/>
  <c r="I110" i="33" s="1"/>
  <c r="J110" i="33" s="1"/>
  <c r="L110" i="33" s="1"/>
  <c r="P232" i="4" l="1"/>
  <c r="H233" i="4"/>
  <c r="H234" i="4" l="1"/>
  <c r="I234" i="4" s="1"/>
  <c r="I233" i="4"/>
  <c r="P233" i="4" s="1"/>
  <c r="H235" i="4" l="1"/>
  <c r="I235" i="4" s="1"/>
  <c r="P234" i="4"/>
  <c r="P235" i="4" l="1"/>
  <c r="H236" i="4"/>
  <c r="I236" i="4" s="1"/>
  <c r="P236" i="4" s="1"/>
  <c r="H237" i="4" l="1"/>
  <c r="I237" i="4" s="1"/>
  <c r="P237" i="4" l="1"/>
  <c r="H238" i="4"/>
  <c r="I238" i="4" s="1"/>
  <c r="P238" i="4" l="1"/>
  <c r="H239" i="4"/>
  <c r="I239" i="4" l="1"/>
  <c r="H240" i="4"/>
  <c r="I240" i="4" s="1"/>
  <c r="P239" i="4"/>
  <c r="P240" i="4" l="1"/>
  <c r="H241" i="4"/>
  <c r="H242" i="4" l="1"/>
  <c r="I242" i="4" s="1"/>
  <c r="P242" i="4" s="1"/>
  <c r="I241" i="4"/>
  <c r="P241" i="4" s="1"/>
  <c r="H243" i="4" l="1"/>
  <c r="I243" i="4" s="1"/>
  <c r="H244" i="4" l="1"/>
  <c r="I244" i="4" s="1"/>
  <c r="P244" i="4" s="1"/>
  <c r="P243" i="4"/>
  <c r="H245" i="4" l="1"/>
  <c r="H246" i="4" l="1"/>
  <c r="I246" i="4" s="1"/>
  <c r="I245" i="4"/>
  <c r="P245" i="4" s="1"/>
  <c r="P246" i="4" l="1"/>
  <c r="H247" i="4"/>
  <c r="I247" i="4" l="1"/>
  <c r="P247" i="4" s="1"/>
  <c r="H248" i="4"/>
  <c r="I248" i="4" s="1"/>
  <c r="P248" i="4" l="1"/>
  <c r="H249" i="4"/>
  <c r="I249" i="4" s="1"/>
  <c r="P249" i="4" l="1"/>
  <c r="H250" i="4"/>
  <c r="I250" i="4" s="1"/>
  <c r="P250" i="4" l="1"/>
  <c r="H251" i="4"/>
  <c r="I251" i="4" s="1"/>
  <c r="H252" i="4" l="1"/>
  <c r="I252" i="4" s="1"/>
  <c r="P252" i="4" s="1"/>
  <c r="P251" i="4"/>
  <c r="H253" i="4" l="1"/>
  <c r="I253" i="4" s="1"/>
  <c r="H254" i="4" l="1"/>
  <c r="P253" i="4"/>
  <c r="H255" i="4" l="1"/>
  <c r="I255" i="4" s="1"/>
  <c r="I254" i="4"/>
  <c r="P254" i="4" s="1"/>
  <c r="P255" i="4" l="1"/>
  <c r="H256" i="4"/>
  <c r="I256" i="4" s="1"/>
  <c r="H257" i="4" l="1"/>
  <c r="I257" i="4" s="1"/>
  <c r="P256" i="4"/>
  <c r="H258" i="4" l="1"/>
  <c r="I258" i="4" s="1"/>
  <c r="P257" i="4"/>
  <c r="H259" i="4" l="1"/>
  <c r="I259" i="4" s="1"/>
  <c r="P259" i="4" s="1"/>
  <c r="P258" i="4"/>
  <c r="H260" i="4" l="1"/>
  <c r="I260" i="4" l="1"/>
  <c r="P260" i="4" s="1"/>
  <c r="H261" i="4"/>
  <c r="I261" i="4" s="1"/>
  <c r="P261" i="4" s="1"/>
  <c r="H262" i="4" l="1"/>
  <c r="I262" i="4" l="1"/>
  <c r="P262" i="4" s="1"/>
  <c r="H263" i="4"/>
  <c r="I263" i="4" s="1"/>
  <c r="H264" i="4" l="1"/>
  <c r="I264" i="4" s="1"/>
  <c r="P263" i="4"/>
  <c r="P264" i="4" l="1"/>
  <c r="H265" i="4"/>
  <c r="H266" i="4" l="1"/>
  <c r="I266" i="4" s="1"/>
  <c r="P266" i="4" s="1"/>
  <c r="I265" i="4"/>
  <c r="P265" i="4" s="1"/>
  <c r="H267" i="4" l="1"/>
  <c r="H268" i="4" l="1"/>
  <c r="I268" i="4" s="1"/>
  <c r="P268" i="4" s="1"/>
  <c r="I267" i="4"/>
  <c r="P267" i="4" s="1"/>
  <c r="H269" i="4" l="1"/>
  <c r="H270" i="4" l="1"/>
  <c r="I270" i="4" s="1"/>
  <c r="P270" i="4" s="1"/>
  <c r="I269" i="4"/>
  <c r="P269" i="4" s="1"/>
  <c r="H271" i="4" l="1"/>
  <c r="I271" i="4" s="1"/>
  <c r="P271" i="4" s="1"/>
  <c r="H272" i="4" l="1"/>
  <c r="I272" i="4" s="1"/>
  <c r="P272" i="4" s="1"/>
  <c r="H273" i="4" l="1"/>
  <c r="I273" i="4" s="1"/>
  <c r="H274" i="4" l="1"/>
  <c r="I274" i="4" s="1"/>
  <c r="P274" i="4" s="1"/>
  <c r="P273" i="4"/>
  <c r="H275" i="4" l="1"/>
  <c r="H276" i="4" l="1"/>
  <c r="I276" i="4" s="1"/>
  <c r="P276" i="4" s="1"/>
  <c r="I275" i="4"/>
  <c r="P275" i="4" s="1"/>
  <c r="H277" i="4" l="1"/>
  <c r="I277" i="4" s="1"/>
  <c r="H278" i="4" l="1"/>
  <c r="I278" i="4" s="1"/>
  <c r="P277" i="4"/>
  <c r="H279" i="4" l="1"/>
  <c r="I279" i="4" s="1"/>
  <c r="P278" i="4"/>
  <c r="H280" i="4" l="1"/>
  <c r="I280" i="4" s="1"/>
  <c r="P280" i="4"/>
  <c r="P279" i="4"/>
  <c r="H281" i="4" l="1"/>
  <c r="I281" i="4" l="1"/>
  <c r="P281" i="4" s="1"/>
  <c r="H282" i="4"/>
  <c r="I282" i="4" s="1"/>
  <c r="P282" i="4" l="1"/>
  <c r="H283" i="4"/>
  <c r="I283" i="4" l="1"/>
  <c r="P283" i="4" s="1"/>
  <c r="H284" i="4"/>
  <c r="I284" i="4" s="1"/>
  <c r="H285" i="4" l="1"/>
  <c r="I285" i="4" s="1"/>
  <c r="P284" i="4"/>
  <c r="P285" i="4" l="1"/>
  <c r="H286" i="4"/>
  <c r="I286" i="4" s="1"/>
  <c r="H287" i="4" l="1"/>
  <c r="P286" i="4"/>
  <c r="H288" i="4" l="1"/>
  <c r="I288" i="4" s="1"/>
  <c r="I287" i="4"/>
  <c r="P287" i="4" s="1"/>
  <c r="P288" i="4" l="1"/>
  <c r="H289" i="4"/>
  <c r="I289" i="4" s="1"/>
  <c r="H290" i="4" l="1"/>
  <c r="I290" i="4" s="1"/>
  <c r="P289" i="4"/>
  <c r="H291" i="4" l="1"/>
  <c r="I291" i="4" s="1"/>
  <c r="P291" i="4" s="1"/>
  <c r="P290" i="4"/>
  <c r="H292" i="4" l="1"/>
  <c r="I292" i="4" s="1"/>
  <c r="H293" i="4" l="1"/>
  <c r="I293" i="4" s="1"/>
  <c r="P292" i="4"/>
  <c r="H294" i="4" l="1"/>
  <c r="I294" i="4" s="1"/>
  <c r="P293" i="4"/>
  <c r="H295" i="4" l="1"/>
  <c r="I295" i="4" s="1"/>
  <c r="P295" i="4" s="1"/>
  <c r="P294" i="4"/>
  <c r="H296" i="4" l="1"/>
  <c r="I296" i="4" s="1"/>
  <c r="P296" i="4" l="1"/>
  <c r="H297" i="4"/>
  <c r="I297" i="4" s="1"/>
  <c r="P297" i="4" l="1"/>
  <c r="H298" i="4"/>
  <c r="I298" i="4" s="1"/>
  <c r="P298" i="4" s="1"/>
  <c r="H299" i="4" l="1"/>
  <c r="I299" i="4" s="1"/>
  <c r="H300" i="4" l="1"/>
  <c r="I300" i="4" s="1"/>
  <c r="P299" i="4"/>
  <c r="H301" i="4" l="1"/>
  <c r="I301" i="4" s="1"/>
  <c r="P300" i="4"/>
  <c r="H302" i="4" l="1"/>
  <c r="P301" i="4"/>
  <c r="I302" i="4" l="1"/>
  <c r="P302" i="4" s="1"/>
  <c r="H303" i="4"/>
  <c r="I303" i="4" s="1"/>
  <c r="H304" i="4" l="1"/>
  <c r="P303" i="4"/>
  <c r="H305" i="4" l="1"/>
  <c r="I305" i="4" s="1"/>
  <c r="I304" i="4"/>
  <c r="P304" i="4" s="1"/>
  <c r="P305" i="4" l="1"/>
  <c r="H306" i="4"/>
  <c r="I306" i="4" s="1"/>
  <c r="H307" i="4" l="1"/>
  <c r="I307" i="4" s="1"/>
  <c r="P306" i="4"/>
  <c r="P307" i="4" l="1"/>
  <c r="H308" i="4"/>
  <c r="I308" i="4" s="1"/>
  <c r="P308" i="4" l="1"/>
  <c r="H309" i="4"/>
  <c r="I309" i="4" l="1"/>
  <c r="H310" i="4"/>
  <c r="I310" i="4" s="1"/>
  <c r="P309" i="4"/>
  <c r="P310" i="4" l="1"/>
  <c r="H311" i="4"/>
  <c r="I311" i="4" s="1"/>
  <c r="H312" i="4" l="1"/>
  <c r="I312" i="4" s="1"/>
  <c r="P311" i="4"/>
  <c r="H313" i="4" l="1"/>
  <c r="I313" i="4" s="1"/>
  <c r="P313" i="4" s="1"/>
  <c r="P312" i="4"/>
  <c r="H314" i="4" l="1"/>
  <c r="I314" i="4" s="1"/>
  <c r="P314" i="4" s="1"/>
  <c r="H315" i="4" l="1"/>
  <c r="I315" i="4" s="1"/>
  <c r="P315" i="4" s="1"/>
  <c r="H316" i="4" l="1"/>
  <c r="I316" i="4" s="1"/>
  <c r="H317" i="4" l="1"/>
  <c r="I317" i="4" s="1"/>
  <c r="P316" i="4"/>
  <c r="H318" i="4" l="1"/>
  <c r="I318" i="4" s="1"/>
  <c r="P318" i="4" s="1"/>
  <c r="P317" i="4"/>
  <c r="H319" i="4" l="1"/>
  <c r="I319" i="4" s="1"/>
  <c r="P319" i="4" s="1"/>
  <c r="H320" i="4" l="1"/>
  <c r="I320" i="4" s="1"/>
  <c r="P320" i="4" s="1"/>
  <c r="H321" i="4" l="1"/>
  <c r="I321" i="4" s="1"/>
  <c r="P321" i="4" l="1"/>
  <c r="H322" i="4"/>
  <c r="I322" i="4" s="1"/>
  <c r="P322" i="4" l="1"/>
  <c r="H323" i="4"/>
  <c r="I323" i="4" l="1"/>
  <c r="H324" i="4"/>
  <c r="I324" i="4" s="1"/>
  <c r="P323" i="4"/>
  <c r="P324" i="4" l="1"/>
  <c r="H325" i="4"/>
  <c r="I325" i="4" l="1"/>
  <c r="P325" i="4" s="1"/>
  <c r="H326" i="4"/>
  <c r="I326" i="4" s="1"/>
  <c r="P326" i="4" s="1"/>
  <c r="H327" i="4" l="1"/>
  <c r="I327" i="4" s="1"/>
  <c r="H328" i="4" l="1"/>
  <c r="I328" i="4" s="1"/>
  <c r="P327" i="4"/>
  <c r="H329" i="4" l="1"/>
  <c r="I329" i="4" s="1"/>
  <c r="P329" i="4" s="1"/>
  <c r="P328" i="4"/>
  <c r="H330" i="4" l="1"/>
  <c r="H331" i="4" l="1"/>
  <c r="I331" i="4" s="1"/>
  <c r="P331" i="4" s="1"/>
  <c r="I330" i="4"/>
  <c r="P330" i="4" s="1"/>
  <c r="H332" i="4" l="1"/>
  <c r="I332" i="4" s="1"/>
  <c r="H333" i="4" l="1"/>
  <c r="I333" i="4" s="1"/>
  <c r="P333" i="4" s="1"/>
  <c r="P332" i="4"/>
  <c r="H334" i="4" l="1"/>
  <c r="I334" i="4" s="1"/>
  <c r="H335" i="4" l="1"/>
  <c r="I335" i="4" s="1"/>
  <c r="P335" i="4" s="1"/>
  <c r="P334" i="4"/>
  <c r="H336" i="4" l="1"/>
  <c r="I336" i="4" s="1"/>
  <c r="H337" i="4" l="1"/>
  <c r="I337" i="4" s="1"/>
  <c r="P336" i="4"/>
  <c r="H338" i="4" l="1"/>
  <c r="I338" i="4" s="1"/>
  <c r="P337" i="4"/>
  <c r="P338" i="4" l="1"/>
  <c r="H339" i="4"/>
  <c r="I339" i="4" s="1"/>
  <c r="P339" i="4" l="1"/>
  <c r="H340" i="4"/>
  <c r="I340" i="4" s="1"/>
  <c r="H341" i="4" l="1"/>
  <c r="I341" i="4" s="1"/>
  <c r="P340" i="4"/>
  <c r="H342" i="4" l="1"/>
  <c r="I342" i="4" s="1"/>
  <c r="P341" i="4"/>
  <c r="H343" i="4" l="1"/>
  <c r="I343" i="4" s="1"/>
  <c r="P342" i="4"/>
  <c r="H344" i="4" l="1"/>
  <c r="P343" i="4"/>
  <c r="I344" i="4" l="1"/>
  <c r="P344" i="4" s="1"/>
  <c r="H345" i="4"/>
  <c r="I345" i="4" s="1"/>
  <c r="H346" i="4" l="1"/>
  <c r="P345" i="4"/>
  <c r="H347" i="4" l="1"/>
  <c r="I347" i="4" s="1"/>
  <c r="P347" i="4" s="1"/>
  <c r="I346" i="4"/>
  <c r="P346" i="4" s="1"/>
  <c r="H348" i="4" l="1"/>
  <c r="H349" i="4" l="1"/>
  <c r="I349" i="4" s="1"/>
  <c r="I348" i="4"/>
  <c r="P348" i="4" s="1"/>
  <c r="P349" i="4" l="1"/>
  <c r="H350" i="4"/>
  <c r="I350" i="4" l="1"/>
  <c r="P350" i="4"/>
  <c r="H351" i="4"/>
  <c r="I351" i="4" s="1"/>
  <c r="P351" i="4" l="1"/>
  <c r="H352" i="4"/>
  <c r="I352" i="4" s="1"/>
  <c r="P352" i="4" l="1"/>
  <c r="H353" i="4"/>
  <c r="I353" i="4" l="1"/>
  <c r="P353" i="4" s="1"/>
  <c r="H354" i="4"/>
  <c r="I354" i="4" s="1"/>
  <c r="H355" i="4" l="1"/>
  <c r="I355" i="4" s="1"/>
  <c r="P354" i="4"/>
  <c r="H356" i="4" l="1"/>
  <c r="I356" i="4" s="1"/>
  <c r="P355" i="4"/>
  <c r="P356" i="4" l="1"/>
  <c r="H357" i="4"/>
  <c r="I357" i="4" s="1"/>
  <c r="P357" i="4" l="1"/>
  <c r="H358" i="4"/>
  <c r="I358" i="4" s="1"/>
  <c r="H359" i="4" l="1"/>
  <c r="P358" i="4"/>
  <c r="H360" i="4" l="1"/>
  <c r="I360" i="4" s="1"/>
  <c r="P360" i="4" s="1"/>
  <c r="I359" i="4"/>
  <c r="P359" i="4" s="1"/>
  <c r="H361" i="4" l="1"/>
  <c r="I361" i="4" s="1"/>
  <c r="P361" i="4" s="1"/>
  <c r="H362" i="4" l="1"/>
  <c r="I362" i="4" s="1"/>
  <c r="H363" i="4" l="1"/>
  <c r="I363" i="4" s="1"/>
  <c r="P362" i="4"/>
  <c r="H364" i="4" l="1"/>
  <c r="I364" i="4" s="1"/>
  <c r="P364" i="4" s="1"/>
  <c r="P363" i="4"/>
  <c r="H365" i="4" l="1"/>
  <c r="I365" i="4" l="1"/>
  <c r="P365" i="4" s="1"/>
  <c r="H366" i="4"/>
  <c r="I366" i="4" s="1"/>
  <c r="P366" i="4" s="1"/>
  <c r="H367" i="4" l="1"/>
  <c r="H368" i="4" l="1"/>
  <c r="I368" i="4" s="1"/>
  <c r="I367" i="4"/>
  <c r="P367" i="4" s="1"/>
  <c r="P368" i="4" l="1"/>
  <c r="H369" i="4"/>
  <c r="I369" i="4" l="1"/>
  <c r="H370" i="4"/>
  <c r="I370" i="4" s="1"/>
  <c r="P370" i="4" s="1"/>
  <c r="P369" i="4"/>
  <c r="H371" i="4" l="1"/>
  <c r="I371" i="4" s="1"/>
  <c r="P371" i="4" l="1"/>
  <c r="H372" i="4"/>
  <c r="I372" i="4" s="1"/>
  <c r="H373" i="4" l="1"/>
  <c r="P372" i="4"/>
  <c r="H374" i="4" l="1"/>
  <c r="I374" i="4" s="1"/>
  <c r="I373" i="4"/>
  <c r="P373" i="4" s="1"/>
  <c r="P374" i="4" l="1"/>
  <c r="H375" i="4"/>
  <c r="I375" i="4" s="1"/>
  <c r="P375" i="4" s="1"/>
  <c r="H376" i="4" l="1"/>
  <c r="I376" i="4" s="1"/>
  <c r="H377" i="4" l="1"/>
  <c r="I377" i="4" s="1"/>
  <c r="P377" i="4" s="1"/>
  <c r="P376" i="4"/>
  <c r="H378" i="4" l="1"/>
  <c r="I378" i="4" s="1"/>
  <c r="H379" i="4" l="1"/>
  <c r="I379" i="4" s="1"/>
  <c r="P379" i="4" s="1"/>
  <c r="P378" i="4"/>
  <c r="H380" i="4" l="1"/>
  <c r="I380" i="4" s="1"/>
  <c r="H381" i="4" l="1"/>
  <c r="I381" i="4" s="1"/>
  <c r="P381" i="4" s="1"/>
  <c r="P380" i="4"/>
  <c r="H382" i="4" l="1"/>
  <c r="I382" i="4" s="1"/>
  <c r="H383" i="4" l="1"/>
  <c r="I383" i="4" s="1"/>
  <c r="P383" i="4" s="1"/>
  <c r="P382" i="4"/>
  <c r="H384" i="4" l="1"/>
  <c r="I384" i="4" s="1"/>
  <c r="H385" i="4" l="1"/>
  <c r="I385" i="4" s="1"/>
  <c r="P385" i="4" s="1"/>
  <c r="P384" i="4"/>
  <c r="H386" i="4" l="1"/>
  <c r="I386" i="4" l="1"/>
  <c r="P386" i="4" s="1"/>
  <c r="H387" i="4"/>
  <c r="I387" i="4" s="1"/>
  <c r="H388" i="4" l="1"/>
  <c r="P387" i="4"/>
  <c r="I388" i="4" l="1"/>
  <c r="P388" i="4" s="1"/>
  <c r="H389" i="4"/>
  <c r="I389" i="4" s="1"/>
  <c r="P389" i="4" s="1"/>
  <c r="H390" i="4" l="1"/>
  <c r="H391" i="4" l="1"/>
  <c r="I391" i="4" s="1"/>
  <c r="P391" i="4" s="1"/>
  <c r="I390" i="4"/>
  <c r="P390" i="4" s="1"/>
  <c r="H392" i="4" l="1"/>
  <c r="H393" i="4" l="1"/>
  <c r="I393" i="4" s="1"/>
  <c r="P393" i="4" s="1"/>
  <c r="I392" i="4"/>
  <c r="P392" i="4" s="1"/>
  <c r="H394" i="4" l="1"/>
  <c r="I394" i="4" s="1"/>
  <c r="P394" i="4" l="1"/>
  <c r="H395" i="4"/>
  <c r="I395" i="4" s="1"/>
  <c r="H396" i="4" l="1"/>
  <c r="I396" i="4" s="1"/>
  <c r="P395" i="4"/>
  <c r="H397" i="4" l="1"/>
  <c r="I397" i="4" s="1"/>
  <c r="P396" i="4"/>
  <c r="H398" i="4" l="1"/>
  <c r="I398" i="4" s="1"/>
  <c r="P397" i="4"/>
  <c r="P398" i="4" l="1"/>
  <c r="H399" i="4"/>
  <c r="I399" i="4" s="1"/>
  <c r="P399" i="4" l="1"/>
  <c r="H400" i="4"/>
  <c r="I400" i="4" s="1"/>
  <c r="H401" i="4" l="1"/>
  <c r="I401" i="4" s="1"/>
  <c r="P400" i="4"/>
  <c r="P401" i="4" l="1"/>
  <c r="H402" i="4"/>
  <c r="I402" i="4" s="1"/>
  <c r="P402" i="4" s="1"/>
  <c r="H403" i="4" l="1"/>
  <c r="I403" i="4" s="1"/>
  <c r="H404" i="4" l="1"/>
  <c r="I404" i="4" s="1"/>
  <c r="P403" i="4"/>
  <c r="H405" i="4" l="1"/>
  <c r="I405" i="4" s="1"/>
  <c r="P405" i="4" s="1"/>
  <c r="P404" i="4"/>
  <c r="H406" i="4" l="1"/>
  <c r="I406" i="4" s="1"/>
  <c r="P406" i="4" l="1"/>
  <c r="H407" i="4"/>
  <c r="I407" i="4" l="1"/>
  <c r="H408" i="4"/>
  <c r="I408" i="4" s="1"/>
  <c r="P407" i="4"/>
  <c r="H409" i="4" l="1"/>
  <c r="P408" i="4"/>
  <c r="H410" i="4" l="1"/>
  <c r="I410" i="4" s="1"/>
  <c r="P410" i="4" s="1"/>
  <c r="I409" i="4"/>
  <c r="P409" i="4" s="1"/>
  <c r="H411" i="4" l="1"/>
  <c r="H412" i="4" l="1"/>
  <c r="I412" i="4" s="1"/>
  <c r="P412" i="4" s="1"/>
  <c r="I411" i="4"/>
  <c r="P411" i="4" s="1"/>
  <c r="H413" i="4" l="1"/>
  <c r="H414" i="4" l="1"/>
  <c r="I414" i="4" s="1"/>
  <c r="P414" i="4" s="1"/>
  <c r="I413" i="4"/>
  <c r="P413" i="4" s="1"/>
  <c r="H415" i="4" l="1"/>
  <c r="H416" i="4" l="1"/>
  <c r="I416" i="4" s="1"/>
  <c r="I415" i="4"/>
  <c r="P415" i="4" s="1"/>
  <c r="H417" i="4" l="1"/>
  <c r="I417" i="4" s="1"/>
  <c r="P416" i="4"/>
  <c r="H418" i="4" l="1"/>
  <c r="I418" i="4" s="1"/>
  <c r="P418" i="4" s="1"/>
  <c r="P417" i="4"/>
  <c r="H419" i="4" l="1"/>
  <c r="I419" i="4" s="1"/>
  <c r="P419" i="4" s="1"/>
  <c r="H420" i="4" l="1"/>
  <c r="I420" i="4" s="1"/>
  <c r="H421" i="4" l="1"/>
  <c r="I421" i="4" s="1"/>
  <c r="P421" i="4" s="1"/>
  <c r="P420" i="4"/>
  <c r="H422" i="4" l="1"/>
  <c r="I422" i="4" s="1"/>
  <c r="P422" i="4" s="1"/>
  <c r="H423" i="4" l="1"/>
  <c r="I423" i="4" s="1"/>
  <c r="H424" i="4" l="1"/>
  <c r="I424" i="4" s="1"/>
  <c r="P424" i="4"/>
  <c r="P423" i="4"/>
  <c r="H425" i="4" l="1"/>
  <c r="I425" i="4" s="1"/>
  <c r="H426" i="4" l="1"/>
  <c r="I426" i="4" s="1"/>
  <c r="P426" i="4" s="1"/>
  <c r="P425" i="4"/>
  <c r="H427" i="4" l="1"/>
  <c r="I427" i="4" s="1"/>
  <c r="P427" i="4" s="1"/>
  <c r="H428" i="4" l="1"/>
  <c r="G430" i="4" l="1"/>
  <c r="I428" i="4"/>
  <c r="P428" i="4" s="1"/>
  <c r="H429" i="4"/>
  <c r="L433" i="4" l="1"/>
  <c r="L435" i="4" s="1"/>
  <c r="L436" i="4" s="1"/>
  <c r="D1" i="4" s="1"/>
  <c r="I429" i="4"/>
  <c r="P429" i="4" s="1"/>
  <c r="H430" i="4"/>
  <c r="I430" i="4" s="1"/>
  <c r="P430" i="4" l="1"/>
</calcChain>
</file>

<file path=xl/comments1.xml><?xml version="1.0" encoding="utf-8"?>
<comments xmlns="http://schemas.openxmlformats.org/spreadsheetml/2006/main">
  <authors>
    <author>지난이</author>
    <author>koica</author>
    <author>Woo-Jin.Kim</author>
  </authors>
  <commentList>
    <comment ref="O12" authorId="0" shapeId="0">
      <text>
        <r>
          <rPr>
            <b/>
            <sz val="9"/>
            <color indexed="81"/>
            <rFont val="맑은 고딕"/>
            <family val="3"/>
            <charset val="129"/>
            <scheme val="minor"/>
          </rPr>
          <t>현지국명과 현지국의 통화의 종류를 영문으로 기재
예) 달러화(USD),유로화(EUR), 방글라데시(BDT) 등</t>
        </r>
      </text>
    </comment>
    <comment ref="B30" authorId="1"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31" authorId="0" shapeId="0">
      <text>
        <r>
          <rPr>
            <b/>
            <sz val="9"/>
            <color indexed="81"/>
            <rFont val="맑은 고딕"/>
            <family val="3"/>
            <charset val="129"/>
            <scheme val="major"/>
          </rPr>
          <t>간단한 날짜의 양식으로 기재
예) 2016-01-01</t>
        </r>
      </text>
    </comment>
    <comment ref="F31" authorId="0" shapeId="0">
      <text>
        <r>
          <rPr>
            <b/>
            <sz val="9"/>
            <color indexed="81"/>
            <rFont val="맑은 고딕"/>
            <family val="3"/>
            <charset val="129"/>
            <scheme val="major"/>
          </rPr>
          <t>국제협력단에서 입금되거나 사업 승인후 입금전 단체의 가수금이 입금될 경우 해당</t>
        </r>
      </text>
    </comment>
    <comment ref="G31" authorId="0" shapeId="0">
      <text>
        <r>
          <rPr>
            <b/>
            <sz val="9"/>
            <color indexed="81"/>
            <rFont val="맑은 고딕"/>
            <family val="3"/>
            <charset val="129"/>
            <scheme val="minor"/>
          </rPr>
          <t>해외사업장의 외화통장(달러화 혹은 현지화)으로 송금및 단체 가수금의 반제 등의 경우 해당</t>
        </r>
      </text>
    </comment>
    <comment ref="H31" authorId="0" shapeId="0">
      <text>
        <r>
          <rPr>
            <b/>
            <sz val="9"/>
            <color indexed="81"/>
            <rFont val="맑은 고딕"/>
            <family val="3"/>
            <charset val="129"/>
            <scheme val="minor"/>
          </rPr>
          <t>자동으로 산출되므로 수기입력 금지</t>
        </r>
      </text>
    </comment>
    <comment ref="M31" authorId="0"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31" authorId="0"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 ref="B52" authorId="1" shapeId="0">
      <text>
        <r>
          <rPr>
            <b/>
            <sz val="10"/>
            <color indexed="81"/>
            <rFont val="맑은 고딕"/>
            <family val="3"/>
            <charset val="129"/>
            <scheme val="major"/>
          </rPr>
          <t>국내에서 송금하는 KOICA 및 파트너 분담금에 대하여 작성</t>
        </r>
      </text>
    </comment>
    <comment ref="D54" authorId="1" shapeId="0">
      <text>
        <r>
          <rPr>
            <b/>
            <sz val="9"/>
            <color indexed="81"/>
            <rFont val="맑은 고딕"/>
            <family val="3"/>
            <charset val="129"/>
            <scheme val="minor"/>
          </rPr>
          <t>송금시 발생한 총액을 기재하며, 원화통장에서의 지출금액과 일치</t>
        </r>
      </text>
    </comment>
    <comment ref="E54"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G54" authorId="0" shapeId="0">
      <text>
        <r>
          <rPr>
            <b/>
            <sz val="9"/>
            <color indexed="81"/>
            <rFont val="맑은 고딕"/>
            <family val="3"/>
            <charset val="129"/>
            <scheme val="minor"/>
          </rPr>
          <t>산식= 송금액(원화)/발송된US$ 
송금증빙을 통해 파악된 내용을 기재(또는 적용환율이 기재될 시, 그대로 인용). 단, 입력전 상기의 산식이 맞는지 한번 검증실행 요구됨</t>
        </r>
        <r>
          <rPr>
            <b/>
            <sz val="9"/>
            <color indexed="81"/>
            <rFont val="굴림"/>
            <family val="3"/>
            <charset val="129"/>
          </rPr>
          <t xml:space="preserve">
</t>
        </r>
      </text>
    </comment>
    <comment ref="H54" authorId="0" shapeId="0">
      <text>
        <r>
          <rPr>
            <b/>
            <sz val="9"/>
            <color indexed="81"/>
            <rFont val="맑은 고딕"/>
            <family val="3"/>
            <charset val="129"/>
            <scheme val="minor"/>
          </rPr>
          <t xml:space="preserve">송금시 발생한 송금수수료를 기재하여야 함. 첨부서류에 제출한 송금관련 증빙과 Refer될 수 있도록 작성하여야 함
 </t>
        </r>
      </text>
    </comment>
    <comment ref="I54" authorId="0" shapeId="0">
      <text>
        <r>
          <rPr>
            <b/>
            <sz val="9"/>
            <color indexed="81"/>
            <rFont val="맑은 고딕"/>
            <family val="3"/>
            <charset val="129"/>
            <scheme val="minor"/>
          </rPr>
          <t>자동으로 산출되므로 수기 입력 금지</t>
        </r>
      </text>
    </comment>
    <comment ref="K54" authorId="0" shapeId="0">
      <text>
        <r>
          <rPr>
            <b/>
            <sz val="9"/>
            <color indexed="81"/>
            <rFont val="맑은 고딕"/>
            <family val="3"/>
            <charset val="129"/>
            <scheme val="minor"/>
          </rPr>
          <t>송금시 발생한 총액(송금수수료 포함)을 기재하며, "1. 수입 및 송금 내역"시 기재된 J열의 금액을 수식 Mapping하여야 함. Mapping 되어있는 해당 열은 수기입력 금지함</t>
        </r>
        <r>
          <rPr>
            <b/>
            <sz val="9"/>
            <color indexed="81"/>
            <rFont val="굴림"/>
            <family val="3"/>
            <charset val="129"/>
          </rPr>
          <t xml:space="preserve">
</t>
        </r>
      </text>
    </comment>
    <comment ref="M54" authorId="0" shapeId="0">
      <text>
        <r>
          <rPr>
            <b/>
            <sz val="9"/>
            <color indexed="81"/>
            <rFont val="맑은 고딕"/>
            <family val="3"/>
            <charset val="129"/>
            <scheme val="minor"/>
          </rPr>
          <t>US$를 현지화로 환전하기 위하여 발생한 수수료임. 관련 증빙 제출이 요구됨 
현지에서 달러화 통장으로로의 송금절차 없이 바로 현지화 통장으로 송금받는 경우에는 추적 불가능하므로 기재하지 않음</t>
        </r>
      </text>
    </comment>
    <comment ref="N54" authorId="0" shapeId="0">
      <text>
        <r>
          <rPr>
            <b/>
            <sz val="9"/>
            <color indexed="81"/>
            <rFont val="맑은 고딕"/>
            <family val="3"/>
            <charset val="129"/>
            <scheme val="minor"/>
          </rPr>
          <t>한국에서 송금한 US$에서 해외사업장에서 수령한 US$에서 수수료 금액을 차감후 자동산출됨. 해당 순 송금수취액($)은 첨부서류인 해외사업장 달러화 통장금액에서의 입금처리된 금액과 일치하도록 작성하여야 함</t>
        </r>
      </text>
    </comment>
    <comment ref="O54" authorId="0" shapeId="0">
      <text>
        <r>
          <rPr>
            <b/>
            <sz val="9"/>
            <color indexed="81"/>
            <rFont val="맑은 고딕"/>
            <family val="3"/>
            <charset val="129"/>
            <scheme val="minor"/>
          </rPr>
          <t>US$를 현지화로 환전시 전환된 환율이며, 관련 증빙의 제출은 필수이며, 자동산출되므로 수기입력 금지</t>
        </r>
      </text>
    </comment>
    <comment ref="P54" authorId="0" shapeId="0">
      <text>
        <r>
          <rPr>
            <b/>
            <sz val="9"/>
            <color indexed="81"/>
            <rFont val="맑은 고딕"/>
            <family val="3"/>
            <charset val="129"/>
            <scheme val="minor"/>
          </rPr>
          <t>자동산출되므로 수기 입력 금지</t>
        </r>
      </text>
    </comment>
    <comment ref="Q54" authorId="0" shapeId="0">
      <text>
        <r>
          <rPr>
            <b/>
            <sz val="9"/>
            <color indexed="81"/>
            <rFont val="맑은 고딕"/>
            <family val="3"/>
            <charset val="129"/>
            <scheme val="minor"/>
          </rPr>
          <t>1. US$를 현지화로 환전한 외화거래 계산서(환전증빙)와 Refer 되도록 작성 및 제출 필요
2. 현지에서 달러화 통장으로로의 송금절차 없이 바로 현지화 통장으로 송금받는 경우에는 해외사업장 현지화 통장사본과 Refer되도록 작성 및 제출 필요</t>
        </r>
      </text>
    </comment>
    <comment ref="B69" authorId="1" shapeId="0">
      <text>
        <r>
          <rPr>
            <b/>
            <sz val="10"/>
            <color indexed="81"/>
            <rFont val="맑은 고딕"/>
            <family val="3"/>
            <charset val="129"/>
            <scheme val="major"/>
          </rPr>
          <t>원화에서 현지화로 바로 송금하는 경우, 가중평균환산출하기 위하여 작성</t>
        </r>
      </text>
    </comment>
    <comment ref="D71" authorId="1" shapeId="0">
      <text>
        <r>
          <rPr>
            <b/>
            <sz val="9"/>
            <color indexed="81"/>
            <rFont val="맑은 고딕"/>
            <family val="3"/>
            <charset val="129"/>
            <scheme val="minor"/>
          </rPr>
          <t>송금시 발생한 총액을 기재하며, 원화통장에서의 지출금액과 일치</t>
        </r>
      </text>
    </comment>
    <comment ref="E71"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H71" authorId="2" shapeId="0">
      <text>
        <r>
          <rPr>
            <sz val="9"/>
            <color indexed="81"/>
            <rFont val="돋움"/>
            <family val="3"/>
            <charset val="129"/>
          </rPr>
          <t>송금</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B81" authorId="1" shapeId="0">
      <text>
        <r>
          <rPr>
            <b/>
            <sz val="10"/>
            <color indexed="81"/>
            <rFont val="맑은 고딕"/>
            <family val="3"/>
            <charset val="129"/>
            <scheme val="major"/>
          </rPr>
          <t>현지에서 직접 USD 또는 현지화를 조달하는 경우 가중평균환율 산출을 위하여 작성</t>
        </r>
      </text>
    </comment>
    <comment ref="E83"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E95" authorId="2" shapeId="0">
      <text>
        <r>
          <rPr>
            <b/>
            <sz val="9"/>
            <color indexed="81"/>
            <rFont val="돋움"/>
            <family val="3"/>
            <charset val="129"/>
          </rPr>
          <t>조달일자</t>
        </r>
        <r>
          <rPr>
            <b/>
            <sz val="9"/>
            <color indexed="81"/>
            <rFont val="Tahoma"/>
            <family val="2"/>
          </rPr>
          <t xml:space="preserve"> </t>
        </r>
        <r>
          <rPr>
            <b/>
            <sz val="9"/>
            <color indexed="81"/>
            <rFont val="돋움"/>
            <family val="3"/>
            <charset val="129"/>
          </rPr>
          <t>환전환율</t>
        </r>
        <r>
          <rPr>
            <b/>
            <sz val="9"/>
            <color indexed="81"/>
            <rFont val="Tahoma"/>
            <family val="2"/>
          </rPr>
          <t xml:space="preserve"> </t>
        </r>
        <r>
          <rPr>
            <b/>
            <sz val="9"/>
            <color indexed="81"/>
            <rFont val="돋움"/>
            <family val="3"/>
            <charset val="129"/>
          </rPr>
          <t>기재</t>
        </r>
      </text>
    </comment>
    <comment ref="G95"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List>
</comments>
</file>

<file path=xl/comments2.xml><?xml version="1.0" encoding="utf-8"?>
<comments xmlns="http://schemas.openxmlformats.org/spreadsheetml/2006/main">
  <authors>
    <author>지난이</author>
    <author>koica</author>
    <author>Woo-Jin.Kim</author>
  </authors>
  <commentList>
    <comment ref="O12" authorId="0" shapeId="0">
      <text>
        <r>
          <rPr>
            <b/>
            <sz val="9"/>
            <color indexed="81"/>
            <rFont val="맑은 고딕"/>
            <family val="3"/>
            <charset val="129"/>
            <scheme val="minor"/>
          </rPr>
          <t>현지국명과 현지국의 통화의 종류를 영문으로 기재
예) 달러화(USD),유로화(EUR), 방글라데시(BDT) 등</t>
        </r>
      </text>
    </comment>
    <comment ref="B15" authorId="1"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16" authorId="0" shapeId="0">
      <text>
        <r>
          <rPr>
            <b/>
            <sz val="9"/>
            <color indexed="81"/>
            <rFont val="맑은 고딕"/>
            <family val="3"/>
            <charset val="129"/>
            <scheme val="major"/>
          </rPr>
          <t>간단한 날짜의 양식으로 기재
예) 2016-01-01</t>
        </r>
      </text>
    </comment>
    <comment ref="F16" authorId="0" shapeId="0">
      <text>
        <r>
          <rPr>
            <b/>
            <sz val="9"/>
            <color indexed="81"/>
            <rFont val="맑은 고딕"/>
            <family val="3"/>
            <charset val="129"/>
            <scheme val="major"/>
          </rPr>
          <t>국제협력단에서 입금되거나 사업 승인후 입금전 단체의 가수금이 입금될 경우 해당</t>
        </r>
      </text>
    </comment>
    <comment ref="G16" authorId="0" shapeId="0">
      <text>
        <r>
          <rPr>
            <b/>
            <sz val="9"/>
            <color indexed="81"/>
            <rFont val="맑은 고딕"/>
            <family val="3"/>
            <charset val="129"/>
            <scheme val="minor"/>
          </rPr>
          <t>해외사업장의 외화통장(달러화 혹은 현지화)으로 송금및 단체 가수금의 반제 등의 경우 해당</t>
        </r>
      </text>
    </comment>
    <comment ref="H16" authorId="0" shapeId="0">
      <text>
        <r>
          <rPr>
            <b/>
            <sz val="9"/>
            <color indexed="81"/>
            <rFont val="맑은 고딕"/>
            <family val="3"/>
            <charset val="129"/>
            <scheme val="minor"/>
          </rPr>
          <t>자동으로 산출되므로 수기입력 금지</t>
        </r>
      </text>
    </comment>
    <comment ref="M16" authorId="0"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16" authorId="0"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 ref="B37" authorId="1" shapeId="0">
      <text>
        <r>
          <rPr>
            <b/>
            <sz val="10"/>
            <color indexed="81"/>
            <rFont val="맑은 고딕"/>
            <family val="3"/>
            <charset val="129"/>
            <scheme val="major"/>
          </rPr>
          <t>국내에서 송금하는 KOICA 및 파트너 분담금에 대하여 작성</t>
        </r>
      </text>
    </comment>
    <comment ref="D39" authorId="1" shapeId="0">
      <text>
        <r>
          <rPr>
            <b/>
            <sz val="9"/>
            <color indexed="81"/>
            <rFont val="맑은 고딕"/>
            <family val="3"/>
            <charset val="129"/>
            <scheme val="minor"/>
          </rPr>
          <t>송금시 발생한 총액을 기재하며, 원화통장에서의 지출금액과 일치</t>
        </r>
      </text>
    </comment>
    <comment ref="E39"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G39" authorId="0" shapeId="0">
      <text>
        <r>
          <rPr>
            <b/>
            <sz val="9"/>
            <color indexed="81"/>
            <rFont val="맑은 고딕"/>
            <family val="3"/>
            <charset val="129"/>
            <scheme val="minor"/>
          </rPr>
          <t>산식= 송금액(원화)/발송된US$ 
송금증빙을 통해 파악된 내용을 기재(또는 적용환율이 기재될 시, 그대로 인용). 단, 입력전 상기의 산식이 맞는지 한번 검증실행 요구됨</t>
        </r>
        <r>
          <rPr>
            <b/>
            <sz val="9"/>
            <color indexed="81"/>
            <rFont val="굴림"/>
            <family val="3"/>
            <charset val="129"/>
          </rPr>
          <t xml:space="preserve">
</t>
        </r>
      </text>
    </comment>
    <comment ref="H39" authorId="0" shapeId="0">
      <text>
        <r>
          <rPr>
            <b/>
            <sz val="9"/>
            <color indexed="81"/>
            <rFont val="맑은 고딕"/>
            <family val="3"/>
            <charset val="129"/>
            <scheme val="minor"/>
          </rPr>
          <t xml:space="preserve">송금시 발생한 송금수수료를 기재하여야 함. 첨부서류에 제출한 송금관련 증빙과 Refer될 수 있도록 작성하여야 함
 </t>
        </r>
      </text>
    </comment>
    <comment ref="I39" authorId="0" shapeId="0">
      <text>
        <r>
          <rPr>
            <b/>
            <sz val="9"/>
            <color indexed="81"/>
            <rFont val="맑은 고딕"/>
            <family val="3"/>
            <charset val="129"/>
            <scheme val="minor"/>
          </rPr>
          <t>자동으로 산출되므로 수기 입력 금지</t>
        </r>
      </text>
    </comment>
    <comment ref="K39" authorId="0" shapeId="0">
      <text>
        <r>
          <rPr>
            <b/>
            <sz val="9"/>
            <color indexed="81"/>
            <rFont val="맑은 고딕"/>
            <family val="3"/>
            <charset val="129"/>
            <scheme val="minor"/>
          </rPr>
          <t>송금시 발생한 총액(송금수수료 포함)을 기재하며, "1. 수입 및 송금 내역"시 기재된 J열의 금액을 수식 Mapping하여야 함. Mapping 되어있는 해당 열은 수기입력 금지함</t>
        </r>
        <r>
          <rPr>
            <b/>
            <sz val="9"/>
            <color indexed="81"/>
            <rFont val="굴림"/>
            <family val="3"/>
            <charset val="129"/>
          </rPr>
          <t xml:space="preserve">
</t>
        </r>
      </text>
    </comment>
    <comment ref="M39" authorId="0" shapeId="0">
      <text>
        <r>
          <rPr>
            <b/>
            <sz val="9"/>
            <color indexed="81"/>
            <rFont val="맑은 고딕"/>
            <family val="3"/>
            <charset val="129"/>
            <scheme val="minor"/>
          </rPr>
          <t>US$를 현지화로 환전하기 위하여 발생한 수수료임. 관련 증빙 제출이 요구됨 
현지에서 달러화 통장으로로의 송금절차 없이 바로 현지화 통장으로 송금받는 경우에는 추적 불가능하므로 기재하지 않음</t>
        </r>
      </text>
    </comment>
    <comment ref="N39" authorId="0" shapeId="0">
      <text>
        <r>
          <rPr>
            <b/>
            <sz val="9"/>
            <color indexed="81"/>
            <rFont val="맑은 고딕"/>
            <family val="3"/>
            <charset val="129"/>
            <scheme val="minor"/>
          </rPr>
          <t>한국에서 송금한 US$에서 해외사업장에서 수령한 US$에서 수수료 금액을 차감후 자동산출됨. 해당 순 송금수취액($)은 첨부서류인 해외사업장 달러화 통장금액에서의 입금처리된 금액과 일치하도록 작성하여야 함</t>
        </r>
      </text>
    </comment>
    <comment ref="O39" authorId="0" shapeId="0">
      <text>
        <r>
          <rPr>
            <b/>
            <sz val="9"/>
            <color indexed="81"/>
            <rFont val="맑은 고딕"/>
            <family val="3"/>
            <charset val="129"/>
            <scheme val="minor"/>
          </rPr>
          <t>US$를 현지화로 환전시 전환된 환율이며, 관련 증빙의 제출은 필수이며, 자동산출되므로 수기입력 금지</t>
        </r>
      </text>
    </comment>
    <comment ref="P39" authorId="0" shapeId="0">
      <text>
        <r>
          <rPr>
            <b/>
            <sz val="9"/>
            <color indexed="81"/>
            <rFont val="맑은 고딕"/>
            <family val="3"/>
            <charset val="129"/>
            <scheme val="minor"/>
          </rPr>
          <t>자동산출되므로 수기 입력 금지</t>
        </r>
      </text>
    </comment>
    <comment ref="Q39" authorId="0" shapeId="0">
      <text>
        <r>
          <rPr>
            <b/>
            <sz val="9"/>
            <color indexed="81"/>
            <rFont val="맑은 고딕"/>
            <family val="3"/>
            <charset val="129"/>
            <scheme val="minor"/>
          </rPr>
          <t>1. US$를 현지화로 환전한 외화거래 계산서(환전증빙)와 Refer 되도록 작성 및 제출 필요
2. 현지에서 달러화 통장으로로의 송금절차 없이 바로 현지화 통장으로 송금받는 경우에는 해외사업장 현지화 통장사본과 Refer되도록 작성 및 제출 필요</t>
        </r>
      </text>
    </comment>
    <comment ref="B54" authorId="1" shapeId="0">
      <text>
        <r>
          <rPr>
            <b/>
            <sz val="10"/>
            <color indexed="81"/>
            <rFont val="맑은 고딕"/>
            <family val="3"/>
            <charset val="129"/>
            <scheme val="major"/>
          </rPr>
          <t>원화에서 현지화로 바로 송금하는 경우, 가중평균환산출하기 위하여 작성</t>
        </r>
      </text>
    </comment>
    <comment ref="D56" authorId="1" shapeId="0">
      <text>
        <r>
          <rPr>
            <b/>
            <sz val="9"/>
            <color indexed="81"/>
            <rFont val="맑은 고딕"/>
            <family val="3"/>
            <charset val="129"/>
            <scheme val="minor"/>
          </rPr>
          <t>송금시 발생한 총액을 기재하며, 원화통장에서의 지출금액과 일치</t>
        </r>
      </text>
    </comment>
    <comment ref="E56"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H56" authorId="2" shapeId="0">
      <text>
        <r>
          <rPr>
            <sz val="9"/>
            <color indexed="81"/>
            <rFont val="돋움"/>
            <family val="3"/>
            <charset val="129"/>
          </rPr>
          <t>송금</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B66" authorId="1" shapeId="0">
      <text>
        <r>
          <rPr>
            <b/>
            <sz val="10"/>
            <color indexed="81"/>
            <rFont val="맑은 고딕"/>
            <family val="3"/>
            <charset val="129"/>
            <scheme val="major"/>
          </rPr>
          <t>현지에서 직접 USD 또는 현지화를 조달하는 경우 가중평균환율 산출을 위하여 작성</t>
        </r>
      </text>
    </comment>
    <comment ref="E68"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E80" authorId="2" shapeId="0">
      <text>
        <r>
          <rPr>
            <b/>
            <sz val="9"/>
            <color indexed="81"/>
            <rFont val="돋움"/>
            <family val="3"/>
            <charset val="129"/>
          </rPr>
          <t>조달일자</t>
        </r>
        <r>
          <rPr>
            <b/>
            <sz val="9"/>
            <color indexed="81"/>
            <rFont val="Tahoma"/>
            <family val="2"/>
          </rPr>
          <t xml:space="preserve"> </t>
        </r>
        <r>
          <rPr>
            <b/>
            <sz val="9"/>
            <color indexed="81"/>
            <rFont val="돋움"/>
            <family val="3"/>
            <charset val="129"/>
          </rPr>
          <t>환전환율</t>
        </r>
        <r>
          <rPr>
            <b/>
            <sz val="9"/>
            <color indexed="81"/>
            <rFont val="Tahoma"/>
            <family val="2"/>
          </rPr>
          <t xml:space="preserve"> </t>
        </r>
        <r>
          <rPr>
            <b/>
            <sz val="9"/>
            <color indexed="81"/>
            <rFont val="돋움"/>
            <family val="3"/>
            <charset val="129"/>
          </rPr>
          <t>기재</t>
        </r>
      </text>
    </comment>
    <comment ref="G80"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List>
</comments>
</file>

<file path=xl/comments3.xml><?xml version="1.0" encoding="utf-8"?>
<comments xmlns="http://schemas.openxmlformats.org/spreadsheetml/2006/main">
  <authors>
    <author>지난이</author>
    <author>koica</author>
    <author>Woo-Jin.Kim</author>
  </authors>
  <commentList>
    <comment ref="O12" authorId="0" shapeId="0">
      <text>
        <r>
          <rPr>
            <b/>
            <sz val="9"/>
            <color indexed="81"/>
            <rFont val="맑은 고딕"/>
            <family val="3"/>
            <charset val="129"/>
            <scheme val="minor"/>
          </rPr>
          <t>현지국명과 현지국의 통화의 종류를 영문으로 기재
예) 달러화(USD),유로화(EUR), 방글라데시(BDT) 등</t>
        </r>
      </text>
    </comment>
    <comment ref="B15" authorId="1"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16" authorId="0" shapeId="0">
      <text>
        <r>
          <rPr>
            <b/>
            <sz val="9"/>
            <color indexed="81"/>
            <rFont val="맑은 고딕"/>
            <family val="3"/>
            <charset val="129"/>
            <scheme val="major"/>
          </rPr>
          <t>간단한 날짜의 양식으로 기재
예) 2016-01-01</t>
        </r>
      </text>
    </comment>
    <comment ref="F16" authorId="0" shapeId="0">
      <text>
        <r>
          <rPr>
            <b/>
            <sz val="9"/>
            <color indexed="81"/>
            <rFont val="맑은 고딕"/>
            <family val="3"/>
            <charset val="129"/>
            <scheme val="major"/>
          </rPr>
          <t>국제협력단에서 입금되거나 사업 승인후 입금전 단체의 가수금이 입금될 경우 해당</t>
        </r>
      </text>
    </comment>
    <comment ref="G16" authorId="0" shapeId="0">
      <text>
        <r>
          <rPr>
            <b/>
            <sz val="9"/>
            <color indexed="81"/>
            <rFont val="맑은 고딕"/>
            <family val="3"/>
            <charset val="129"/>
            <scheme val="minor"/>
          </rPr>
          <t>해외사업장의 외화통장(달러화 혹은 현지화)으로 송금및 단체 가수금의 반제 등의 경우 해당</t>
        </r>
      </text>
    </comment>
    <comment ref="H16" authorId="0" shapeId="0">
      <text>
        <r>
          <rPr>
            <b/>
            <sz val="9"/>
            <color indexed="81"/>
            <rFont val="맑은 고딕"/>
            <family val="3"/>
            <charset val="129"/>
            <scheme val="minor"/>
          </rPr>
          <t>자동으로 산출되므로 수기입력 금지</t>
        </r>
      </text>
    </comment>
    <comment ref="M16" authorId="0"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16" authorId="0"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 ref="B37" authorId="1" shapeId="0">
      <text>
        <r>
          <rPr>
            <b/>
            <sz val="10"/>
            <color indexed="81"/>
            <rFont val="맑은 고딕"/>
            <family val="3"/>
            <charset val="129"/>
            <scheme val="major"/>
          </rPr>
          <t>국내에서 송금하는 KOICA 및 파트너 분담금에 대하여 작성</t>
        </r>
      </text>
    </comment>
    <comment ref="D39" authorId="1" shapeId="0">
      <text>
        <r>
          <rPr>
            <b/>
            <sz val="9"/>
            <color indexed="81"/>
            <rFont val="맑은 고딕"/>
            <family val="3"/>
            <charset val="129"/>
            <scheme val="minor"/>
          </rPr>
          <t>송금시 발생한 총액을 기재하며, 원화통장에서의 지출금액과 일치</t>
        </r>
      </text>
    </comment>
    <comment ref="E39"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G39" authorId="0" shapeId="0">
      <text>
        <r>
          <rPr>
            <b/>
            <sz val="9"/>
            <color indexed="81"/>
            <rFont val="맑은 고딕"/>
            <family val="3"/>
            <charset val="129"/>
            <scheme val="minor"/>
          </rPr>
          <t>산식= 송금액(원화)/발송된US$ 
송금증빙을 통해 파악된 내용을 기재(또는 적용환율이 기재될 시, 그대로 인용). 단, 입력전 상기의 산식이 맞는지 한번 검증실행 요구됨</t>
        </r>
        <r>
          <rPr>
            <b/>
            <sz val="9"/>
            <color indexed="81"/>
            <rFont val="굴림"/>
            <family val="3"/>
            <charset val="129"/>
          </rPr>
          <t xml:space="preserve">
</t>
        </r>
      </text>
    </comment>
    <comment ref="H39" authorId="0" shapeId="0">
      <text>
        <r>
          <rPr>
            <b/>
            <sz val="9"/>
            <color indexed="81"/>
            <rFont val="맑은 고딕"/>
            <family val="3"/>
            <charset val="129"/>
            <scheme val="minor"/>
          </rPr>
          <t xml:space="preserve">송금시 발생한 송금수수료를 기재하여야 함. 첨부서류에 제출한 송금관련 증빙과 Refer될 수 있도록 작성하여야 함
 </t>
        </r>
      </text>
    </comment>
    <comment ref="I39" authorId="0" shapeId="0">
      <text>
        <r>
          <rPr>
            <b/>
            <sz val="9"/>
            <color indexed="81"/>
            <rFont val="맑은 고딕"/>
            <family val="3"/>
            <charset val="129"/>
            <scheme val="minor"/>
          </rPr>
          <t>자동으로 산출되므로 수기 입력 금지</t>
        </r>
      </text>
    </comment>
    <comment ref="K39" authorId="0" shapeId="0">
      <text>
        <r>
          <rPr>
            <b/>
            <sz val="9"/>
            <color indexed="81"/>
            <rFont val="맑은 고딕"/>
            <family val="3"/>
            <charset val="129"/>
            <scheme val="minor"/>
          </rPr>
          <t>송금시 발생한 총액(송금수수료 포함)을 기재하며, "1. 수입 및 송금 내역"시 기재된 J열의 금액을 수식 Mapping하여야 함. Mapping 되어있는 해당 열은 수기입력 금지함</t>
        </r>
        <r>
          <rPr>
            <b/>
            <sz val="9"/>
            <color indexed="81"/>
            <rFont val="굴림"/>
            <family val="3"/>
            <charset val="129"/>
          </rPr>
          <t xml:space="preserve">
</t>
        </r>
      </text>
    </comment>
    <comment ref="M39" authorId="0" shapeId="0">
      <text>
        <r>
          <rPr>
            <b/>
            <sz val="9"/>
            <color indexed="81"/>
            <rFont val="맑은 고딕"/>
            <family val="3"/>
            <charset val="129"/>
            <scheme val="minor"/>
          </rPr>
          <t>US$를 현지화로 환전하기 위하여 발생한 수수료임. 관련 증빙 제출이 요구됨 
현지에서 달러화 통장으로로의 송금절차 없이 바로 현지화 통장으로 송금받는 경우에는 추적 불가능하므로 기재하지 않음</t>
        </r>
      </text>
    </comment>
    <comment ref="N39" authorId="0" shapeId="0">
      <text>
        <r>
          <rPr>
            <b/>
            <sz val="9"/>
            <color indexed="81"/>
            <rFont val="맑은 고딕"/>
            <family val="3"/>
            <charset val="129"/>
            <scheme val="minor"/>
          </rPr>
          <t>한국에서 송금한 US$에서 해외사업장에서 수령한 US$에서 수수료 금액을 차감후 자동산출됨. 해당 순 송금수취액($)은 첨부서류인 해외사업장 달러화 통장금액에서의 입금처리된 금액과 일치하도록 작성하여야 함</t>
        </r>
      </text>
    </comment>
    <comment ref="O39" authorId="0" shapeId="0">
      <text>
        <r>
          <rPr>
            <b/>
            <sz val="9"/>
            <color indexed="81"/>
            <rFont val="맑은 고딕"/>
            <family val="3"/>
            <charset val="129"/>
            <scheme val="minor"/>
          </rPr>
          <t>US$를 현지화로 환전시 전환된 환율이며, 관련 증빙의 제출은 필수이며, 자동산출되므로 수기입력 금지</t>
        </r>
      </text>
    </comment>
    <comment ref="P39" authorId="0" shapeId="0">
      <text>
        <r>
          <rPr>
            <b/>
            <sz val="9"/>
            <color indexed="81"/>
            <rFont val="맑은 고딕"/>
            <family val="3"/>
            <charset val="129"/>
            <scheme val="minor"/>
          </rPr>
          <t>자동산출되므로 수기 입력 금지</t>
        </r>
      </text>
    </comment>
    <comment ref="Q39" authorId="0" shapeId="0">
      <text>
        <r>
          <rPr>
            <b/>
            <sz val="9"/>
            <color indexed="81"/>
            <rFont val="맑은 고딕"/>
            <family val="3"/>
            <charset val="129"/>
            <scheme val="minor"/>
          </rPr>
          <t>1. US$를 현지화로 환전한 외화거래 계산서(환전증빙)와 Refer 되도록 작성 및 제출 필요
2. 현지에서 달러화 통장으로로의 송금절차 없이 바로 현지화 통장으로 송금받는 경우에는 해외사업장 현지화 통장사본과 Refer되도록 작성 및 제출 필요</t>
        </r>
      </text>
    </comment>
    <comment ref="B54" authorId="1" shapeId="0">
      <text>
        <r>
          <rPr>
            <b/>
            <sz val="10"/>
            <color indexed="81"/>
            <rFont val="맑은 고딕"/>
            <family val="3"/>
            <charset val="129"/>
            <scheme val="major"/>
          </rPr>
          <t>원화에서 현지화로 바로 송금하는 경우, 가중평균환산출하기 위하여 작성</t>
        </r>
      </text>
    </comment>
    <comment ref="D56" authorId="1" shapeId="0">
      <text>
        <r>
          <rPr>
            <b/>
            <sz val="9"/>
            <color indexed="81"/>
            <rFont val="맑은 고딕"/>
            <family val="3"/>
            <charset val="129"/>
            <scheme val="minor"/>
          </rPr>
          <t>송금시 발생한 총액을 기재하며, 원화통장에서의 지출금액과 일치</t>
        </r>
      </text>
    </comment>
    <comment ref="E56" authorId="1" shapeId="0">
      <text>
        <r>
          <rPr>
            <b/>
            <sz val="9"/>
            <color indexed="81"/>
            <rFont val="맑은 고딕"/>
            <family val="3"/>
            <charset val="129"/>
            <scheme val="minor"/>
          </rPr>
          <t>송금관련 증빙상에 기재된 수수료 금액을 기재함</t>
        </r>
        <r>
          <rPr>
            <sz val="9"/>
            <color indexed="81"/>
            <rFont val="Tahoma"/>
            <family val="2"/>
          </rPr>
          <t xml:space="preserve">
</t>
        </r>
      </text>
    </comment>
    <comment ref="H56" authorId="2" shapeId="0">
      <text>
        <r>
          <rPr>
            <sz val="9"/>
            <color indexed="81"/>
            <rFont val="돋움"/>
            <family val="3"/>
            <charset val="129"/>
          </rPr>
          <t>송금</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B66" authorId="1" shapeId="0">
      <text>
        <r>
          <rPr>
            <b/>
            <sz val="10"/>
            <color indexed="81"/>
            <rFont val="맑은 고딕"/>
            <family val="3"/>
            <charset val="129"/>
            <scheme val="major"/>
          </rPr>
          <t>현지에서 직접 USD 또는 현지화를 조달하는 경우 가중평균환율 산출을 위하여 작성</t>
        </r>
      </text>
    </comment>
    <comment ref="E68"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 ref="E80" authorId="2" shapeId="0">
      <text>
        <r>
          <rPr>
            <b/>
            <sz val="9"/>
            <color indexed="81"/>
            <rFont val="돋움"/>
            <family val="3"/>
            <charset val="129"/>
          </rPr>
          <t>조달일자</t>
        </r>
        <r>
          <rPr>
            <b/>
            <sz val="9"/>
            <color indexed="81"/>
            <rFont val="Tahoma"/>
            <family val="2"/>
          </rPr>
          <t xml:space="preserve"> </t>
        </r>
        <r>
          <rPr>
            <b/>
            <sz val="9"/>
            <color indexed="81"/>
            <rFont val="돋움"/>
            <family val="3"/>
            <charset val="129"/>
          </rPr>
          <t>환전환율</t>
        </r>
        <r>
          <rPr>
            <b/>
            <sz val="9"/>
            <color indexed="81"/>
            <rFont val="Tahoma"/>
            <family val="2"/>
          </rPr>
          <t xml:space="preserve"> </t>
        </r>
        <r>
          <rPr>
            <b/>
            <sz val="9"/>
            <color indexed="81"/>
            <rFont val="돋움"/>
            <family val="3"/>
            <charset val="129"/>
          </rPr>
          <t>기재</t>
        </r>
      </text>
    </comment>
    <comment ref="G80" authorId="2" shapeId="0">
      <text>
        <r>
          <rPr>
            <sz val="9"/>
            <color indexed="81"/>
            <rFont val="돋움"/>
            <family val="3"/>
            <charset val="129"/>
          </rPr>
          <t>조달</t>
        </r>
        <r>
          <rPr>
            <sz val="9"/>
            <color indexed="81"/>
            <rFont val="Tahoma"/>
            <family val="2"/>
          </rPr>
          <t xml:space="preserve"> </t>
        </r>
        <r>
          <rPr>
            <sz val="9"/>
            <color indexed="81"/>
            <rFont val="돋움"/>
            <family val="3"/>
            <charset val="129"/>
          </rPr>
          <t>일자</t>
        </r>
        <r>
          <rPr>
            <sz val="9"/>
            <color indexed="81"/>
            <rFont val="Tahoma"/>
            <family val="2"/>
          </rPr>
          <t xml:space="preserve"> USD </t>
        </r>
        <r>
          <rPr>
            <sz val="9"/>
            <color indexed="81"/>
            <rFont val="돋움"/>
            <family val="3"/>
            <charset val="129"/>
          </rPr>
          <t>송금환율</t>
        </r>
        <r>
          <rPr>
            <sz val="9"/>
            <color indexed="81"/>
            <rFont val="Tahoma"/>
            <family val="2"/>
          </rPr>
          <t xml:space="preserve"> </t>
        </r>
        <r>
          <rPr>
            <sz val="9"/>
            <color indexed="81"/>
            <rFont val="돋움"/>
            <family val="3"/>
            <charset val="129"/>
          </rPr>
          <t>확인하여</t>
        </r>
        <r>
          <rPr>
            <sz val="9"/>
            <color indexed="81"/>
            <rFont val="Tahoma"/>
            <family val="2"/>
          </rPr>
          <t xml:space="preserve"> </t>
        </r>
        <r>
          <rPr>
            <sz val="9"/>
            <color indexed="81"/>
            <rFont val="돋움"/>
            <family val="3"/>
            <charset val="129"/>
          </rPr>
          <t>직접</t>
        </r>
        <r>
          <rPr>
            <sz val="9"/>
            <color indexed="81"/>
            <rFont val="Tahoma"/>
            <family val="2"/>
          </rPr>
          <t xml:space="preserve"> </t>
        </r>
        <r>
          <rPr>
            <sz val="9"/>
            <color indexed="81"/>
            <rFont val="돋움"/>
            <family val="3"/>
            <charset val="129"/>
          </rPr>
          <t>작성</t>
        </r>
      </text>
    </comment>
  </commentList>
</comments>
</file>

<file path=xl/comments4.xml><?xml version="1.0" encoding="utf-8"?>
<comments xmlns="http://schemas.openxmlformats.org/spreadsheetml/2006/main">
  <authors>
    <author>koica</author>
    <author>지난이</author>
  </authors>
  <commentList>
    <comment ref="O12" authorId="0" shapeId="0">
      <text>
        <r>
          <rPr>
            <b/>
            <sz val="10"/>
            <color indexed="81"/>
            <rFont val="맑은 고딕"/>
            <family val="2"/>
            <scheme val="major"/>
          </rPr>
          <t>* 원화에서 현지화까지 송금방법에 대해 작성할 것</t>
        </r>
        <r>
          <rPr>
            <b/>
            <sz val="10"/>
            <color indexed="81"/>
            <rFont val="맑은 고딕"/>
            <family val="3"/>
            <charset val="129"/>
            <scheme val="major"/>
          </rPr>
          <t xml:space="preserve">
</t>
        </r>
        <r>
          <rPr>
            <b/>
            <sz val="10"/>
            <color indexed="81"/>
            <rFont val="맑은 고딕"/>
            <family val="2"/>
            <scheme val="major"/>
          </rPr>
          <t xml:space="preserve"> - </t>
        </r>
        <r>
          <rPr>
            <b/>
            <sz val="10"/>
            <color indexed="81"/>
            <rFont val="맑은 고딕"/>
            <family val="3"/>
            <charset val="129"/>
            <scheme val="major"/>
          </rPr>
          <t>원화</t>
        </r>
        <r>
          <rPr>
            <b/>
            <sz val="10"/>
            <color indexed="81"/>
            <rFont val="맑은 고딕"/>
            <family val="2"/>
            <scheme val="major"/>
          </rPr>
          <t xml:space="preserve">-달러화-현지화
 - 원화-현지화
</t>
        </r>
      </text>
    </comment>
    <comment ref="O13" authorId="1" shapeId="0">
      <text>
        <r>
          <rPr>
            <b/>
            <sz val="9"/>
            <color indexed="81"/>
            <rFont val="맑은 고딕"/>
            <family val="3"/>
            <charset val="129"/>
            <scheme val="minor"/>
          </rPr>
          <t>현지국명과 현지국의 통화의 종류를 영문으로 기재
예) 달러화(USD),유로화(EUR), 방글라데시(BDT) 등</t>
        </r>
      </text>
    </comment>
    <comment ref="B16" authorId="0"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17" authorId="1" shapeId="0">
      <text>
        <r>
          <rPr>
            <b/>
            <sz val="9"/>
            <color indexed="81"/>
            <rFont val="맑은 고딕"/>
            <family val="3"/>
            <charset val="129"/>
            <scheme val="major"/>
          </rPr>
          <t>간단한 날짜의 양식으로 기재
예) 2016-01-01</t>
        </r>
      </text>
    </comment>
    <comment ref="F17" authorId="1" shapeId="0">
      <text>
        <r>
          <rPr>
            <b/>
            <sz val="9"/>
            <color indexed="81"/>
            <rFont val="맑은 고딕"/>
            <family val="3"/>
            <charset val="129"/>
            <scheme val="major"/>
          </rPr>
          <t>국제협력단에서 입금되거나 사업 승인후 입금전 단체의 가수금이 입금될 경우 해당</t>
        </r>
      </text>
    </comment>
    <comment ref="G17" authorId="1" shapeId="0">
      <text>
        <r>
          <rPr>
            <b/>
            <sz val="9"/>
            <color indexed="81"/>
            <rFont val="맑은 고딕"/>
            <family val="3"/>
            <charset val="129"/>
            <scheme val="minor"/>
          </rPr>
          <t>해외사업장의 외화통장(달러화 혹은 현지화)으로 송금및 단체 가수금의 반제 등의 경우 해당</t>
        </r>
      </text>
    </comment>
    <comment ref="H17" authorId="1" shapeId="0">
      <text>
        <r>
          <rPr>
            <b/>
            <sz val="9"/>
            <color indexed="81"/>
            <rFont val="맑은 고딕"/>
            <family val="3"/>
            <charset val="129"/>
            <scheme val="minor"/>
          </rPr>
          <t>자동으로 산출되므로 수기입력 금지</t>
        </r>
      </text>
    </comment>
    <comment ref="M17" authorId="1"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17" authorId="1"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 ref="I60" authorId="0" shapeId="0">
      <text>
        <r>
          <rPr>
            <sz val="10"/>
            <color indexed="81"/>
            <rFont val="맑은 고딕"/>
            <family val="3"/>
            <charset val="129"/>
            <scheme val="major"/>
          </rPr>
          <t>중간 차감 수수료 기재
(송금 시 중개 은행 수수료로 송금한 달러 금액과 달러화 통장에 입금된 금액이 다른 경우)</t>
        </r>
      </text>
    </comment>
  </commentList>
</comments>
</file>

<file path=xl/comments5.xml><?xml version="1.0" encoding="utf-8"?>
<comments xmlns="http://schemas.openxmlformats.org/spreadsheetml/2006/main">
  <authors>
    <author>koica</author>
    <author>지난이</author>
  </authors>
  <commentList>
    <comment ref="O12" authorId="0" shapeId="0">
      <text>
        <r>
          <rPr>
            <b/>
            <sz val="10"/>
            <color indexed="81"/>
            <rFont val="맑은 고딕"/>
            <family val="2"/>
            <scheme val="major"/>
          </rPr>
          <t>* 원화에서 현지화까지 송금방법에 대해 작성할 것</t>
        </r>
        <r>
          <rPr>
            <b/>
            <sz val="10"/>
            <color indexed="81"/>
            <rFont val="맑은 고딕"/>
            <family val="3"/>
            <charset val="129"/>
            <scheme val="major"/>
          </rPr>
          <t xml:space="preserve">
</t>
        </r>
        <r>
          <rPr>
            <b/>
            <sz val="10"/>
            <color indexed="81"/>
            <rFont val="맑은 고딕"/>
            <family val="2"/>
            <scheme val="major"/>
          </rPr>
          <t xml:space="preserve"> - </t>
        </r>
        <r>
          <rPr>
            <b/>
            <sz val="10"/>
            <color indexed="81"/>
            <rFont val="맑은 고딕"/>
            <family val="3"/>
            <charset val="129"/>
            <scheme val="major"/>
          </rPr>
          <t>원화</t>
        </r>
        <r>
          <rPr>
            <b/>
            <sz val="10"/>
            <color indexed="81"/>
            <rFont val="맑은 고딕"/>
            <family val="2"/>
            <scheme val="major"/>
          </rPr>
          <t xml:space="preserve">-달러화-현지화
 - 원화-현지화
</t>
        </r>
      </text>
    </comment>
    <comment ref="O13" authorId="1" shapeId="0">
      <text>
        <r>
          <rPr>
            <b/>
            <sz val="9"/>
            <color indexed="81"/>
            <rFont val="맑은 고딕"/>
            <family val="3"/>
            <charset val="129"/>
            <scheme val="minor"/>
          </rPr>
          <t>현지국명과 현지국의 통화의 종류를 영문으로 기재
예) 달러화(USD),유로화(EUR), 방글라데시(BDT) 등</t>
        </r>
      </text>
    </comment>
    <comment ref="B16" authorId="0"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17" authorId="1" shapeId="0">
      <text>
        <r>
          <rPr>
            <b/>
            <sz val="9"/>
            <color indexed="81"/>
            <rFont val="맑은 고딕"/>
            <family val="3"/>
            <charset val="129"/>
            <scheme val="major"/>
          </rPr>
          <t>간단한 날짜의 양식으로 기재
예) 2016-01-01</t>
        </r>
      </text>
    </comment>
    <comment ref="F17" authorId="1" shapeId="0">
      <text>
        <r>
          <rPr>
            <b/>
            <sz val="9"/>
            <color indexed="81"/>
            <rFont val="맑은 고딕"/>
            <family val="3"/>
            <charset val="129"/>
            <scheme val="major"/>
          </rPr>
          <t>국제협력단에서 입금되거나 사업 승인후 입금전 단체의 가수금이 입금될 경우 해당</t>
        </r>
      </text>
    </comment>
    <comment ref="G17" authorId="1" shapeId="0">
      <text>
        <r>
          <rPr>
            <b/>
            <sz val="9"/>
            <color indexed="81"/>
            <rFont val="맑은 고딕"/>
            <family val="3"/>
            <charset val="129"/>
            <scheme val="minor"/>
          </rPr>
          <t>해외사업장의 외화통장(달러화 혹은 현지화)으로 송금및 단체 가수금의 반제 등의 경우 해당</t>
        </r>
      </text>
    </comment>
    <comment ref="H17" authorId="1" shapeId="0">
      <text>
        <r>
          <rPr>
            <b/>
            <sz val="9"/>
            <color indexed="81"/>
            <rFont val="맑은 고딕"/>
            <family val="3"/>
            <charset val="129"/>
            <scheme val="minor"/>
          </rPr>
          <t>자동으로 산출되므로 수기입력 금지</t>
        </r>
      </text>
    </comment>
    <comment ref="M17" authorId="1"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17" authorId="1"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 ref="I60" authorId="0" shapeId="0">
      <text>
        <r>
          <rPr>
            <sz val="10"/>
            <color indexed="81"/>
            <rFont val="맑은 고딕"/>
            <family val="3"/>
            <charset val="129"/>
            <scheme val="major"/>
          </rPr>
          <t>중간 차감 수수료 기재
(송금 시 중개 은행 수수료로 송금한 달러 금액과 달러화 통장에 입금된 금액이 다른 경우)</t>
        </r>
      </text>
    </comment>
  </commentList>
</comments>
</file>

<file path=xl/comments6.xml><?xml version="1.0" encoding="utf-8"?>
<comments xmlns="http://schemas.openxmlformats.org/spreadsheetml/2006/main">
  <authors>
    <author>지난이</author>
    <author>koica</author>
  </authors>
  <commentList>
    <comment ref="O11" authorId="0" shapeId="0">
      <text>
        <r>
          <rPr>
            <b/>
            <sz val="9"/>
            <color indexed="81"/>
            <rFont val="맑은 고딕"/>
            <family val="3"/>
            <charset val="129"/>
            <scheme val="minor"/>
          </rPr>
          <t>현지국명과 현지국의 통화의 종류를 영문으로 기재
예) 달러화(USD),유로화(EUR), 방글라데시(BDT) 등</t>
        </r>
      </text>
    </comment>
    <comment ref="B14" authorId="1" shapeId="0">
      <text>
        <r>
          <rPr>
            <b/>
            <sz val="9"/>
            <color indexed="81"/>
            <rFont val="Tahoma"/>
            <family val="2"/>
          </rPr>
          <t>koica:</t>
        </r>
        <r>
          <rPr>
            <sz val="9"/>
            <color indexed="81"/>
            <rFont val="Tahoma"/>
            <family val="2"/>
          </rPr>
          <t xml:space="preserve">
</t>
        </r>
        <r>
          <rPr>
            <b/>
            <sz val="9"/>
            <color indexed="81"/>
            <rFont val="맑은 고딕"/>
            <family val="3"/>
            <charset val="129"/>
            <scheme val="major"/>
          </rPr>
          <t>국내에서 KOICA 분담금과 자체분담금은 구분격리 사용 원칙이나 수입지출명세서는 수입, 지출에 대한 내역 구분없이 작성</t>
        </r>
      </text>
    </comment>
    <comment ref="B15" authorId="0" shapeId="0">
      <text>
        <r>
          <rPr>
            <b/>
            <sz val="9"/>
            <color indexed="81"/>
            <rFont val="맑은 고딕"/>
            <family val="3"/>
            <charset val="129"/>
            <scheme val="major"/>
          </rPr>
          <t>간단한 날짜의 양식으로 기재
예) 2016-01-01</t>
        </r>
      </text>
    </comment>
    <comment ref="F15" authorId="0" shapeId="0">
      <text>
        <r>
          <rPr>
            <b/>
            <sz val="9"/>
            <color indexed="81"/>
            <rFont val="맑은 고딕"/>
            <family val="3"/>
            <charset val="129"/>
            <scheme val="major"/>
          </rPr>
          <t>국제협력단에서 입금되거나 사업 승인후 입금전 단체의 가수금이 입금될 경우 해당</t>
        </r>
      </text>
    </comment>
    <comment ref="G15" authorId="0" shapeId="0">
      <text>
        <r>
          <rPr>
            <b/>
            <sz val="9"/>
            <color indexed="81"/>
            <rFont val="맑은 고딕"/>
            <family val="3"/>
            <charset val="129"/>
            <scheme val="minor"/>
          </rPr>
          <t>해외사업장의 외화통장(달러화 혹은 현지화)으로 송금및 단체 가수금의 반제 등의 경우 해당</t>
        </r>
      </text>
    </comment>
    <comment ref="H15" authorId="0" shapeId="0">
      <text>
        <r>
          <rPr>
            <b/>
            <sz val="9"/>
            <color indexed="81"/>
            <rFont val="맑은 고딕"/>
            <family val="3"/>
            <charset val="129"/>
            <scheme val="minor"/>
          </rPr>
          <t>자동으로 산출되므로 수기입력 금지</t>
        </r>
      </text>
    </comment>
    <comment ref="M15" authorId="0" shapeId="0">
      <text>
        <r>
          <rPr>
            <b/>
            <sz val="9"/>
            <color indexed="81"/>
            <rFont val="맑은 고딕"/>
            <family val="3"/>
            <charset val="129"/>
            <scheme val="minor"/>
          </rPr>
          <t>현지사업장에서 한국에서 환전한 금액을( "2.송금 및 가중평균 환율 계산" 시 기재된 G열) US$로 수식으로 Mapping하여야 함. 현지에서 달러화 통장으로로의 송금절차 없이 바로 현지화 통장으로 송금받는 경우에도 동일함</t>
        </r>
      </text>
    </comment>
    <comment ref="O15" authorId="0" shapeId="0">
      <text>
        <r>
          <rPr>
            <b/>
            <sz val="9"/>
            <color indexed="81"/>
            <rFont val="맑은 고딕"/>
            <family val="3"/>
            <charset val="129"/>
            <scheme val="minor"/>
          </rPr>
          <t>한국에서 현지로 달러화 송금후, 현지에서 현지화로 환전하는 경우 기재함. 하단 "2.송금 및 가중평균 환율 계산" 시 기재된 O열의 금액을 수식으로 Mapping하여야 함. Mapping 되어있는 해당 열은 수기입력 금지함</t>
        </r>
      </text>
    </comment>
  </commentList>
</comments>
</file>

<file path=xl/comments7.xml><?xml version="1.0" encoding="utf-8"?>
<comments xmlns="http://schemas.openxmlformats.org/spreadsheetml/2006/main">
  <authors>
    <author>koica</author>
  </authors>
  <commentList>
    <comment ref="G3" authorId="0" shapeId="0">
      <text>
        <r>
          <rPr>
            <b/>
            <sz val="9"/>
            <color indexed="81"/>
            <rFont val="Tahoma"/>
            <family val="2"/>
          </rPr>
          <t xml:space="preserve">koica:
</t>
        </r>
        <r>
          <rPr>
            <b/>
            <sz val="9"/>
            <color indexed="81"/>
            <rFont val="맑은 고딕"/>
            <family val="3"/>
            <charset val="129"/>
          </rPr>
          <t>드롭박스에서</t>
        </r>
        <r>
          <rPr>
            <b/>
            <sz val="9"/>
            <color indexed="81"/>
            <rFont val="Tahoma"/>
            <family val="2"/>
          </rPr>
          <t xml:space="preserve"> </t>
        </r>
        <r>
          <rPr>
            <b/>
            <sz val="9"/>
            <color indexed="81"/>
            <rFont val="맑은 고딕"/>
            <family val="3"/>
            <charset val="129"/>
            <scheme val="major"/>
          </rPr>
          <t>국제협력단 or 파트너분담금 중 선택</t>
        </r>
      </text>
    </comment>
  </commentList>
</comments>
</file>

<file path=xl/comments8.xml><?xml version="1.0" encoding="utf-8"?>
<comments xmlns="http://schemas.openxmlformats.org/spreadsheetml/2006/main">
  <authors>
    <author>조은영</author>
  </authors>
  <commentList>
    <comment ref="B10" authorId="0" shapeId="0">
      <text>
        <r>
          <rPr>
            <b/>
            <sz val="10"/>
            <color indexed="81"/>
            <rFont val="굴림"/>
            <family val="3"/>
            <charset val="129"/>
          </rPr>
          <t xml:space="preserve">각 항목(총10개 항목)은 </t>
        </r>
        <r>
          <rPr>
            <b/>
            <sz val="10"/>
            <color indexed="10"/>
            <rFont val="굴림"/>
            <family val="3"/>
            <charset val="129"/>
          </rPr>
          <t>20개라인</t>
        </r>
        <r>
          <rPr>
            <b/>
            <sz val="10"/>
            <color indexed="81"/>
            <rFont val="굴림"/>
            <family val="3"/>
            <charset val="129"/>
          </rPr>
          <t>까지 적용되어 있음</t>
        </r>
      </text>
    </comment>
  </commentList>
</comments>
</file>

<file path=xl/sharedStrings.xml><?xml version="1.0" encoding="utf-8"?>
<sst xmlns="http://schemas.openxmlformats.org/spreadsheetml/2006/main" count="2400" uniqueCount="896">
  <si>
    <t>DONATOR</t>
  </si>
  <si>
    <t>국제협력단</t>
  </si>
  <si>
    <t>증빙 NO.</t>
  </si>
  <si>
    <t>지출결의서 NO</t>
  </si>
  <si>
    <t>원화환산환률</t>
  </si>
  <si>
    <t>지출사유</t>
  </si>
  <si>
    <t>목</t>
  </si>
  <si>
    <t>항</t>
  </si>
  <si>
    <t>거래일자</t>
  </si>
  <si>
    <t>소계</t>
  </si>
  <si>
    <t>집행율(%)</t>
  </si>
  <si>
    <t>목</t>
    <phoneticPr fontId="2" type="noConversion"/>
  </si>
  <si>
    <t>항</t>
    <phoneticPr fontId="2" type="noConversion"/>
  </si>
  <si>
    <t xml:space="preserve">국제협력단 </t>
    <phoneticPr fontId="2" type="noConversion"/>
  </si>
  <si>
    <t>(단위 :원)</t>
  </si>
  <si>
    <t>사업비 총괄 명세</t>
    <phoneticPr fontId="2" type="noConversion"/>
  </si>
  <si>
    <t>최초예산</t>
    <phoneticPr fontId="1" type="noConversion"/>
  </si>
  <si>
    <t>최종예산</t>
    <phoneticPr fontId="1" type="noConversion"/>
  </si>
  <si>
    <t>거래처</t>
    <phoneticPr fontId="1" type="noConversion"/>
  </si>
  <si>
    <t>당 법인(단체)은 지출대장의 예산 작성에 있어, 최초 최종 예산을 각각 정확히 입력하였음을 확인합니다. (변경 없다면, N/A 체크)</t>
  </si>
  <si>
    <t>당 법인(단체)은 최초예산에 없었으나, 신규 생성한 항목에 대하여 승인받았으며, 승인받은 공문을 함께 제출합니다.</t>
  </si>
  <si>
    <t>Yes 아닐 경우 적정한 보고서로 인정하지 아니함</t>
  </si>
  <si>
    <t>세 목</t>
    <phoneticPr fontId="1" type="noConversion"/>
  </si>
  <si>
    <t>세목</t>
    <phoneticPr fontId="1" type="noConversion"/>
  </si>
  <si>
    <t>가가가</t>
    <phoneticPr fontId="1" type="noConversion"/>
  </si>
  <si>
    <t>가가가</t>
    <phoneticPr fontId="1" type="noConversion"/>
  </si>
  <si>
    <t>가가나</t>
    <phoneticPr fontId="1" type="noConversion"/>
  </si>
  <si>
    <t>AAA</t>
    <phoneticPr fontId="1" type="noConversion"/>
  </si>
  <si>
    <t>ABA</t>
    <phoneticPr fontId="1" type="noConversion"/>
  </si>
  <si>
    <t>ABB</t>
    <phoneticPr fontId="1" type="noConversion"/>
  </si>
  <si>
    <t>※ 세로로 2000행까지 적용되어 있음</t>
    <phoneticPr fontId="2" type="noConversion"/>
  </si>
  <si>
    <t>1. 기본자료입력 : 총괄명세 시트에 해당사항 입력</t>
    <phoneticPr fontId="2" type="noConversion"/>
  </si>
  <si>
    <t>3.1.1   ZZZ</t>
  </si>
  <si>
    <t>3.1.2   ZZZ</t>
  </si>
  <si>
    <t>3.1.3   ZZZ</t>
  </si>
  <si>
    <t>3.1.4   ZZZ</t>
  </si>
  <si>
    <t>3.2.1   ZZZ</t>
  </si>
  <si>
    <t>3.2.2   ZZZ</t>
  </si>
  <si>
    <t>3.2.3   ZZZ</t>
  </si>
  <si>
    <t>3.2.4   ZZZ</t>
  </si>
  <si>
    <t>1.2.5   ZZZ</t>
  </si>
  <si>
    <t>1.2.7   ZZZ</t>
  </si>
  <si>
    <t>1.2.8   ZZZ</t>
  </si>
  <si>
    <t>3.1.5   ZZZ</t>
  </si>
  <si>
    <t>3.1.6   ZZZ</t>
  </si>
  <si>
    <t>3.1.7   ZZZ</t>
  </si>
  <si>
    <t>3.1.8   ZZZ</t>
  </si>
  <si>
    <t>3.2.5   ZZZ</t>
  </si>
  <si>
    <t>3.2.6   ZZZ</t>
  </si>
  <si>
    <t>3.2.7   ZZZ</t>
  </si>
  <si>
    <t>3.2.8   ZZZ</t>
  </si>
  <si>
    <t>항4  XXX</t>
  </si>
  <si>
    <t>4.1   YYY</t>
  </si>
  <si>
    <t>4.2   YYY</t>
  </si>
  <si>
    <t>4.1.1   ZZZ</t>
  </si>
  <si>
    <t>4.1.2   ZZZ</t>
  </si>
  <si>
    <t>4.1.3   ZZZ</t>
  </si>
  <si>
    <t>4.1.4   ZZZ</t>
  </si>
  <si>
    <t>4.2.1   ZZZ</t>
  </si>
  <si>
    <t>4.2.2   ZZZ</t>
  </si>
  <si>
    <t>4.2.3   ZZZ</t>
  </si>
  <si>
    <t>4.2.4   ZZZ</t>
  </si>
  <si>
    <t>5.1   YYY</t>
  </si>
  <si>
    <t>5.2   YYY</t>
  </si>
  <si>
    <t>5.1.1   ZZZ</t>
  </si>
  <si>
    <t>5.1.2   ZZZ</t>
  </si>
  <si>
    <t>5.1.3   ZZZ</t>
  </si>
  <si>
    <t>5.1.4   ZZZ</t>
  </si>
  <si>
    <t>5.2.1   ZZZ</t>
  </si>
  <si>
    <t>5.2.2   ZZZ</t>
  </si>
  <si>
    <t>5.2.3   ZZZ</t>
  </si>
  <si>
    <t>5.2.4   ZZZ</t>
  </si>
  <si>
    <t>항5  XXX</t>
  </si>
  <si>
    <t>항6  XXX</t>
  </si>
  <si>
    <t>6.1   YYY</t>
  </si>
  <si>
    <t>6.2   YYY</t>
  </si>
  <si>
    <t>6.1.1   ZZZ</t>
  </si>
  <si>
    <t>6.1.2   ZZZ</t>
  </si>
  <si>
    <t>6.1.3   ZZZ</t>
  </si>
  <si>
    <t>6.1.4   ZZZ</t>
  </si>
  <si>
    <t>6.2.1   ZZZ</t>
  </si>
  <si>
    <t>6.2.2   ZZZ</t>
  </si>
  <si>
    <t>6.2.3   ZZZ</t>
  </si>
  <si>
    <t>6.2.4   ZZZ</t>
  </si>
  <si>
    <t>항7  XXX</t>
  </si>
  <si>
    <t>7.1   YYY</t>
  </si>
  <si>
    <t>7.2   YYY</t>
  </si>
  <si>
    <t>7.1.1   ZZZ</t>
  </si>
  <si>
    <t>7.1.2   ZZZ</t>
  </si>
  <si>
    <t>7.1.3   ZZZ</t>
  </si>
  <si>
    <t>7.1.4   ZZZ</t>
  </si>
  <si>
    <t>7.2.1   ZZZ</t>
  </si>
  <si>
    <t>7.2.2   ZZZ</t>
  </si>
  <si>
    <t>7.2.3   ZZZ</t>
  </si>
  <si>
    <t>7.2.4   ZZZ</t>
  </si>
  <si>
    <t>항8  XXX</t>
  </si>
  <si>
    <t>8.1   YYY</t>
  </si>
  <si>
    <t>8.2   YYY</t>
  </si>
  <si>
    <t>8.1.1   ZZZ</t>
  </si>
  <si>
    <t>8.1.2   ZZZ</t>
  </si>
  <si>
    <t>8.1.3   ZZZ</t>
  </si>
  <si>
    <t>8.1.4   ZZZ</t>
  </si>
  <si>
    <t>8.2.1   ZZZ</t>
  </si>
  <si>
    <t>8.2.2   ZZZ</t>
  </si>
  <si>
    <t>8.2.3   ZZZ</t>
  </si>
  <si>
    <t>8.2.4   ZZZ</t>
  </si>
  <si>
    <t>9.1   YYY</t>
  </si>
  <si>
    <t>9.2   YYY</t>
  </si>
  <si>
    <t>9.1.1   ZZZ</t>
  </si>
  <si>
    <t>9.1.2   ZZZ</t>
  </si>
  <si>
    <t>9.1.3   ZZZ</t>
  </si>
  <si>
    <t>9.1.4   ZZZ</t>
  </si>
  <si>
    <t>9.2.1   ZZZ</t>
  </si>
  <si>
    <t>9.2.2   ZZZ</t>
  </si>
  <si>
    <t>9.2.3   ZZZ</t>
  </si>
  <si>
    <t>9.2.4   ZZZ</t>
  </si>
  <si>
    <t>항9  XXX</t>
  </si>
  <si>
    <t>항10  XXX</t>
  </si>
  <si>
    <t>10.1   YYY</t>
  </si>
  <si>
    <t>10.2   YYY</t>
  </si>
  <si>
    <t>10.1.1   ZZZ</t>
  </si>
  <si>
    <t>10.1.2   ZZZ</t>
  </si>
  <si>
    <t>10.1.3   ZZZ</t>
  </si>
  <si>
    <t>10.1.4   ZZZ</t>
  </si>
  <si>
    <t>10.2.1   ZZZ</t>
  </si>
  <si>
    <t>10.2.2   ZZZ</t>
  </si>
  <si>
    <t>10.2.3   ZZZ</t>
  </si>
  <si>
    <t>10.2.4   ZZZ</t>
  </si>
  <si>
    <t>11.1   YYY</t>
  </si>
  <si>
    <t>11.2   YYY</t>
  </si>
  <si>
    <t>11.1.1   ZZZ</t>
  </si>
  <si>
    <t>11.1.2   ZZZ</t>
  </si>
  <si>
    <t>11.1.3   ZZZ</t>
  </si>
  <si>
    <t>11.1.4   ZZZ</t>
  </si>
  <si>
    <t>11.2.1   ZZZ</t>
  </si>
  <si>
    <t>11.2.2   ZZZ</t>
  </si>
  <si>
    <t>11.2.3   ZZZ</t>
  </si>
  <si>
    <t>11.2.4   ZZZ</t>
  </si>
  <si>
    <t>항11  XXX</t>
  </si>
  <si>
    <t>항12  XXX</t>
  </si>
  <si>
    <t>12.1   YYY</t>
  </si>
  <si>
    <t>12.2   YYY</t>
  </si>
  <si>
    <t>12.1.1   ZZZ</t>
  </si>
  <si>
    <t>12.1.2   ZZZ</t>
  </si>
  <si>
    <t>12.1.3   ZZZ</t>
  </si>
  <si>
    <t>12.1.4   ZZZ</t>
  </si>
  <si>
    <t>12.2.1   ZZZ</t>
  </si>
  <si>
    <t>12.2.2   ZZZ</t>
  </si>
  <si>
    <t>12.2.3   ZZZ</t>
  </si>
  <si>
    <t>12.2.4   ZZZ</t>
  </si>
  <si>
    <t>확인 사항</t>
    <phoneticPr fontId="1" type="noConversion"/>
  </si>
  <si>
    <t>Check Box(1항목 1체크 할 것)</t>
    <phoneticPr fontId="1" type="noConversion"/>
  </si>
  <si>
    <t>비고</t>
    <phoneticPr fontId="1" type="noConversion"/>
  </si>
  <si>
    <t>Yes</t>
    <phoneticPr fontId="1" type="noConversion"/>
  </si>
  <si>
    <t>No</t>
    <phoneticPr fontId="1" type="noConversion"/>
  </si>
  <si>
    <t>N/A</t>
    <phoneticPr fontId="1" type="noConversion"/>
  </si>
  <si>
    <t>1.</t>
    <phoneticPr fontId="1" type="noConversion"/>
  </si>
  <si>
    <t>예산 변경이 있다면, 해당 공문(승인 / 통보) 제출 해야함</t>
    <phoneticPr fontId="1" type="noConversion"/>
  </si>
  <si>
    <t>2.</t>
    <phoneticPr fontId="1" type="noConversion"/>
  </si>
  <si>
    <t>승인 공문 미제출시 감점사항</t>
    <phoneticPr fontId="1" type="noConversion"/>
  </si>
  <si>
    <t>3.</t>
    <phoneticPr fontId="1" type="noConversion"/>
  </si>
  <si>
    <t>Yes 아닐 경우 적정한 보고서로 인정하지 아니함</t>
    <phoneticPr fontId="1" type="noConversion"/>
  </si>
  <si>
    <t>4.</t>
    <phoneticPr fontId="1" type="noConversion"/>
  </si>
  <si>
    <t>이전 기준서는 허용하지 아니함</t>
    <phoneticPr fontId="1" type="noConversion"/>
  </si>
  <si>
    <t>5.</t>
    <phoneticPr fontId="1" type="noConversion"/>
  </si>
  <si>
    <t>당 법인(단체)은 지출대장 작성에 있어, 1지출 1결의를 하였음을 확인합니다.</t>
    <phoneticPr fontId="1" type="noConversion"/>
  </si>
  <si>
    <t>미 이행시 감점사항</t>
    <phoneticPr fontId="1" type="noConversion"/>
  </si>
  <si>
    <t>6.</t>
    <phoneticPr fontId="1" type="noConversion"/>
  </si>
  <si>
    <t>당 법인(단체)은 지출대장 작성에 있어, 특이사항에 대하여 KOICA와 회계법인에 적극적으로 소명할 것을 약속합니다.</t>
    <phoneticPr fontId="1" type="noConversion"/>
  </si>
  <si>
    <t>7.</t>
    <phoneticPr fontId="1" type="noConversion"/>
  </si>
  <si>
    <t>소명 자료의 미제출, 연락 두절이 있을 경우 어떠한 불이익도 감수하겠습니다.</t>
    <phoneticPr fontId="1" type="noConversion"/>
  </si>
  <si>
    <t>담당자 연락처</t>
    <phoneticPr fontId="1" type="noConversion"/>
  </si>
  <si>
    <t>지출결의일자</t>
    <phoneticPr fontId="1" type="noConversion"/>
  </si>
  <si>
    <t>원화환산환율 입력요령</t>
    <phoneticPr fontId="2" type="noConversion"/>
  </si>
  <si>
    <t>환율적용방법</t>
    <phoneticPr fontId="1" type="noConversion"/>
  </si>
  <si>
    <t>항</t>
    <phoneticPr fontId="2" type="noConversion"/>
  </si>
  <si>
    <t>파트너기관명</t>
    <phoneticPr fontId="13" type="noConversion"/>
  </si>
  <si>
    <t>사업명</t>
    <phoneticPr fontId="13" type="noConversion"/>
  </si>
  <si>
    <t>총 사업기간</t>
    <phoneticPr fontId="13" type="noConversion"/>
  </si>
  <si>
    <t>담당자</t>
    <phoneticPr fontId="13" type="noConversion"/>
  </si>
  <si>
    <t>담장자 이메일</t>
    <phoneticPr fontId="13" type="noConversion"/>
  </si>
  <si>
    <t>담당자 전화번호</t>
    <phoneticPr fontId="13" type="noConversion"/>
  </si>
  <si>
    <t>현지화통화종류</t>
    <phoneticPr fontId="13" type="noConversion"/>
  </si>
  <si>
    <t>날짜</t>
    <phoneticPr fontId="13" type="noConversion"/>
  </si>
  <si>
    <t>적요</t>
    <phoneticPr fontId="13" type="noConversion"/>
  </si>
  <si>
    <t>수입</t>
    <phoneticPr fontId="13" type="noConversion"/>
  </si>
  <si>
    <t>제출서류</t>
    <phoneticPr fontId="13" type="noConversion"/>
  </si>
  <si>
    <t>내용 및 방법</t>
    <phoneticPr fontId="13" type="noConversion"/>
  </si>
  <si>
    <t>- 해외사업장에서 달러화 통장을 사용하지 않고 현지화 통장으로 바로 송금받는 경우 현지화 통장사본 제출</t>
    <phoneticPr fontId="13" type="noConversion"/>
  </si>
  <si>
    <t>- 원화 → 달러화간 환전 증빙 제출</t>
  </si>
  <si>
    <t>- 달러 → 현지화간 환전 증빙 제출</t>
  </si>
  <si>
    <t>- 환전증빙에는 환율이 기재되어 있어야 함. 국가사정상 환전증빙이 불가피한 경우 사전협의 및 논의 필요</t>
    <phoneticPr fontId="13" type="noConversion"/>
  </si>
  <si>
    <t>월별평균환율(미화)</t>
  </si>
  <si>
    <t>월별평균환율(현지화)</t>
  </si>
  <si>
    <t>원화집행</t>
  </si>
  <si>
    <t>김우진</t>
    <phoneticPr fontId="1" type="noConversion"/>
  </si>
  <si>
    <t>+82-2-3438-2459</t>
    <phoneticPr fontId="1" type="noConversion"/>
  </si>
  <si>
    <t>Woo-Jin.Kim@mazars.kr</t>
    <phoneticPr fontId="1" type="noConversion"/>
  </si>
  <si>
    <t>정지수</t>
    <phoneticPr fontId="1" type="noConversion"/>
  </si>
  <si>
    <t>+82-2-3438-2484</t>
    <phoneticPr fontId="1" type="noConversion"/>
  </si>
  <si>
    <t>Ji-Su.Jung@mazars.kr</t>
    <phoneticPr fontId="1" type="noConversion"/>
  </si>
  <si>
    <t>당 법인(단체)은 지출대장 작성 이 전에, 가장 최신의 민관협력사업 안내서 (시작년도 아님)를 확인하였습니다.</t>
    <phoneticPr fontId="30" type="noConversion"/>
  </si>
  <si>
    <t>당 법인(단체)은 지출대장 작성에 있어, 가장 최신의 민관협력 안내서에 따라 작성하였음을 확인합니다.</t>
    <phoneticPr fontId="1" type="noConversion"/>
  </si>
  <si>
    <t>6.</t>
    <phoneticPr fontId="30" type="noConversion"/>
  </si>
  <si>
    <t>당 법인(단체)은 차년도로 이월된 예산 내역은 본 지출 대장에 기입하지 않았음을 확인합니다.</t>
    <phoneticPr fontId="30" type="noConversion"/>
  </si>
  <si>
    <t>이월예산에 대한 지출대장의 경우 No에 체크</t>
    <phoneticPr fontId="1" type="noConversion"/>
  </si>
  <si>
    <t>항13  XXX</t>
    <phoneticPr fontId="2" type="noConversion"/>
  </si>
  <si>
    <t>13.1   YYY</t>
    <phoneticPr fontId="2" type="noConversion"/>
  </si>
  <si>
    <t>13.1.1   ZZZ</t>
    <phoneticPr fontId="2" type="noConversion"/>
  </si>
  <si>
    <t>13.2   YYY</t>
    <phoneticPr fontId="2" type="noConversion"/>
  </si>
  <si>
    <t>13.1.2   ZZZ</t>
    <phoneticPr fontId="2" type="noConversion"/>
  </si>
  <si>
    <t>13.1.3   ZZZ</t>
    <phoneticPr fontId="2" type="noConversion"/>
  </si>
  <si>
    <t>13.1.4   ZZZ</t>
    <phoneticPr fontId="2" type="noConversion"/>
  </si>
  <si>
    <t>13.2.1   ZZZ</t>
    <phoneticPr fontId="2" type="noConversion"/>
  </si>
  <si>
    <t>13.2.2   ZZZ</t>
    <phoneticPr fontId="2" type="noConversion"/>
  </si>
  <si>
    <t>13.2.3   ZZZ</t>
    <phoneticPr fontId="2" type="noConversion"/>
  </si>
  <si>
    <t>13.2.4   ZZZ</t>
    <phoneticPr fontId="2" type="noConversion"/>
  </si>
  <si>
    <t>항14  XXX</t>
    <phoneticPr fontId="2" type="noConversion"/>
  </si>
  <si>
    <t>14.1   YYY</t>
    <phoneticPr fontId="2" type="noConversion"/>
  </si>
  <si>
    <t>14.2   YYY</t>
    <phoneticPr fontId="2" type="noConversion"/>
  </si>
  <si>
    <t>14.1.1   ZZZ</t>
    <phoneticPr fontId="2" type="noConversion"/>
  </si>
  <si>
    <t>14.1.2   ZZZ</t>
    <phoneticPr fontId="2" type="noConversion"/>
  </si>
  <si>
    <t>14.1.3   ZZZ</t>
    <phoneticPr fontId="2" type="noConversion"/>
  </si>
  <si>
    <t>14.1.4   ZZZ</t>
    <phoneticPr fontId="2" type="noConversion"/>
  </si>
  <si>
    <t>14.2.1   ZZZ</t>
    <phoneticPr fontId="2" type="noConversion"/>
  </si>
  <si>
    <t>14.2.2   ZZZ</t>
    <phoneticPr fontId="2" type="noConversion"/>
  </si>
  <si>
    <t>14.2.3   ZZZ</t>
    <phoneticPr fontId="2" type="noConversion"/>
  </si>
  <si>
    <t>14.2.4   ZZZ</t>
    <phoneticPr fontId="2" type="noConversion"/>
  </si>
  <si>
    <t>항15  XXX</t>
    <phoneticPr fontId="2" type="noConversion"/>
  </si>
  <si>
    <t>15.1   YYY</t>
    <phoneticPr fontId="2" type="noConversion"/>
  </si>
  <si>
    <t>15.2   YYY</t>
    <phoneticPr fontId="2" type="noConversion"/>
  </si>
  <si>
    <t>15.1.2   ZZZ</t>
    <phoneticPr fontId="2" type="noConversion"/>
  </si>
  <si>
    <t>15.1.1   ZZZ</t>
    <phoneticPr fontId="2" type="noConversion"/>
  </si>
  <si>
    <t>15.1.3   ZZZ</t>
    <phoneticPr fontId="2" type="noConversion"/>
  </si>
  <si>
    <t>15.1.4   ZZZ</t>
    <phoneticPr fontId="2" type="noConversion"/>
  </si>
  <si>
    <t>15.2.1   ZZZ</t>
    <phoneticPr fontId="2" type="noConversion"/>
  </si>
  <si>
    <t>15.2.2   ZZZ</t>
    <phoneticPr fontId="2" type="noConversion"/>
  </si>
  <si>
    <t>15.2.3   ZZZ</t>
    <phoneticPr fontId="2" type="noConversion"/>
  </si>
  <si>
    <t>15.2.4   ZZZ</t>
    <phoneticPr fontId="2" type="noConversion"/>
  </si>
  <si>
    <t>항16  XXX</t>
    <phoneticPr fontId="2" type="noConversion"/>
  </si>
  <si>
    <t>항17  XXX</t>
    <phoneticPr fontId="2" type="noConversion"/>
  </si>
  <si>
    <t>항18  XXX</t>
    <phoneticPr fontId="2" type="noConversion"/>
  </si>
  <si>
    <t>항19  XXX</t>
    <phoneticPr fontId="2" type="noConversion"/>
  </si>
  <si>
    <t>항20  XXX</t>
    <phoneticPr fontId="2" type="noConversion"/>
  </si>
  <si>
    <t>16.1   YYY</t>
    <phoneticPr fontId="2" type="noConversion"/>
  </si>
  <si>
    <t>16.2   YYY</t>
    <phoneticPr fontId="2" type="noConversion"/>
  </si>
  <si>
    <t>17.1   YYY</t>
    <phoneticPr fontId="2" type="noConversion"/>
  </si>
  <si>
    <t>17.2   YYY</t>
    <phoneticPr fontId="2" type="noConversion"/>
  </si>
  <si>
    <t>18.1   YYY</t>
    <phoneticPr fontId="2" type="noConversion"/>
  </si>
  <si>
    <t>18.2   YYY</t>
    <phoneticPr fontId="2" type="noConversion"/>
  </si>
  <si>
    <t>19.1   YYY</t>
    <phoneticPr fontId="2" type="noConversion"/>
  </si>
  <si>
    <t>19.2   YYY</t>
    <phoneticPr fontId="2" type="noConversion"/>
  </si>
  <si>
    <t>20.1   YYY</t>
    <phoneticPr fontId="2" type="noConversion"/>
  </si>
  <si>
    <t>20.2   YYY</t>
    <phoneticPr fontId="2" type="noConversion"/>
  </si>
  <si>
    <t>16.1.1   ZZZ</t>
    <phoneticPr fontId="2" type="noConversion"/>
  </si>
  <si>
    <t>16.1.2   ZZZ</t>
    <phoneticPr fontId="2" type="noConversion"/>
  </si>
  <si>
    <t>16.1.3   ZZZ</t>
    <phoneticPr fontId="2" type="noConversion"/>
  </si>
  <si>
    <t>16.1.4   ZZZ</t>
    <phoneticPr fontId="2" type="noConversion"/>
  </si>
  <si>
    <t>16.2.1   ZZZ</t>
    <phoneticPr fontId="2" type="noConversion"/>
  </si>
  <si>
    <t>16.2.2   ZZZ</t>
    <phoneticPr fontId="2" type="noConversion"/>
  </si>
  <si>
    <t>16.2.3   ZZZ</t>
    <phoneticPr fontId="2" type="noConversion"/>
  </si>
  <si>
    <t>16.2.4   ZZZ</t>
    <phoneticPr fontId="2" type="noConversion"/>
  </si>
  <si>
    <t>17.1.1   ZZZ</t>
    <phoneticPr fontId="2" type="noConversion"/>
  </si>
  <si>
    <t>17.1.2   ZZZ</t>
    <phoneticPr fontId="2" type="noConversion"/>
  </si>
  <si>
    <t>17.1.3   ZZZ</t>
    <phoneticPr fontId="2" type="noConversion"/>
  </si>
  <si>
    <t>17.1.4   ZZZ</t>
    <phoneticPr fontId="2" type="noConversion"/>
  </si>
  <si>
    <t>17.2.1   ZZZ</t>
    <phoneticPr fontId="2" type="noConversion"/>
  </si>
  <si>
    <t>17.2.2   ZZZ</t>
    <phoneticPr fontId="2" type="noConversion"/>
  </si>
  <si>
    <t>17.2.3   ZZZ</t>
    <phoneticPr fontId="2" type="noConversion"/>
  </si>
  <si>
    <t>17.2.4   ZZZ</t>
    <phoneticPr fontId="2" type="noConversion"/>
  </si>
  <si>
    <t>18.1.1   ZZZ</t>
    <phoneticPr fontId="2" type="noConversion"/>
  </si>
  <si>
    <t>18.1.2   ZZZ</t>
    <phoneticPr fontId="2" type="noConversion"/>
  </si>
  <si>
    <t>18.1.3   ZZZ</t>
    <phoneticPr fontId="2" type="noConversion"/>
  </si>
  <si>
    <t>18.1.4   ZZZ</t>
    <phoneticPr fontId="2" type="noConversion"/>
  </si>
  <si>
    <t>18.2.1   ZZZ</t>
    <phoneticPr fontId="2" type="noConversion"/>
  </si>
  <si>
    <t>18.2.2   ZZZ</t>
    <phoneticPr fontId="2" type="noConversion"/>
  </si>
  <si>
    <t>18.2.3   ZZZ</t>
    <phoneticPr fontId="2" type="noConversion"/>
  </si>
  <si>
    <t>18.2.4   ZZZ</t>
    <phoneticPr fontId="2" type="noConversion"/>
  </si>
  <si>
    <t>19.1.1   ZZZ</t>
    <phoneticPr fontId="2" type="noConversion"/>
  </si>
  <si>
    <t>19.1.2   ZZZ</t>
    <phoneticPr fontId="2" type="noConversion"/>
  </si>
  <si>
    <t>19.1.3   ZZZ</t>
    <phoneticPr fontId="2" type="noConversion"/>
  </si>
  <si>
    <t>19.1.4   ZZZ</t>
    <phoneticPr fontId="2" type="noConversion"/>
  </si>
  <si>
    <t>19.2.1   ZZZ</t>
    <phoneticPr fontId="2" type="noConversion"/>
  </si>
  <si>
    <t>19.2.2   ZZZ</t>
    <phoneticPr fontId="2" type="noConversion"/>
  </si>
  <si>
    <t>19.2.3   ZZZ</t>
    <phoneticPr fontId="2" type="noConversion"/>
  </si>
  <si>
    <t>19.2.4   ZZZ</t>
    <phoneticPr fontId="2" type="noConversion"/>
  </si>
  <si>
    <t>20.1.1   ZZZ</t>
    <phoneticPr fontId="2" type="noConversion"/>
  </si>
  <si>
    <t>20.1.2   ZZZ</t>
    <phoneticPr fontId="2" type="noConversion"/>
  </si>
  <si>
    <t>20.1.3   ZZZ</t>
    <phoneticPr fontId="2" type="noConversion"/>
  </si>
  <si>
    <t>20.1.4   ZZZ</t>
    <phoneticPr fontId="2" type="noConversion"/>
  </si>
  <si>
    <t>20.2.1   ZZZ</t>
    <phoneticPr fontId="2" type="noConversion"/>
  </si>
  <si>
    <t>20.2.2   ZZZ</t>
    <phoneticPr fontId="2" type="noConversion"/>
  </si>
  <si>
    <t>20.2.3   ZZZ</t>
    <phoneticPr fontId="2" type="noConversion"/>
  </si>
  <si>
    <t>20.2.4   ZZZ</t>
    <phoneticPr fontId="2" type="noConversion"/>
  </si>
  <si>
    <t>관</t>
    <phoneticPr fontId="2" type="noConversion"/>
  </si>
  <si>
    <t>행 추가 시 해당 열 수식 복사 필요</t>
    <phoneticPr fontId="2" type="noConversion"/>
  </si>
  <si>
    <t>국제협력단</t>
    <phoneticPr fontId="2" type="noConversion"/>
  </si>
  <si>
    <t>국제협력단</t>
    <phoneticPr fontId="2" type="noConversion"/>
  </si>
  <si>
    <t>Donator</t>
    <phoneticPr fontId="1" type="noConversion"/>
  </si>
  <si>
    <t>&lt;- 선택</t>
    <phoneticPr fontId="2" type="noConversion"/>
  </si>
  <si>
    <t>지급대장 수식 연결 (작성 금지)</t>
    <phoneticPr fontId="2" type="noConversion"/>
  </si>
  <si>
    <t>예산 범위 내 집행액</t>
    <phoneticPr fontId="1" type="noConversion"/>
  </si>
  <si>
    <t>집행 보고액</t>
    <phoneticPr fontId="1" type="noConversion"/>
  </si>
  <si>
    <t>합계</t>
    <phoneticPr fontId="1" type="noConversion"/>
  </si>
  <si>
    <t>합계</t>
    <phoneticPr fontId="1" type="noConversion"/>
  </si>
  <si>
    <t>항1  TEST 1</t>
    <phoneticPr fontId="2" type="noConversion"/>
  </si>
  <si>
    <t>항2  TEST 2</t>
    <phoneticPr fontId="2" type="noConversion"/>
  </si>
  <si>
    <t>항3  TEST 3</t>
    <phoneticPr fontId="2" type="noConversion"/>
  </si>
  <si>
    <t>1.1   test 1.1</t>
    <phoneticPr fontId="2" type="noConversion"/>
  </si>
  <si>
    <t>1.2   test 1.2</t>
    <phoneticPr fontId="2" type="noConversion"/>
  </si>
  <si>
    <t>2.1   test 2.1</t>
    <phoneticPr fontId="2" type="noConversion"/>
  </si>
  <si>
    <t>2.2   test 2.2</t>
    <phoneticPr fontId="2" type="noConversion"/>
  </si>
  <si>
    <t>3.1   test 3.1</t>
    <phoneticPr fontId="2" type="noConversion"/>
  </si>
  <si>
    <t>3.2   test 3.2</t>
    <phoneticPr fontId="2" type="noConversion"/>
  </si>
  <si>
    <t>1.1.1   교통비</t>
  </si>
  <si>
    <t>1.1.1   교통비</t>
    <phoneticPr fontId="2" type="noConversion"/>
  </si>
  <si>
    <t>1.1.2   식비</t>
  </si>
  <si>
    <t>1.1.2   식비</t>
    <phoneticPr fontId="2" type="noConversion"/>
  </si>
  <si>
    <t>1.1.3   교육비</t>
  </si>
  <si>
    <t>1.1.3   교육비</t>
    <phoneticPr fontId="2" type="noConversion"/>
  </si>
  <si>
    <t>1.1.4   교육물품</t>
  </si>
  <si>
    <t>1.1.4   교육물품</t>
    <phoneticPr fontId="2" type="noConversion"/>
  </si>
  <si>
    <t>1.2.1   차량임차비</t>
    <phoneticPr fontId="2" type="noConversion"/>
  </si>
  <si>
    <t>1.2.2   통역비</t>
    <phoneticPr fontId="2" type="noConversion"/>
  </si>
  <si>
    <t>1.2.3   회의비</t>
    <phoneticPr fontId="2" type="noConversion"/>
  </si>
  <si>
    <t>1.2.4   홍보비</t>
    <phoneticPr fontId="2" type="noConversion"/>
  </si>
  <si>
    <t>파트너분담금</t>
  </si>
  <si>
    <t>파트너분담금</t>
    <phoneticPr fontId="2" type="noConversion"/>
  </si>
  <si>
    <t>집행금액
(영수증 금액)</t>
    <phoneticPr fontId="1" type="noConversion"/>
  </si>
  <si>
    <t>지출액
(원화)</t>
    <phoneticPr fontId="1" type="noConversion"/>
  </si>
  <si>
    <t>파트너분담금</t>
    <phoneticPr fontId="1" type="noConversion"/>
  </si>
  <si>
    <t>총괄명세 집행보고액 합계</t>
    <phoneticPr fontId="1" type="noConversion"/>
  </si>
  <si>
    <t>지급대장 지출액(원화) 합계</t>
    <phoneticPr fontId="1" type="noConversion"/>
  </si>
  <si>
    <t>차이금액</t>
    <phoneticPr fontId="1" type="noConversion"/>
  </si>
  <si>
    <t>검증</t>
    <phoneticPr fontId="1" type="noConversion"/>
  </si>
  <si>
    <t>사업 Full name</t>
    <phoneticPr fontId="13" type="noConversion"/>
  </si>
  <si>
    <t>~</t>
    <phoneticPr fontId="13" type="noConversion"/>
  </si>
  <si>
    <t>총 사업기간 명시</t>
    <phoneticPr fontId="13" type="noConversion"/>
  </si>
  <si>
    <t>당해년도 사업기간</t>
    <phoneticPr fontId="13" type="noConversion"/>
  </si>
  <si>
    <t>당해년도 사업기간 명시</t>
    <phoneticPr fontId="13" type="noConversion"/>
  </si>
  <si>
    <t>정산 대상 사업기간</t>
    <phoneticPr fontId="13" type="noConversion"/>
  </si>
  <si>
    <t>정산 대상(보고기간) 사업기간 명시</t>
    <phoneticPr fontId="13" type="noConversion"/>
  </si>
  <si>
    <t>사업 담당자 이름</t>
    <phoneticPr fontId="13" type="noConversion"/>
  </si>
  <si>
    <t>직통 이메일</t>
    <phoneticPr fontId="13" type="noConversion"/>
  </si>
  <si>
    <t>직통 전화번호</t>
    <phoneticPr fontId="13" type="noConversion"/>
  </si>
  <si>
    <t>(단위:US$/현지화)</t>
    <phoneticPr fontId="13" type="noConversion"/>
  </si>
  <si>
    <t>구분</t>
    <phoneticPr fontId="13" type="noConversion"/>
  </si>
  <si>
    <t>지출</t>
    <phoneticPr fontId="13" type="noConversion"/>
  </si>
  <si>
    <t>잔액</t>
    <phoneticPr fontId="13" type="noConversion"/>
  </si>
  <si>
    <t>수입(US$)</t>
    <phoneticPr fontId="13" type="noConversion"/>
  </si>
  <si>
    <t>수입(현지화)</t>
    <phoneticPr fontId="13" type="noConversion"/>
  </si>
  <si>
    <t xml:space="preserve">                    - 통장정리를 "보고기간 종료일"까지 모두 완료하여 이자수익을 모두 반영하여야 하며, 이자가 발생하지 않는 예외적인 국가는 제외</t>
    <phoneticPr fontId="13" type="noConversion"/>
  </si>
  <si>
    <t xml:space="preserve">                    - 통장정리를 "보고기간 종료일 이후 부터 반기별현황서(사업 약정이행 결과서) 제출일" 까지 모두 완료하여 이자수익을 모두 반영하여야 하며, 이자가 발생하지 않는 예외적인 국가는 제외</t>
    <phoneticPr fontId="13" type="noConversion"/>
  </si>
  <si>
    <t>(1) 국내에서 해외사업장으로 송금</t>
    <phoneticPr fontId="13" type="noConversion"/>
  </si>
  <si>
    <t>(2) 해외사업장에서 현지화로 환전</t>
    <phoneticPr fontId="13" type="noConversion"/>
  </si>
  <si>
    <t>날짜</t>
  </si>
  <si>
    <t>환전액(원화)</t>
  </si>
  <si>
    <t>수수료</t>
  </si>
  <si>
    <t>송금액(원화)</t>
  </si>
  <si>
    <t>환율(원/$)</t>
    <phoneticPr fontId="13" type="noConversion"/>
  </si>
  <si>
    <t>가중평균환율</t>
    <phoneticPr fontId="13" type="noConversion"/>
  </si>
  <si>
    <t>송금수취액($)</t>
    <phoneticPr fontId="13" type="noConversion"/>
  </si>
  <si>
    <t>수수료</t>
    <phoneticPr fontId="13" type="noConversion"/>
  </si>
  <si>
    <t>환전환율($/현지화)</t>
    <phoneticPr fontId="13" type="noConversion"/>
  </si>
  <si>
    <t>환전액(현지화)</t>
    <phoneticPr fontId="13" type="noConversion"/>
  </si>
  <si>
    <t>자동 산출</t>
    <phoneticPr fontId="13" type="noConversion"/>
  </si>
  <si>
    <t>(1) 원화 대비 달러화 가중평균환율</t>
    <phoneticPr fontId="13" type="noConversion"/>
  </si>
  <si>
    <t>(2) 달러화 대비 현지화 가중평균환율</t>
    <phoneticPr fontId="13" type="noConversion"/>
  </si>
  <si>
    <t>(3) 원화 대비 현지화 가중평균환율</t>
    <phoneticPr fontId="13" type="noConversion"/>
  </si>
  <si>
    <t>(1) 수입지출 명세서</t>
    <phoneticPr fontId="13" type="noConversion"/>
  </si>
  <si>
    <t>(2) 통장사본</t>
    <phoneticPr fontId="13" type="noConversion"/>
  </si>
  <si>
    <t>(3) 외화거래 계산서(환전증빙)</t>
    <phoneticPr fontId="13" type="noConversion"/>
  </si>
  <si>
    <t>일반적으로 사업파트너기관은 사업수행기관 중 달러화 및 현지화를 통해 사업비를 집행하고 있으며, 이러한 외화의 환율 적용에 따라 원화환산 집행사업비의 금액을 상이할 수 있음</t>
    <phoneticPr fontId="13" type="noConversion"/>
  </si>
  <si>
    <t>파트너기관이 적용할 수 있는 환율적용은 아래와 같이 복수의 선택을 할 수 있음</t>
    <phoneticPr fontId="13" type="noConversion"/>
  </si>
  <si>
    <t>(1) 가중평균환율 적용 : 상기의 산출된 가중평균 환율을 적용하는 방법</t>
    <phoneticPr fontId="13" type="noConversion"/>
  </si>
  <si>
    <t>(2) 개별환율 적용 : 사업 지출 건마다 그 날짜의 환율을 적용하는 방법</t>
    <phoneticPr fontId="13" type="noConversion"/>
  </si>
  <si>
    <t>(*) 작성상 주의 - 사업파트너기관에서 개별환율을 적용한 경우, 지급대장상의 "달러화환산환율"란에 표시되는 개별환율 적용한 사업기간 내의 일자별 환율 조회내역을 증빙으로 제출하여야 하며, 지급대장 상 "환율적용방법"에 기재하여야 함</t>
    <phoneticPr fontId="13" type="noConversion"/>
  </si>
  <si>
    <t>가중평균환율</t>
  </si>
  <si>
    <r>
      <t>1) 환율적용방법에서</t>
    </r>
    <r>
      <rPr>
        <sz val="11"/>
        <color rgb="FF008000"/>
        <rFont val="맑은 고딕"/>
        <family val="3"/>
        <charset val="129"/>
        <scheme val="minor"/>
      </rPr>
      <t xml:space="preserve"> </t>
    </r>
    <r>
      <rPr>
        <b/>
        <sz val="11"/>
        <color rgb="FFC00000"/>
        <rFont val="맑은 고딕"/>
        <family val="3"/>
        <charset val="129"/>
        <scheme val="minor"/>
      </rPr>
      <t>"가중평균환율"</t>
    </r>
    <r>
      <rPr>
        <sz val="11"/>
        <color theme="1"/>
        <rFont val="맑은 고딕"/>
        <family val="3"/>
        <charset val="129"/>
        <scheme val="minor"/>
      </rPr>
      <t xml:space="preserve"> 선택한 경우</t>
    </r>
    <phoneticPr fontId="1" type="noConversion"/>
  </si>
  <si>
    <t>예산금액은 반드시 세목 단위로 최초와 최종을 넣어야 함을 명심하세요.</t>
    <phoneticPr fontId="2" type="noConversion"/>
  </si>
  <si>
    <t>*주의*  모든 사항이 Yes로 되지 않을 경우, 해당 사항에 대하여 문제가 있음을 인지하였으며, 감점 및 금액 부인 등의 불이익을 감수하는 것으로 "간주") 단, 이월 예산 정산을 위한 지급대장의 경우 예외</t>
    <phoneticPr fontId="2" type="noConversion"/>
  </si>
  <si>
    <t>사업비 계좌 거래은행 고시환율 사용(증빙서류 : 고시환율 자료(캡처 화면 or 엑셀), 평균환율계산내역, 출처)</t>
    <phoneticPr fontId="30" type="noConversion"/>
  </si>
  <si>
    <t>구분</t>
    <phoneticPr fontId="30" type="noConversion"/>
  </si>
  <si>
    <t>원화대비 달러화
(월 평균환율)</t>
    <phoneticPr fontId="30" type="noConversion"/>
  </si>
  <si>
    <t>원화대비 현지화
(월 평균환율)</t>
    <phoneticPr fontId="30" type="noConversion"/>
  </si>
  <si>
    <t>고시환율 참고 web site</t>
    <phoneticPr fontId="30" type="noConversion"/>
  </si>
  <si>
    <t>- 외환은행 :</t>
    <phoneticPr fontId="30" type="noConversion"/>
  </si>
  <si>
    <t>https://www.kebhana.com/cont/mall/mall15/mall1501/index.jsp</t>
    <phoneticPr fontId="30" type="noConversion"/>
  </si>
  <si>
    <t>- OANDA :</t>
    <phoneticPr fontId="30" type="noConversion"/>
  </si>
  <si>
    <t>https://www.oanda.com/</t>
    <phoneticPr fontId="30" type="noConversion"/>
  </si>
  <si>
    <t xml:space="preserve">:  월별 평균환율을 [원화환산환율산출내역]시트에 매월별 미화와 현지화를 구분하여 기입하며, 해당 환율 증빙이 별도로 첨부되어야 합니다. </t>
    <phoneticPr fontId="1" type="noConversion"/>
  </si>
  <si>
    <t>다. 총사업기간 :</t>
    <phoneticPr fontId="1" type="noConversion"/>
  </si>
  <si>
    <t>가. 사업명 :</t>
    <phoneticPr fontId="1" type="noConversion"/>
  </si>
  <si>
    <t>나. 단체명 :</t>
    <phoneticPr fontId="1" type="noConversion"/>
  </si>
  <si>
    <t>라. 정산대상사업기간 :</t>
    <phoneticPr fontId="1" type="noConversion"/>
  </si>
  <si>
    <t>1.1   test 1.1</t>
  </si>
  <si>
    <t>항1  TEST 1</t>
  </si>
  <si>
    <t>1.1.5   교육인쇄비</t>
    <phoneticPr fontId="2" type="noConversion"/>
  </si>
  <si>
    <t>1.1.6   교육자료제작</t>
    <phoneticPr fontId="2" type="noConversion"/>
  </si>
  <si>
    <t>1.1.7   교육강사인건비</t>
    <phoneticPr fontId="2" type="noConversion"/>
  </si>
  <si>
    <t>1.1.8   교육번역비</t>
    <phoneticPr fontId="2" type="noConversion"/>
  </si>
  <si>
    <t>1.1.9   ZZZ</t>
    <phoneticPr fontId="2" type="noConversion"/>
  </si>
  <si>
    <t>1.1.10   ZZZ</t>
    <phoneticPr fontId="2" type="noConversion"/>
  </si>
  <si>
    <t>1.2   test 1.2</t>
  </si>
  <si>
    <t>1.2.5   ZZZ</t>
    <phoneticPr fontId="2" type="noConversion"/>
  </si>
  <si>
    <t xml:space="preserve">1.2.6   ZZZ   </t>
    <phoneticPr fontId="2" type="noConversion"/>
  </si>
  <si>
    <t>1.2.9   ZZZ</t>
  </si>
  <si>
    <t>1.2.10   ZZZ</t>
  </si>
  <si>
    <t>2.1.5   ZZZ</t>
    <phoneticPr fontId="2" type="noConversion"/>
  </si>
  <si>
    <t>2.1.6   ZZZ</t>
    <phoneticPr fontId="2" type="noConversion"/>
  </si>
  <si>
    <t>2.1.7   ZZZ</t>
    <phoneticPr fontId="2" type="noConversion"/>
  </si>
  <si>
    <t>2.1.8   ZZZ</t>
    <phoneticPr fontId="2" type="noConversion"/>
  </si>
  <si>
    <t>2.1.9   ZZZ</t>
    <phoneticPr fontId="2" type="noConversion"/>
  </si>
  <si>
    <t>2.1.10   ZZZ</t>
    <phoneticPr fontId="2" type="noConversion"/>
  </si>
  <si>
    <t>항2  TEST 2</t>
  </si>
  <si>
    <t>2.1   test 2.1</t>
  </si>
  <si>
    <t>2.2   test 2.2</t>
  </si>
  <si>
    <t>2.2.5   ZZZ</t>
    <phoneticPr fontId="2" type="noConversion"/>
  </si>
  <si>
    <t>2.2.6   ZZZ</t>
    <phoneticPr fontId="2" type="noConversion"/>
  </si>
  <si>
    <t>2.2.7   ZZZ</t>
    <phoneticPr fontId="2" type="noConversion"/>
  </si>
  <si>
    <t>2.2.8   ZZZ</t>
    <phoneticPr fontId="2" type="noConversion"/>
  </si>
  <si>
    <t>4.1.5   ZZZ</t>
  </si>
  <si>
    <t>4.1.6   ZZZ</t>
  </si>
  <si>
    <t>4.1.7   ZZZ</t>
  </si>
  <si>
    <t>4.1.8   ZZZ</t>
  </si>
  <si>
    <t>4.1.9   ZZZ</t>
  </si>
  <si>
    <t>4.1.10   ZZZ</t>
  </si>
  <si>
    <t>4.2.5   ZZZ</t>
  </si>
  <si>
    <t>4.2.6   ZZZ</t>
  </si>
  <si>
    <t>4.2.7   ZZZ</t>
  </si>
  <si>
    <t>4.2.8   ZZZ</t>
  </si>
  <si>
    <t>4.2.9   ZZZ</t>
  </si>
  <si>
    <t>4.2.10   ZZZ</t>
  </si>
  <si>
    <t>5.1.5   ZZZ</t>
  </si>
  <si>
    <t>5.1.6   ZZZ</t>
  </si>
  <si>
    <t>5.1.7   ZZZ</t>
  </si>
  <si>
    <t>5.1.8   ZZZ</t>
  </si>
  <si>
    <t>5.1.9   ZZZ</t>
  </si>
  <si>
    <t>5.1.10   ZZZ</t>
  </si>
  <si>
    <t>3.1.9   ZZZ</t>
  </si>
  <si>
    <t>3.1.10   ZZZ</t>
  </si>
  <si>
    <t>항3  TEST 3</t>
  </si>
  <si>
    <t>3.1   test 3.1</t>
  </si>
  <si>
    <t>3.2.9   ZZZ</t>
  </si>
  <si>
    <t>3.2.10   ZZZ</t>
  </si>
  <si>
    <t>3.2   test 3.2</t>
  </si>
  <si>
    <t>5.2.5   ZZZ</t>
  </si>
  <si>
    <t>5.2.6   ZZZ</t>
  </si>
  <si>
    <t>5.2.7   ZZZ</t>
  </si>
  <si>
    <t>5.2.8   ZZZ</t>
  </si>
  <si>
    <t>5.2.9   ZZZ</t>
  </si>
  <si>
    <t>5.2.10   ZZZ</t>
  </si>
  <si>
    <t>6.1.5   ZZZ</t>
  </si>
  <si>
    <t>6.1.6   ZZZ</t>
  </si>
  <si>
    <t>6.1.7   ZZZ</t>
  </si>
  <si>
    <t>6.1.8   ZZZ</t>
  </si>
  <si>
    <t>6.1.9   ZZZ</t>
  </si>
  <si>
    <t>6.1.10   ZZZ</t>
  </si>
  <si>
    <t>6.2.5   ZZZ</t>
  </si>
  <si>
    <t>6.2.6   ZZZ</t>
  </si>
  <si>
    <t>6.2.7   ZZZ</t>
  </si>
  <si>
    <t>6.2.8   ZZZ</t>
  </si>
  <si>
    <t>6.2.9   ZZZ</t>
  </si>
  <si>
    <t>6.2.10   ZZZ</t>
  </si>
  <si>
    <t>7.1.5   ZZZ</t>
  </si>
  <si>
    <t>7.1.6   ZZZ</t>
  </si>
  <si>
    <t>7.1.7   ZZZ</t>
  </si>
  <si>
    <t>7.1.8   ZZZ</t>
  </si>
  <si>
    <t>7.1.9   ZZZ</t>
  </si>
  <si>
    <t>7.1.10   ZZZ</t>
  </si>
  <si>
    <t>7.2.5   ZZZ</t>
  </si>
  <si>
    <t>7.2.6   ZZZ</t>
  </si>
  <si>
    <t>7.2.7   ZZZ</t>
  </si>
  <si>
    <t>7.2.8   ZZZ</t>
  </si>
  <si>
    <t>7.2.9   ZZZ</t>
  </si>
  <si>
    <t>7.2.10   ZZZ</t>
  </si>
  <si>
    <t>8.1.5   ZZZ</t>
  </si>
  <si>
    <t>8.1.6   ZZZ</t>
  </si>
  <si>
    <t>8.1.7   ZZZ</t>
  </si>
  <si>
    <t>8.1.8   ZZZ</t>
  </si>
  <si>
    <t>8.1.9   ZZZ</t>
  </si>
  <si>
    <t>8.1.10   ZZZ</t>
  </si>
  <si>
    <t>8.2.5   ZZZ</t>
  </si>
  <si>
    <t>8.2.6   ZZZ</t>
  </si>
  <si>
    <t>8.2.7   ZZZ</t>
  </si>
  <si>
    <t>8.2.8   ZZZ</t>
  </si>
  <si>
    <t>8.2.9   ZZZ</t>
  </si>
  <si>
    <t>8.2.10   ZZZ</t>
  </si>
  <si>
    <t>9.1.5   ZZZ</t>
  </si>
  <si>
    <t>9.1.6   ZZZ</t>
  </si>
  <si>
    <t>9.1.7   ZZZ</t>
  </si>
  <si>
    <t>9.1.8   ZZZ</t>
  </si>
  <si>
    <t>9.1.9   ZZZ</t>
  </si>
  <si>
    <t>9.1.10   ZZZ</t>
  </si>
  <si>
    <t>9.2.5   ZZZ</t>
  </si>
  <si>
    <t>9.2.6   ZZZ</t>
  </si>
  <si>
    <t>9.2.7   ZZZ</t>
  </si>
  <si>
    <t>9.2.8   ZZZ</t>
  </si>
  <si>
    <t>9.2.9   ZZZ</t>
  </si>
  <si>
    <t>9.2.10   ZZZ</t>
  </si>
  <si>
    <t>10.1.5   ZZZ</t>
  </si>
  <si>
    <t>10.1.6   ZZZ</t>
  </si>
  <si>
    <t>10.1.7   ZZZ</t>
  </si>
  <si>
    <t>10.1.8   ZZZ</t>
  </si>
  <si>
    <t>10.1.9   ZZZ</t>
  </si>
  <si>
    <t>10.1.10   ZZZ</t>
  </si>
  <si>
    <t>10.2.5   ZZZ</t>
  </si>
  <si>
    <t>10.2.6   ZZZ</t>
  </si>
  <si>
    <t>10.2.7   ZZZ</t>
  </si>
  <si>
    <t>10.2.8   ZZZ</t>
  </si>
  <si>
    <t>10.2.9   ZZZ</t>
  </si>
  <si>
    <t>10.2.10   ZZZ</t>
  </si>
  <si>
    <t>11.1.5   ZZZ</t>
  </si>
  <si>
    <t>11.1.6   ZZZ</t>
  </si>
  <si>
    <t>11.1.7   ZZZ</t>
  </si>
  <si>
    <t>11.1.8   ZZZ</t>
  </si>
  <si>
    <t>11.1.9   ZZZ</t>
  </si>
  <si>
    <t>11.1.10   ZZZ</t>
  </si>
  <si>
    <t>11.2.5   ZZZ</t>
  </si>
  <si>
    <t>11.2.6   ZZZ</t>
  </si>
  <si>
    <t>11.2.7   ZZZ</t>
  </si>
  <si>
    <t>11.2.8   ZZZ</t>
  </si>
  <si>
    <t>11.2.9   ZZZ</t>
  </si>
  <si>
    <t>11.2.10   ZZZ</t>
  </si>
  <si>
    <t>12.1.5   ZZZ</t>
  </si>
  <si>
    <t>12.1.6   ZZZ</t>
  </si>
  <si>
    <t>12.1.7   ZZZ</t>
  </si>
  <si>
    <t>12.1.8   ZZZ</t>
  </si>
  <si>
    <t>12.1.9   ZZZ</t>
  </si>
  <si>
    <t>12.1.10   ZZZ</t>
  </si>
  <si>
    <t>12.2.5   ZZZ</t>
  </si>
  <si>
    <t>12.2.6   ZZZ</t>
  </si>
  <si>
    <t>12.2.7   ZZZ</t>
  </si>
  <si>
    <t>12.2.8   ZZZ</t>
  </si>
  <si>
    <t>12.2.9   ZZZ</t>
  </si>
  <si>
    <t>12.2.10   ZZZ</t>
  </si>
  <si>
    <t>13.1.5   ZZZ</t>
  </si>
  <si>
    <t>13.1.6   ZZZ</t>
  </si>
  <si>
    <t>13.1.7   ZZZ</t>
  </si>
  <si>
    <t>13.1.8   ZZZ</t>
  </si>
  <si>
    <t>13.1.9   ZZZ</t>
  </si>
  <si>
    <t>13.1.10   ZZZ</t>
  </si>
  <si>
    <t>항13  XXX</t>
  </si>
  <si>
    <t>13.1   YYY</t>
  </si>
  <si>
    <t>13.2.5   ZZZ</t>
  </si>
  <si>
    <t>13.2.6   ZZZ</t>
  </si>
  <si>
    <t>13.2.7   ZZZ</t>
  </si>
  <si>
    <t>13.2.8   ZZZ</t>
  </si>
  <si>
    <t>13.2.9   ZZZ</t>
  </si>
  <si>
    <t>13.2.10   ZZZ</t>
  </si>
  <si>
    <t>13.2   YYY</t>
  </si>
  <si>
    <t>2.2.9   ZZZ</t>
    <phoneticPr fontId="2" type="noConversion"/>
  </si>
  <si>
    <t>2.2.10   ZZZ</t>
    <phoneticPr fontId="2" type="noConversion"/>
  </si>
  <si>
    <t>2.2.1   ZZZ</t>
    <phoneticPr fontId="2" type="noConversion"/>
  </si>
  <si>
    <t>2.2.2   ZZZ</t>
    <phoneticPr fontId="2" type="noConversion"/>
  </si>
  <si>
    <t>2.2.3   ZZZ</t>
    <phoneticPr fontId="2" type="noConversion"/>
  </si>
  <si>
    <t>2.2.4   ZZZ</t>
    <phoneticPr fontId="2" type="noConversion"/>
  </si>
  <si>
    <t>2.1.1   ZZZ</t>
  </si>
  <si>
    <t>2.1.1   ZZZ</t>
    <phoneticPr fontId="2" type="noConversion"/>
  </si>
  <si>
    <t>2.1.2   ZZZ</t>
  </si>
  <si>
    <t>2.1.2   ZZZ</t>
    <phoneticPr fontId="2" type="noConversion"/>
  </si>
  <si>
    <t>2.1.3   ZZZ</t>
    <phoneticPr fontId="2" type="noConversion"/>
  </si>
  <si>
    <t>2.1.4   ZZZ</t>
    <phoneticPr fontId="2" type="noConversion"/>
  </si>
  <si>
    <t xml:space="preserve">1.2.6   ZZZ   </t>
  </si>
  <si>
    <t>1.1.7   교육강사인건비</t>
  </si>
  <si>
    <t>1.1.5   교육인쇄비</t>
  </si>
  <si>
    <t>1.1.6   교육자료제작</t>
  </si>
  <si>
    <t>1.1.8   교육번역비</t>
  </si>
  <si>
    <t>1.1.9   ZZZ</t>
  </si>
  <si>
    <t>콤보박스에서 선택</t>
    <phoneticPr fontId="1" type="noConversion"/>
  </si>
  <si>
    <t>영수증 금액 작성</t>
    <phoneticPr fontId="1" type="noConversion"/>
  </si>
  <si>
    <t>개별환율</t>
  </si>
  <si>
    <t>환율적용방법 콤보박스에서 선택</t>
    <phoneticPr fontId="1" type="noConversion"/>
  </si>
  <si>
    <t>직접입력</t>
    <phoneticPr fontId="1" type="noConversion"/>
  </si>
  <si>
    <t>직접입력 금지
(F열 선택 시 자동 반영)</t>
    <phoneticPr fontId="1" type="noConversion"/>
  </si>
  <si>
    <t>I열 선택 후 해당사항 입력
(OR 자동반영 됨)</t>
    <phoneticPr fontId="1" type="noConversion"/>
  </si>
  <si>
    <t>항14  XXX</t>
  </si>
  <si>
    <t>14.1   YYY</t>
  </si>
  <si>
    <t>14.1.5   ZZZ</t>
  </si>
  <si>
    <t>14.1.6   ZZZ</t>
  </si>
  <si>
    <t>14.1.7   ZZZ</t>
  </si>
  <si>
    <t>14.1.8   ZZZ</t>
  </si>
  <si>
    <t>14.1.9   ZZZ</t>
  </si>
  <si>
    <t>14.1.10   ZZZ</t>
  </si>
  <si>
    <t>14.2   YYY</t>
  </si>
  <si>
    <t>14.2.5   ZZZ</t>
  </si>
  <si>
    <t>14.2.6   ZZZ</t>
  </si>
  <si>
    <t>14.2.7   ZZZ</t>
  </si>
  <si>
    <t>14.2.8   ZZZ</t>
  </si>
  <si>
    <t>14.2.9   ZZZ</t>
  </si>
  <si>
    <t>14.2.10   ZZZ</t>
  </si>
  <si>
    <t>항15  XXX</t>
  </si>
  <si>
    <t>15.1   YYY</t>
  </si>
  <si>
    <t>15.1.5   ZZZ</t>
  </si>
  <si>
    <t>15.1.6   ZZZ</t>
  </si>
  <si>
    <t>15.1.7   ZZZ</t>
  </si>
  <si>
    <t>15.1.8   ZZZ</t>
  </si>
  <si>
    <t>15.1.9   ZZZ</t>
  </si>
  <si>
    <t>15.1.10   ZZZ</t>
  </si>
  <si>
    <t>15.2   YYY</t>
  </si>
  <si>
    <t>15.2.5   ZZZ</t>
  </si>
  <si>
    <t>15.2.6   ZZZ</t>
  </si>
  <si>
    <t>15.2.7   ZZZ</t>
  </si>
  <si>
    <t>15.2.8   ZZZ</t>
  </si>
  <si>
    <t>15.2.9   ZZZ</t>
  </si>
  <si>
    <t>15.2.10   ZZZ</t>
  </si>
  <si>
    <t>항16  XXX</t>
  </si>
  <si>
    <t>16.1   YYY</t>
  </si>
  <si>
    <t>16.1.5   ZZZ</t>
  </si>
  <si>
    <t>16.1.6   ZZZ</t>
  </si>
  <si>
    <t>16.1.7   ZZZ</t>
  </si>
  <si>
    <t>16.1.8   ZZZ</t>
  </si>
  <si>
    <t>16.1.9   ZZZ</t>
  </si>
  <si>
    <t>16.1.10   ZZZ</t>
  </si>
  <si>
    <t>16.2   YYY</t>
  </si>
  <si>
    <t>16.2.5   ZZZ</t>
  </si>
  <si>
    <t>16.2.6   ZZZ</t>
  </si>
  <si>
    <t>16.2.7   ZZZ</t>
  </si>
  <si>
    <t>16.2.8   ZZZ</t>
  </si>
  <si>
    <t>16.2.9   ZZZ</t>
  </si>
  <si>
    <t>16.2.10   ZZZ</t>
  </si>
  <si>
    <t>항17  XXX</t>
  </si>
  <si>
    <t>17.1   YYY</t>
  </si>
  <si>
    <t>17.1.5   ZZZ</t>
  </si>
  <si>
    <t>17.1.6   ZZZ</t>
  </si>
  <si>
    <t>17.1.7   ZZZ</t>
  </si>
  <si>
    <t>17.1.8   ZZZ</t>
  </si>
  <si>
    <t>17.1.9   ZZZ</t>
  </si>
  <si>
    <t>17.1.10   ZZZ</t>
  </si>
  <si>
    <t>17.2   YYY</t>
  </si>
  <si>
    <t>17.2.5   ZZZ</t>
  </si>
  <si>
    <t>17.2.6   ZZZ</t>
  </si>
  <si>
    <t>17.2.7   ZZZ</t>
  </si>
  <si>
    <t>17.2.8   ZZZ</t>
  </si>
  <si>
    <t>17.2.9   ZZZ</t>
  </si>
  <si>
    <t>17.2.10   ZZZ</t>
  </si>
  <si>
    <t>항18  XXX</t>
  </si>
  <si>
    <t>18.1   YYY</t>
  </si>
  <si>
    <t>18.1.5   ZZZ</t>
  </si>
  <si>
    <t>18.1.6   ZZZ</t>
  </si>
  <si>
    <t>18.1.7   ZZZ</t>
  </si>
  <si>
    <t>18.1.8   ZZZ</t>
  </si>
  <si>
    <t>18.1.9   ZZZ</t>
  </si>
  <si>
    <t>18.1.10   ZZZ</t>
  </si>
  <si>
    <t>18.2   YYY</t>
  </si>
  <si>
    <t>18.2.5   ZZZ</t>
  </si>
  <si>
    <t>18.2.6   ZZZ</t>
  </si>
  <si>
    <t>18.2.7   ZZZ</t>
  </si>
  <si>
    <t>18.2.8   ZZZ</t>
  </si>
  <si>
    <t>18.2.9   ZZZ</t>
  </si>
  <si>
    <t>18.2.10   ZZZ</t>
  </si>
  <si>
    <t>항19  XXX</t>
  </si>
  <si>
    <t>19.1   YYY</t>
  </si>
  <si>
    <t>19.1.5   ZZZ</t>
  </si>
  <si>
    <t>19.1.6   ZZZ</t>
  </si>
  <si>
    <t>19.1.7   ZZZ</t>
  </si>
  <si>
    <t>19.1.8   ZZZ</t>
  </si>
  <si>
    <t>19.1.9   ZZZ</t>
  </si>
  <si>
    <t>19.1.10   ZZZ</t>
  </si>
  <si>
    <t>19.2   YYY</t>
  </si>
  <si>
    <t>19.2.5   ZZZ</t>
  </si>
  <si>
    <t>19.2.6   ZZZ</t>
  </si>
  <si>
    <t>19.2.7   ZZZ</t>
  </si>
  <si>
    <t>19.2.8   ZZZ</t>
  </si>
  <si>
    <t>19.2.9   ZZZ</t>
  </si>
  <si>
    <t>19.2.10   ZZZ</t>
  </si>
  <si>
    <t>항20  XXX</t>
  </si>
  <si>
    <t>20.1   YYY</t>
  </si>
  <si>
    <t>20.1.5   ZZZ</t>
  </si>
  <si>
    <t>20.1.6   ZZZ</t>
  </si>
  <si>
    <t>20.1.7   ZZZ</t>
  </si>
  <si>
    <t>20.1.8   ZZZ</t>
  </si>
  <si>
    <t>20.1.9   ZZZ</t>
  </si>
  <si>
    <t>20.1.10   ZZZ</t>
  </si>
  <si>
    <t>20.2   YYY</t>
  </si>
  <si>
    <t>20.2.5   ZZZ</t>
  </si>
  <si>
    <t>20.2.6   ZZZ</t>
  </si>
  <si>
    <t>20.2.7   ZZZ</t>
  </si>
  <si>
    <t>20.2.8   ZZZ</t>
  </si>
  <si>
    <t>20.2.9   ZZZ</t>
  </si>
  <si>
    <t>20.2.10   ZZZ</t>
  </si>
  <si>
    <t>*주의*  해당 체크리스트는 단체와 회계법인 그리고 추후 코이카와의 논의를 보다 분명히 하기 위함으로서, 작성되지 않으면 제출되지 않은것으로 "간주")</t>
    <phoneticPr fontId="2" type="noConversion"/>
  </si>
  <si>
    <t>403행 까지 셋팅되어있음</t>
    <phoneticPr fontId="2" type="noConversion"/>
  </si>
  <si>
    <r>
      <t xml:space="preserve">   [지급대장]시트에 개별 지출내역 작성시 </t>
    </r>
    <r>
      <rPr>
        <b/>
        <sz val="11"/>
        <color rgb="FFC00000"/>
        <rFont val="맑은 고딕"/>
        <family val="3"/>
        <charset val="129"/>
        <scheme val="minor"/>
      </rPr>
      <t>환율 적용 방법 I열</t>
    </r>
    <r>
      <rPr>
        <sz val="11"/>
        <color theme="1"/>
        <rFont val="맑은 고딕"/>
        <family val="3"/>
        <charset val="129"/>
        <scheme val="minor"/>
      </rPr>
      <t>을 "월별평균환율(미화) 혹은 "월별평균환율(현지화)"중에 선택합니다.</t>
    </r>
    <phoneticPr fontId="2" type="noConversion"/>
  </si>
  <si>
    <r>
      <t>:  해당 일자에 고시된 은행 환율을</t>
    </r>
    <r>
      <rPr>
        <b/>
        <sz val="11"/>
        <color rgb="FFC00000"/>
        <rFont val="맑은 고딕"/>
        <family val="3"/>
        <charset val="129"/>
        <scheme val="minor"/>
      </rPr>
      <t xml:space="preserve"> J열</t>
    </r>
    <r>
      <rPr>
        <sz val="11"/>
        <color theme="1"/>
        <rFont val="맑은 고딕"/>
        <family val="3"/>
        <charset val="129"/>
        <scheme val="minor"/>
      </rPr>
      <t>에 직접 기입하고, 해당 증빙자료를 제출합니다.</t>
    </r>
    <phoneticPr fontId="2" type="noConversion"/>
  </si>
  <si>
    <t>방글라데시(BDT)</t>
    <phoneticPr fontId="30" type="noConversion"/>
  </si>
  <si>
    <r>
      <t xml:space="preserve">(*) 작성상 주의 - </t>
    </r>
    <r>
      <rPr>
        <b/>
        <sz val="14"/>
        <color theme="3" tint="-0.249977111117893"/>
        <rFont val="맑은 고딕"/>
        <family val="3"/>
        <charset val="129"/>
      </rPr>
      <t>실제 현지에서 사용하고 있는 지출에 대한 기재는 불필요함</t>
    </r>
    <r>
      <rPr>
        <b/>
        <sz val="14"/>
        <color theme="3" tint="-0.249977111117893"/>
        <rFont val="맑은 고딕"/>
        <family val="3"/>
        <charset val="129"/>
        <scheme val="minor"/>
      </rPr>
      <t>. 지출에 대한 부분은 "지급대장"에서 별도 검토하고 있음</t>
    </r>
    <phoneticPr fontId="13" type="noConversion"/>
  </si>
  <si>
    <t>(4) 가중평균환율 적용 외 증빙</t>
    <phoneticPr fontId="13" type="noConversion"/>
  </si>
  <si>
    <t>3. 국내 송금 시 가중평균 환율 계산 - ( 원화 -&gt; 현지화 )</t>
    <phoneticPr fontId="13" type="noConversion"/>
  </si>
  <si>
    <t>2. 국내 송금 시 가중평균 환율 계산 - ( 원화 -&gt; 달러 -&gt; 현지화 )</t>
    <phoneticPr fontId="13" type="noConversion"/>
  </si>
  <si>
    <t>합계검증(지출대장 합계 = 총괄명세 합계)</t>
    <phoneticPr fontId="1" type="noConversion"/>
  </si>
  <si>
    <t>당해연도 사업비</t>
    <phoneticPr fontId="30" type="noConversion"/>
  </si>
  <si>
    <t>구분</t>
    <phoneticPr fontId="30" type="noConversion"/>
  </si>
  <si>
    <t>KOICA</t>
    <phoneticPr fontId="30" type="noConversion"/>
  </si>
  <si>
    <t>자체분담금</t>
    <phoneticPr fontId="30" type="noConversion"/>
  </si>
  <si>
    <t>자체분담금 입금</t>
    <phoneticPr fontId="30" type="noConversion"/>
  </si>
  <si>
    <t>내역</t>
    <phoneticPr fontId="30" type="noConversion"/>
  </si>
  <si>
    <t>일자</t>
    <phoneticPr fontId="30" type="noConversion"/>
  </si>
  <si>
    <t>금액</t>
    <phoneticPr fontId="30" type="noConversion"/>
  </si>
  <si>
    <t>비고</t>
    <phoneticPr fontId="30" type="noConversion"/>
  </si>
  <si>
    <t>국내 조달</t>
    <phoneticPr fontId="30" type="noConversion"/>
  </si>
  <si>
    <t>자체분담금 및 KOICA분담금 송금</t>
    <phoneticPr fontId="30" type="noConversion"/>
  </si>
  <si>
    <t>국내 송금</t>
    <phoneticPr fontId="30" type="noConversion"/>
  </si>
  <si>
    <t>환율적용방법</t>
    <phoneticPr fontId="30" type="noConversion"/>
  </si>
  <si>
    <t>가중평균환율</t>
    <phoneticPr fontId="30" type="noConversion"/>
  </si>
  <si>
    <t>자체분담금 송금 집행</t>
    <phoneticPr fontId="30" type="noConversion"/>
  </si>
  <si>
    <t>비고</t>
    <phoneticPr fontId="30" type="noConversion"/>
  </si>
  <si>
    <t>개별환율</t>
    <phoneticPr fontId="30" type="noConversion"/>
  </si>
  <si>
    <t>국내에서 현지 판매자 계좌로 직접 송금</t>
    <phoneticPr fontId="30" type="noConversion"/>
  </si>
  <si>
    <t>자체분담금 현지 조달</t>
    <phoneticPr fontId="30" type="noConversion"/>
  </si>
  <si>
    <t>통화</t>
    <phoneticPr fontId="30" type="noConversion"/>
  </si>
  <si>
    <t>KRW</t>
    <phoneticPr fontId="30" type="noConversion"/>
  </si>
  <si>
    <t>USD</t>
    <phoneticPr fontId="30" type="noConversion"/>
  </si>
  <si>
    <t>현지 조달</t>
    <phoneticPr fontId="30" type="noConversion"/>
  </si>
  <si>
    <t>KOICA분담금 입금(1차)</t>
    <phoneticPr fontId="30" type="noConversion"/>
  </si>
  <si>
    <t>KOICA분담금 입금(2차)</t>
    <phoneticPr fontId="30" type="noConversion"/>
  </si>
  <si>
    <t>KOICA분담금 송금</t>
    <phoneticPr fontId="30" type="noConversion"/>
  </si>
  <si>
    <t>파트너기관</t>
    <phoneticPr fontId="30" type="noConversion"/>
  </si>
  <si>
    <t>KOICA</t>
    <phoneticPr fontId="30" type="noConversion"/>
  </si>
  <si>
    <t>파트너기관, KOICA</t>
    <phoneticPr fontId="30" type="noConversion"/>
  </si>
  <si>
    <t>조달 구분</t>
    <phoneticPr fontId="30" type="noConversion"/>
  </si>
  <si>
    <t>(직접 입력) 수입 및 송금내역만 기재</t>
    <phoneticPr fontId="30" type="noConversion"/>
  </si>
  <si>
    <t>국내조달</t>
    <phoneticPr fontId="30" type="noConversion"/>
  </si>
  <si>
    <t>가중평균환율</t>
    <phoneticPr fontId="30" type="noConversion"/>
  </si>
  <si>
    <t>한국에서 입금</t>
    <phoneticPr fontId="30" type="noConversion"/>
  </si>
  <si>
    <t>파트너, KOICA</t>
    <phoneticPr fontId="30" type="noConversion"/>
  </si>
  <si>
    <t>작성</t>
    <phoneticPr fontId="30" type="noConversion"/>
  </si>
  <si>
    <t>구분</t>
    <phoneticPr fontId="13" type="noConversion"/>
  </si>
  <si>
    <t>국내에서 현지화 계좌로 직접 송금</t>
    <phoneticPr fontId="30" type="noConversion"/>
  </si>
  <si>
    <t>달러환산액</t>
  </si>
  <si>
    <t>달러환산액</t>
    <phoneticPr fontId="13" type="noConversion"/>
  </si>
  <si>
    <t>자체분담금 현지화 송금</t>
    <phoneticPr fontId="30" type="noConversion"/>
  </si>
  <si>
    <t>작성</t>
    <phoneticPr fontId="13" type="noConversion"/>
  </si>
  <si>
    <t>송금 환율(원/$)</t>
    <phoneticPr fontId="13" type="noConversion"/>
  </si>
  <si>
    <t>환전환율($/현지화)</t>
  </si>
  <si>
    <t>가중평균환율(현지화)</t>
    <phoneticPr fontId="13" type="noConversion"/>
  </si>
  <si>
    <t>가중평균환율(달러)</t>
    <phoneticPr fontId="13" type="noConversion"/>
  </si>
  <si>
    <t>총현지화</t>
    <phoneticPr fontId="13" type="noConversion"/>
  </si>
  <si>
    <t>원화환산금액</t>
    <phoneticPr fontId="13" type="noConversion"/>
  </si>
  <si>
    <t>(원화송금-원화환산)</t>
    <phoneticPr fontId="13" type="noConversion"/>
  </si>
  <si>
    <t>원화총송금</t>
    <phoneticPr fontId="13" type="noConversion"/>
  </si>
  <si>
    <t>4. 해외 조달금액이 있을 시 가중평균 환율 계산</t>
    <phoneticPr fontId="13" type="noConversion"/>
  </si>
  <si>
    <t>현지조달</t>
    <phoneticPr fontId="13" type="noConversion"/>
  </si>
  <si>
    <t>조달금액(USD)</t>
    <phoneticPr fontId="13" type="noConversion"/>
  </si>
  <si>
    <t>원화환산액(원화)</t>
    <phoneticPr fontId="13" type="noConversion"/>
  </si>
  <si>
    <t>수수료(USD)</t>
    <phoneticPr fontId="13" type="noConversion"/>
  </si>
  <si>
    <t>(2) 현지조달 (현지화 조달)</t>
    <phoneticPr fontId="13" type="noConversion"/>
  </si>
  <si>
    <t>(1) 현지조달 (USD 조달)</t>
    <phoneticPr fontId="13" type="noConversion"/>
  </si>
  <si>
    <t>자동 산출</t>
    <phoneticPr fontId="13" type="noConversion"/>
  </si>
  <si>
    <t>원화 환산액</t>
    <phoneticPr fontId="13" type="noConversion"/>
  </si>
  <si>
    <t>BDT</t>
    <phoneticPr fontId="13" type="noConversion"/>
  </si>
  <si>
    <t>총 차이</t>
    <phoneticPr fontId="13" type="noConversion"/>
  </si>
  <si>
    <t>현지에서 USD 조달</t>
    <phoneticPr fontId="13" type="noConversion"/>
  </si>
  <si>
    <t>현지에서 BDT(현지화) 조달</t>
    <phoneticPr fontId="13" type="noConversion"/>
  </si>
  <si>
    <t>달러환산액(USD)</t>
    <phoneticPr fontId="13" type="noConversion"/>
  </si>
  <si>
    <t>환전달러(USD)</t>
    <phoneticPr fontId="13" type="noConversion"/>
  </si>
  <si>
    <t>작성 금지</t>
    <phoneticPr fontId="13" type="noConversion"/>
  </si>
  <si>
    <t>1. 수입 및 송금 내역 (이자 수입 작성)</t>
    <phoneticPr fontId="13" type="noConversion"/>
  </si>
  <si>
    <t>송금 관련</t>
    <phoneticPr fontId="13" type="noConversion"/>
  </si>
  <si>
    <t>구분</t>
    <phoneticPr fontId="13" type="noConversion"/>
  </si>
  <si>
    <t>2. 원화→USD→현지화</t>
    <phoneticPr fontId="13" type="noConversion"/>
  </si>
  <si>
    <t>3. 원화→현지화</t>
    <phoneticPr fontId="13" type="noConversion"/>
  </si>
  <si>
    <t>4. USD 조달</t>
    <phoneticPr fontId="13" type="noConversion"/>
  </si>
  <si>
    <t>4. 현지화 조달</t>
    <phoneticPr fontId="13" type="noConversion"/>
  </si>
  <si>
    <t>원화 환산</t>
    <phoneticPr fontId="13" type="noConversion"/>
  </si>
  <si>
    <t>달러 환산</t>
    <phoneticPr fontId="13" type="noConversion"/>
  </si>
  <si>
    <t>현지화 환산</t>
    <phoneticPr fontId="13" type="noConversion"/>
  </si>
  <si>
    <t>합계</t>
    <phoneticPr fontId="13" type="noConversion"/>
  </si>
  <si>
    <t>작성 예시(송금한 내역 예시)</t>
    <phoneticPr fontId="30" type="noConversion"/>
  </si>
  <si>
    <t>재원 구분</t>
    <phoneticPr fontId="13" type="noConversion"/>
  </si>
  <si>
    <t>5. 가중평균환율</t>
    <phoneticPr fontId="13" type="noConversion"/>
  </si>
  <si>
    <t>6. 첨부서류</t>
    <phoneticPr fontId="13" type="noConversion"/>
  </si>
  <si>
    <t>7. 환율 적용 방법</t>
    <phoneticPr fontId="13" type="noConversion"/>
  </si>
  <si>
    <t>환율($/현지화)</t>
    <phoneticPr fontId="13" type="noConversion"/>
  </si>
  <si>
    <r>
      <t>:  원화지출액인 경우 환산 환율값은 1이므로, [지급대장]시트</t>
    </r>
    <r>
      <rPr>
        <b/>
        <sz val="11"/>
        <color rgb="FFC00000"/>
        <rFont val="맑은 고딕"/>
        <family val="3"/>
        <charset val="129"/>
        <scheme val="minor"/>
      </rPr>
      <t xml:space="preserve"> H열</t>
    </r>
    <r>
      <rPr>
        <sz val="11"/>
        <color theme="1"/>
        <rFont val="맑은 고딕"/>
        <family val="3"/>
        <charset val="129"/>
        <scheme val="minor"/>
      </rPr>
      <t xml:space="preserve">의 집행금액에 "영수증에 기록된 집행금액" </t>
    </r>
    <r>
      <rPr>
        <b/>
        <sz val="11"/>
        <color rgb="FFC00000"/>
        <rFont val="맑은 고딕"/>
        <family val="3"/>
        <charset val="129"/>
        <scheme val="minor"/>
      </rPr>
      <t>숫자만 기입</t>
    </r>
    <r>
      <rPr>
        <sz val="11"/>
        <color theme="1"/>
        <rFont val="맑은 고딕"/>
        <family val="3"/>
        <charset val="129"/>
        <scheme val="minor"/>
      </rPr>
      <t>하시면 됩니다.</t>
    </r>
    <phoneticPr fontId="1" type="noConversion"/>
  </si>
  <si>
    <t>3. [총괄명세]시트 - 최초, 최종예산(주황색 부분) 입력</t>
    <phoneticPr fontId="2" type="noConversion"/>
  </si>
  <si>
    <t>*주의* (!) 최초 예산은 최초에 승인 받은 예산(해당 연차 착수 당시 예산서)을 적으시면 됩니다. 그리고 최종 예산은 예산 변경이 발생한 경우, 기입하는 란으로서 세목 단위로 작성 바랍니다.)</t>
    <phoneticPr fontId="2" type="noConversion"/>
  </si>
  <si>
    <t>[DB 시트]에서 총괄명세의 B,C,D열 입력을 수기로 작성(예산서에 있는 내역대로 기입)해주셔야 합니다.</t>
    <phoneticPr fontId="2" type="noConversion"/>
  </si>
  <si>
    <t>4. 출력시에는 필요없는 행은 숨기기를 하시고 출력하시기 바랍니다.</t>
    <phoneticPr fontId="1" type="noConversion"/>
  </si>
  <si>
    <t>5. [Check list]시트 -  해당 사항 확인하면서 문의 있을 경우 회계법인에 연락할 것</t>
    <phoneticPr fontId="2" type="noConversion"/>
  </si>
  <si>
    <t>지급대장 사용법</t>
    <phoneticPr fontId="2" type="noConversion"/>
  </si>
  <si>
    <t>각 양식 헤딩의 항목과 하단 및 색칠된 부분의 상단에 "기재설명"셀의 메모를 참조하세요(노란색 표시된 셀에만 기입하시기 바랍니다.)</t>
    <phoneticPr fontId="13" type="noConversion"/>
  </si>
  <si>
    <t>각 양식 헤딩의 항목과 하단 및 색칠된 부분의 상단에 "기재설명"셀의 메모를 참조하세요</t>
    <phoneticPr fontId="13" type="noConversion"/>
  </si>
  <si>
    <t>환전액($)</t>
    <phoneticPr fontId="13" type="noConversion"/>
  </si>
  <si>
    <t>환전(US$)</t>
    <phoneticPr fontId="13" type="noConversion"/>
  </si>
  <si>
    <t>현지 환전</t>
    <phoneticPr fontId="13" type="noConversion"/>
  </si>
  <si>
    <t>순 환전액(USD)</t>
    <phoneticPr fontId="13" type="noConversion"/>
  </si>
  <si>
    <t>1.1.10   ZZZ</t>
  </si>
  <si>
    <t>* 복수 차수의 송금 시 환율이 적용되는 지출 건의 환율 산출 방법</t>
    <phoneticPr fontId="30" type="noConversion"/>
  </si>
  <si>
    <t>자동산출</t>
    <phoneticPr fontId="30" type="noConversion"/>
  </si>
  <si>
    <t>원화송금액
(수수료 차감전)</t>
    <phoneticPr fontId="30" type="noConversion"/>
  </si>
  <si>
    <t>환전달러(USD)</t>
    <phoneticPr fontId="30" type="noConversion"/>
  </si>
  <si>
    <t>송금 수수료(USD)</t>
    <phoneticPr fontId="30" type="noConversion"/>
  </si>
  <si>
    <t>환전달러입금액</t>
    <phoneticPr fontId="30" type="noConversion"/>
  </si>
  <si>
    <t>송금수수료</t>
    <phoneticPr fontId="30" type="noConversion"/>
  </si>
  <si>
    <t>환전액(현지화)</t>
    <phoneticPr fontId="30" type="noConversion"/>
  </si>
  <si>
    <t>환전회차</t>
    <phoneticPr fontId="30" type="noConversion"/>
  </si>
  <si>
    <t>송금회차</t>
    <phoneticPr fontId="30" type="noConversion"/>
  </si>
  <si>
    <t>환전달러</t>
    <phoneticPr fontId="30" type="noConversion"/>
  </si>
  <si>
    <t>원화송금액
(수수료 차감후)</t>
    <phoneticPr fontId="30" type="noConversion"/>
  </si>
  <si>
    <t>1-1</t>
    <phoneticPr fontId="30" type="noConversion"/>
  </si>
  <si>
    <t>1-2</t>
    <phoneticPr fontId="30" type="noConversion"/>
  </si>
  <si>
    <t>1-3</t>
    <phoneticPr fontId="30" type="noConversion"/>
  </si>
  <si>
    <t>2-1</t>
    <phoneticPr fontId="30" type="noConversion"/>
  </si>
  <si>
    <t>1-4</t>
    <phoneticPr fontId="30" type="noConversion"/>
  </si>
  <si>
    <t>환전수수료
(USD)</t>
    <phoneticPr fontId="30" type="noConversion"/>
  </si>
  <si>
    <t>2-2</t>
    <phoneticPr fontId="30" type="noConversion"/>
  </si>
  <si>
    <t>2-3</t>
    <phoneticPr fontId="30" type="noConversion"/>
  </si>
  <si>
    <t>송금일자</t>
    <phoneticPr fontId="30" type="noConversion"/>
  </si>
  <si>
    <t>환전일자</t>
    <phoneticPr fontId="30" type="noConversion"/>
  </si>
  <si>
    <t>2. 환전액(현지화)의 소진시까지 해당 송금시 환율을 적용함.</t>
    <phoneticPr fontId="30" type="noConversion"/>
  </si>
  <si>
    <t xml:space="preserve">      마찬가지로 1-2회차 송금시 환율은 1,225,000을 소진하는 시점까지 적용.</t>
    <phoneticPr fontId="30" type="noConversion"/>
  </si>
  <si>
    <t>* 환전회차는 송금회차에 연결하여 기재함. (1회차 송금 후 복수 환전을 구분하기 위함)</t>
    <phoneticPr fontId="30" type="noConversion"/>
  </si>
  <si>
    <t>현지화집행액</t>
    <phoneticPr fontId="30" type="noConversion"/>
  </si>
  <si>
    <t>송금수수료(USD)</t>
    <phoneticPr fontId="30" type="noConversion"/>
  </si>
  <si>
    <t>환전수수료(USD)</t>
    <phoneticPr fontId="30" type="noConversion"/>
  </si>
  <si>
    <t>3. 환전회차에 따라 위의 칸이 부족한 경우 [셀삽입]을 하여 작성</t>
    <phoneticPr fontId="30" type="noConversion"/>
  </si>
  <si>
    <t xml:space="preserve">   두 번의 송금환율이 적용되어야 하는 영수증빙의 경우 금액을 분할하여 지급대장에 작성</t>
    <phoneticPr fontId="30" type="noConversion"/>
  </si>
  <si>
    <t>구 분</t>
    <phoneticPr fontId="30" type="noConversion"/>
  </si>
  <si>
    <t>원화-현지화 환율</t>
    <phoneticPr fontId="30" type="noConversion"/>
  </si>
  <si>
    <t>현지화 입금액</t>
    <phoneticPr fontId="30" type="noConversion"/>
  </si>
  <si>
    <t>1차 송금 시</t>
    <phoneticPr fontId="30" type="noConversion"/>
  </si>
  <si>
    <t>2차 송금 시</t>
    <phoneticPr fontId="30" type="noConversion"/>
  </si>
  <si>
    <t>H열 집행액(영수증금액)</t>
    <phoneticPr fontId="30" type="noConversion"/>
  </si>
  <si>
    <t>환율적용방법</t>
    <phoneticPr fontId="30" type="noConversion"/>
  </si>
  <si>
    <t>원화환산환율</t>
    <phoneticPr fontId="30" type="noConversion"/>
  </si>
  <si>
    <t>지출액</t>
    <phoneticPr fontId="30" type="noConversion"/>
  </si>
  <si>
    <t>지출결의서 NO</t>
    <phoneticPr fontId="30" type="noConversion"/>
  </si>
  <si>
    <t>증빙번호 NO</t>
    <phoneticPr fontId="30" type="noConversion"/>
  </si>
  <si>
    <t>거래처</t>
    <phoneticPr fontId="30" type="noConversion"/>
  </si>
  <si>
    <t>180212-1</t>
    <phoneticPr fontId="30" type="noConversion"/>
  </si>
  <si>
    <t>180212-1-1</t>
    <phoneticPr fontId="30" type="noConversion"/>
  </si>
  <si>
    <t>AB 마트</t>
    <phoneticPr fontId="30" type="noConversion"/>
  </si>
  <si>
    <t xml:space="preserve">      ex) 작성 예시</t>
    <phoneticPr fontId="30" type="noConversion"/>
  </si>
  <si>
    <t>KOICA</t>
    <phoneticPr fontId="30" type="noConversion"/>
  </si>
  <si>
    <t>파트너 분담금 입금</t>
    <phoneticPr fontId="30" type="noConversion"/>
  </si>
  <si>
    <t>파트너</t>
    <phoneticPr fontId="30" type="noConversion"/>
  </si>
  <si>
    <t>한국에서 입금</t>
    <phoneticPr fontId="30" type="noConversion"/>
  </si>
  <si>
    <t>총 원화 환산금액</t>
    <phoneticPr fontId="30" type="noConversion"/>
  </si>
  <si>
    <t>방글라데시(BDT)</t>
    <phoneticPr fontId="30" type="noConversion"/>
  </si>
  <si>
    <t>송금환율 작성 시 주의사항</t>
    <phoneticPr fontId="30" type="noConversion"/>
  </si>
  <si>
    <t>5. 원화에서 현지화로 바로 송금한 경우 송금증에 기재된 환율을 적용가능하며, 수입지출명세서만 작성하여 제출</t>
    <phoneticPr fontId="30" type="noConversion"/>
  </si>
  <si>
    <t>원화-달러-현지화</t>
    <phoneticPr fontId="30" type="noConversion"/>
  </si>
  <si>
    <t>6. 해당 송금증빙은 증빙서류로 함께 제출되어야 함</t>
    <phoneticPr fontId="30" type="noConversion"/>
  </si>
  <si>
    <t>송금구분</t>
    <phoneticPr fontId="30" type="noConversion"/>
  </si>
  <si>
    <t>2. 송금환율 (원화-달러화-현지화로 환전하여 송금하는 경우)</t>
    <phoneticPr fontId="30" type="noConversion"/>
  </si>
  <si>
    <r>
      <t xml:space="preserve">*원화에서 달러를 거쳐 현지화로 환전한 경우 </t>
    </r>
    <r>
      <rPr>
        <b/>
        <sz val="14"/>
        <color rgb="FFFF0000"/>
        <rFont val="맑은 고딕"/>
        <family val="3"/>
        <charset val="129"/>
        <scheme val="minor"/>
      </rPr>
      <t>1. 수입 및 송금 내역 / 2. 송금환율</t>
    </r>
    <r>
      <rPr>
        <b/>
        <sz val="14"/>
        <color theme="1"/>
        <rFont val="맑은 고딕"/>
        <family val="3"/>
        <charset val="129"/>
        <scheme val="minor"/>
      </rPr>
      <t xml:space="preserve"> 작성하여 제출</t>
    </r>
    <phoneticPr fontId="30" type="noConversion"/>
  </si>
  <si>
    <r>
      <t xml:space="preserve">*원화에서 현지화로 바로 송금한 경우 </t>
    </r>
    <r>
      <rPr>
        <b/>
        <sz val="14"/>
        <color rgb="FFFF0000"/>
        <rFont val="맑은 고딕"/>
        <family val="3"/>
        <charset val="129"/>
        <scheme val="minor"/>
      </rPr>
      <t>1. 수입 및 송금 내역</t>
    </r>
    <r>
      <rPr>
        <b/>
        <sz val="14"/>
        <color theme="1"/>
        <rFont val="맑은 고딕"/>
        <family val="3"/>
        <charset val="129"/>
        <scheme val="minor"/>
      </rPr>
      <t>만 작성하여 제출</t>
    </r>
    <phoneticPr fontId="30" type="noConversion"/>
  </si>
  <si>
    <t>2. 월별 평균환율</t>
    <phoneticPr fontId="30" type="noConversion"/>
  </si>
  <si>
    <r>
      <t xml:space="preserve">3) 환율적용방법에서 </t>
    </r>
    <r>
      <rPr>
        <b/>
        <sz val="11"/>
        <color rgb="FFC00000"/>
        <rFont val="맑은 고딕"/>
        <family val="3"/>
        <charset val="129"/>
        <scheme val="minor"/>
      </rPr>
      <t>"원화집행"</t>
    </r>
    <r>
      <rPr>
        <b/>
        <sz val="11"/>
        <color rgb="FFFF0000"/>
        <rFont val="맑은 고딕"/>
        <family val="3"/>
        <charset val="129"/>
        <scheme val="minor"/>
      </rPr>
      <t xml:space="preserve"> </t>
    </r>
    <r>
      <rPr>
        <sz val="11"/>
        <color theme="1"/>
        <rFont val="맑은 고딕"/>
        <family val="3"/>
        <charset val="129"/>
        <scheme val="minor"/>
      </rPr>
      <t>선택한 경우</t>
    </r>
    <phoneticPr fontId="1" type="noConversion"/>
  </si>
  <si>
    <r>
      <t xml:space="preserve">4) 환율적용방법에서 </t>
    </r>
    <r>
      <rPr>
        <b/>
        <sz val="11"/>
        <color rgb="FFC00000"/>
        <rFont val="맑은 고딕"/>
        <family val="3"/>
        <charset val="129"/>
        <scheme val="minor"/>
      </rPr>
      <t>"월별평균환율"</t>
    </r>
    <r>
      <rPr>
        <sz val="11"/>
        <color theme="1"/>
        <rFont val="맑은 고딕"/>
        <family val="3"/>
        <charset val="129"/>
        <scheme val="minor"/>
      </rPr>
      <t xml:space="preserve"> 선택한 경우</t>
    </r>
    <phoneticPr fontId="1" type="noConversion"/>
  </si>
  <si>
    <r>
      <t xml:space="preserve">5) 환율적용방법에서 </t>
    </r>
    <r>
      <rPr>
        <b/>
        <sz val="11"/>
        <color rgb="FFC00000"/>
        <rFont val="맑은 고딕"/>
        <family val="3"/>
        <charset val="129"/>
        <scheme val="minor"/>
      </rPr>
      <t xml:space="preserve">"개별환율" </t>
    </r>
    <r>
      <rPr>
        <sz val="11"/>
        <color theme="1"/>
        <rFont val="맑은 고딕"/>
        <family val="3"/>
        <charset val="129"/>
        <scheme val="minor"/>
      </rPr>
      <t>선택한 경우</t>
    </r>
    <phoneticPr fontId="2" type="noConversion"/>
  </si>
  <si>
    <r>
      <t>2) 환율적용방법에서</t>
    </r>
    <r>
      <rPr>
        <sz val="11"/>
        <color rgb="FF008000"/>
        <rFont val="맑은 고딕"/>
        <family val="3"/>
        <charset val="129"/>
        <scheme val="minor"/>
      </rPr>
      <t xml:space="preserve"> </t>
    </r>
    <r>
      <rPr>
        <b/>
        <sz val="11"/>
        <color rgb="FFC00000"/>
        <rFont val="맑은 고딕"/>
        <family val="3"/>
        <charset val="129"/>
        <scheme val="minor"/>
      </rPr>
      <t>"송금시 환율"</t>
    </r>
    <r>
      <rPr>
        <sz val="11"/>
        <color theme="1"/>
        <rFont val="맑은 고딕"/>
        <family val="3"/>
        <charset val="129"/>
        <scheme val="minor"/>
      </rPr>
      <t xml:space="preserve"> 선택한 경우</t>
    </r>
    <phoneticPr fontId="1" type="noConversion"/>
  </si>
  <si>
    <r>
      <rPr>
        <sz val="11"/>
        <color theme="0"/>
        <rFont val="맑은 고딕"/>
        <family val="3"/>
        <charset val="129"/>
        <scheme val="minor"/>
      </rPr>
      <t>:</t>
    </r>
    <r>
      <rPr>
        <sz val="11"/>
        <color theme="1"/>
        <rFont val="맑은 고딕"/>
        <family val="3"/>
        <charset val="129"/>
        <scheme val="minor"/>
      </rPr>
      <t xml:space="preserve">  원화에서 현지화로 바로 송금한 경우 해당 수입지출명세서만 작성하여 제출하면 됩니다.</t>
    </r>
    <phoneticPr fontId="2" type="noConversion"/>
  </si>
  <si>
    <t>영수금액합계 : 10,000</t>
    <phoneticPr fontId="30" type="noConversion"/>
  </si>
  <si>
    <t xml:space="preserve">  (!) 1차 송금액 중 1,630,000 현지화를 집행 후 잔액 3,000이 남아있는 상황에서 2차 송금 금액을 함께 사용하여 10,000현지화 만큼을 지출해야 하는 상황이라면, 지급대장에 2번 분할하여 하기와 같이 작성하도록 함</t>
    <phoneticPr fontId="30" type="noConversion"/>
  </si>
  <si>
    <t>송금 환율 수입지출명세서</t>
    <phoneticPr fontId="13" type="noConversion"/>
  </si>
  <si>
    <t>1. 송금 환율(AxB)는 송금회차를 확인하여 산출함.</t>
    <phoneticPr fontId="30" type="noConversion"/>
  </si>
  <si>
    <t xml:space="preserve"> ex) 현지화 금액으로 1,633,000 을 집행할 때까지 1-1회차 송금환율 13.3121를 적용하고,</t>
    <phoneticPr fontId="30" type="noConversion"/>
  </si>
  <si>
    <t xml:space="preserve">      1,633,000을 모두 소진 후 집행할 때에는 다음 송금 환율인 13,3094를 적용함.</t>
    <phoneticPr fontId="30" type="noConversion"/>
  </si>
  <si>
    <t>4. 지급대장 작성 시 I열에서 '송금 환율'을 선택하여 도출된 송금 환율을 복사-&gt;값붙여넣기 할 것</t>
    <phoneticPr fontId="30" type="noConversion"/>
  </si>
  <si>
    <t xml:space="preserve">   원화-달러화 송금 환율 : G열 환율 / 원화-현지화 송금 환율 : S열 환율</t>
    <phoneticPr fontId="30" type="noConversion"/>
  </si>
  <si>
    <t>송금 환율</t>
    <phoneticPr fontId="30" type="noConversion"/>
  </si>
  <si>
    <t>송금환율</t>
  </si>
  <si>
    <t>2. [지급대장]시트 - 상세항목 입력(주의사항: 날짜 입력시 2019-01-01 형태로 입력)</t>
    <phoneticPr fontId="2" type="noConversion"/>
  </si>
  <si>
    <t>예) 2019년 총 사업비 2억원중 5천만원을 이월요청하여, 최종 승인 받은 경우에는 2019년 정산보고시 제출하는 지급대장에는 1억5천만원에 대한 지출내역을, 나머지 5천만원은 2020년도 이월사업기간 동안의 지급대장으로 별도 작성(지급대장 파일 2개 생성)</t>
    <phoneticPr fontId="1" type="noConversion"/>
  </si>
  <si>
    <r>
      <t xml:space="preserve">: </t>
    </r>
    <r>
      <rPr>
        <sz val="11"/>
        <color rgb="FFC00000"/>
        <rFont val="맑은 고딕"/>
        <family val="3"/>
        <charset val="129"/>
        <scheme val="minor"/>
      </rPr>
      <t xml:space="preserve"> </t>
    </r>
    <r>
      <rPr>
        <b/>
        <sz val="11"/>
        <color rgb="FFC00000"/>
        <rFont val="맑은 고딕"/>
        <family val="3"/>
        <charset val="129"/>
        <scheme val="minor"/>
      </rPr>
      <t>수입지출명세서(가중평균)</t>
    </r>
    <r>
      <rPr>
        <sz val="11"/>
        <color theme="1"/>
        <rFont val="맑은 고딕"/>
        <family val="3"/>
        <charset val="129"/>
        <scheme val="minor"/>
      </rPr>
      <t xml:space="preserve"> 양식을 작성하여 산출된 </t>
    </r>
    <r>
      <rPr>
        <b/>
        <sz val="11"/>
        <color rgb="FFC00000"/>
        <rFont val="맑은 고딕"/>
        <family val="3"/>
        <charset val="129"/>
        <scheme val="minor"/>
      </rPr>
      <t>가중평균환율</t>
    </r>
    <r>
      <rPr>
        <sz val="11"/>
        <color theme="1"/>
        <rFont val="맑은 고딕"/>
        <family val="3"/>
        <charset val="129"/>
        <scheme val="minor"/>
      </rPr>
      <t>을</t>
    </r>
    <r>
      <rPr>
        <b/>
        <sz val="11"/>
        <color rgb="FFFF0000"/>
        <rFont val="맑은 고딕"/>
        <family val="3"/>
        <charset val="129"/>
        <scheme val="minor"/>
      </rPr>
      <t xml:space="preserve"> </t>
    </r>
    <r>
      <rPr>
        <b/>
        <sz val="11"/>
        <color rgb="FFC00000"/>
        <rFont val="맑은 고딕"/>
        <family val="3"/>
        <charset val="129"/>
        <scheme val="minor"/>
      </rPr>
      <t>'값 복사'</t>
    </r>
    <r>
      <rPr>
        <sz val="11"/>
        <color theme="1"/>
        <rFont val="맑은 고딕"/>
        <family val="3"/>
        <charset val="129"/>
        <scheme val="minor"/>
      </rPr>
      <t xml:space="preserve">하여 제출합니다. </t>
    </r>
    <phoneticPr fontId="1" type="noConversion"/>
  </si>
  <si>
    <r>
      <t xml:space="preserve">   또한, [지급대장]시트의</t>
    </r>
    <r>
      <rPr>
        <sz val="11"/>
        <color rgb="FFC00000"/>
        <rFont val="맑은 고딕"/>
        <family val="3"/>
        <charset val="129"/>
        <scheme val="minor"/>
      </rPr>
      <t xml:space="preserve"> I</t>
    </r>
    <r>
      <rPr>
        <b/>
        <sz val="11"/>
        <color rgb="FFC00000"/>
        <rFont val="맑은 고딕"/>
        <family val="3"/>
        <charset val="129"/>
        <scheme val="minor"/>
      </rPr>
      <t>열</t>
    </r>
    <r>
      <rPr>
        <sz val="11"/>
        <color theme="1"/>
        <rFont val="맑은 고딕"/>
        <family val="3"/>
        <charset val="129"/>
        <scheme val="minor"/>
      </rPr>
      <t xml:space="preserve"> 환율적용 방법을 "가중평균환율"로 선택하며,</t>
    </r>
    <r>
      <rPr>
        <b/>
        <sz val="11"/>
        <color rgb="FFC00000"/>
        <rFont val="맑은 고딕"/>
        <family val="3"/>
        <charset val="129"/>
        <scheme val="minor"/>
      </rPr>
      <t xml:space="preserve"> J열</t>
    </r>
    <r>
      <rPr>
        <sz val="11"/>
        <color theme="1"/>
        <rFont val="맑은 고딕"/>
        <family val="3"/>
        <charset val="129"/>
        <scheme val="minor"/>
      </rPr>
      <t>에 해당 환율을</t>
    </r>
    <r>
      <rPr>
        <b/>
        <sz val="11"/>
        <color rgb="FFC00000"/>
        <rFont val="맑은 고딕"/>
        <family val="3"/>
        <charset val="129"/>
        <scheme val="minor"/>
      </rPr>
      <t xml:space="preserve"> '값 복사'</t>
    </r>
    <r>
      <rPr>
        <sz val="11"/>
        <color theme="1"/>
        <rFont val="맑은 고딕"/>
        <family val="3"/>
        <charset val="129"/>
        <scheme val="minor"/>
      </rPr>
      <t>합니다.</t>
    </r>
    <phoneticPr fontId="1" type="noConversion"/>
  </si>
  <si>
    <r>
      <t xml:space="preserve">:  </t>
    </r>
    <r>
      <rPr>
        <b/>
        <sz val="11"/>
        <color rgb="FFC00000"/>
        <rFont val="맑은 고딕"/>
        <family val="3"/>
        <charset val="129"/>
        <scheme val="minor"/>
      </rPr>
      <t>수입지출명세서(송금환율)</t>
    </r>
    <r>
      <rPr>
        <sz val="11"/>
        <color theme="1"/>
        <rFont val="맑은 고딕"/>
        <family val="3"/>
        <charset val="129"/>
        <scheme val="minor"/>
      </rPr>
      <t xml:space="preserve"> 양식을 작성하여 산출된 송금환율을</t>
    </r>
    <r>
      <rPr>
        <sz val="11"/>
        <color rgb="FFC00000"/>
        <rFont val="맑은 고딕"/>
        <family val="3"/>
        <charset val="129"/>
        <scheme val="minor"/>
      </rPr>
      <t xml:space="preserve"> </t>
    </r>
    <r>
      <rPr>
        <b/>
        <sz val="11"/>
        <color rgb="FFC00000"/>
        <rFont val="맑은 고딕"/>
        <family val="3"/>
        <charset val="129"/>
        <scheme val="minor"/>
      </rPr>
      <t>J열</t>
    </r>
    <r>
      <rPr>
        <sz val="11"/>
        <color theme="1"/>
        <rFont val="맑은 고딕"/>
        <family val="3"/>
        <charset val="129"/>
        <scheme val="minor"/>
      </rPr>
      <t>에</t>
    </r>
    <r>
      <rPr>
        <sz val="11"/>
        <color rgb="FFC00000"/>
        <rFont val="맑은 고딕"/>
        <family val="3"/>
        <charset val="129"/>
        <scheme val="minor"/>
      </rPr>
      <t xml:space="preserve"> </t>
    </r>
    <r>
      <rPr>
        <b/>
        <sz val="11"/>
        <color rgb="FFC00000"/>
        <rFont val="맑은 고딕"/>
        <family val="3"/>
        <charset val="129"/>
        <scheme val="minor"/>
      </rPr>
      <t>'값 복사'</t>
    </r>
    <r>
      <rPr>
        <sz val="11"/>
        <color theme="1"/>
        <rFont val="맑은 고딕"/>
        <family val="3"/>
        <charset val="129"/>
        <scheme val="minor"/>
      </rPr>
      <t xml:space="preserve">하여 제출합니다. </t>
    </r>
    <phoneticPr fontId="2" type="noConversion"/>
  </si>
  <si>
    <t>*주의* (!) 이월 예산이 있는 경우, 해당 이월예산의 지급대장은 별도의 파일에 작성하여야 합니다. (2019년도 사업비와 구분하여 정산 검토 및 보고서 발행 예정)</t>
    <phoneticPr fontId="1" type="noConversion"/>
  </si>
  <si>
    <t>직접 수식 반영 필요</t>
    <phoneticPr fontId="30" type="noConversion"/>
  </si>
  <si>
    <r>
      <t xml:space="preserve">원화-현지화 송금 환율
</t>
    </r>
    <r>
      <rPr>
        <b/>
        <sz val="9"/>
        <color rgb="FFFF0000"/>
        <rFont val="맑은 고딕"/>
        <family val="3"/>
        <charset val="129"/>
        <scheme val="minor"/>
      </rPr>
      <t>(A) x (B)</t>
    </r>
    <phoneticPr fontId="30" type="noConversion"/>
  </si>
  <si>
    <r>
      <t xml:space="preserve">환율(원/$)
</t>
    </r>
    <r>
      <rPr>
        <b/>
        <sz val="9"/>
        <color rgb="FFFF0000"/>
        <rFont val="맑은 고딕"/>
        <family val="3"/>
        <charset val="129"/>
        <scheme val="minor"/>
      </rPr>
      <t>(A)</t>
    </r>
    <phoneticPr fontId="30" type="noConversion"/>
  </si>
  <si>
    <r>
      <t xml:space="preserve">환전환율($/현지화)
</t>
    </r>
    <r>
      <rPr>
        <b/>
        <sz val="9"/>
        <color rgb="FFFF0000"/>
        <rFont val="맑은 고딕"/>
        <family val="3"/>
        <charset val="129"/>
        <scheme val="minor"/>
      </rPr>
      <t>(B)</t>
    </r>
    <phoneticPr fontId="30" type="noConversion"/>
  </si>
  <si>
    <r>
      <t xml:space="preserve">원화-현지화 송금 환율
</t>
    </r>
    <r>
      <rPr>
        <b/>
        <sz val="9"/>
        <color rgb="FFFF0000"/>
        <rFont val="맑은 고딕"/>
        <family val="3"/>
        <charset val="129"/>
        <scheme val="minor"/>
      </rPr>
      <t>(A) x (B)</t>
    </r>
    <phoneticPr fontId="30" type="noConversion"/>
  </si>
  <si>
    <t>가중평균환율(하반기) 수입지출명세서</t>
    <phoneticPr fontId="13" type="noConversion"/>
  </si>
  <si>
    <t>가중평균환율(상반기) 수입지출명세서</t>
    <phoneticPr fontId="13" type="noConversion"/>
  </si>
  <si>
    <t>(*) 작성상 주의 - 사업 파트너기관에서 개별환율을 적용한 경우, 해당 일자의 환율 조회내역을 증빙으로 제출하여야 하며, 지급대장 상 "환율적용방법"에 기재하여야 함</t>
    <phoneticPr fontId="13" type="noConversion"/>
  </si>
  <si>
    <t>사업비(KOICA분담금&amp;자체분담금)(국내)</t>
  </si>
  <si>
    <t>사업비(KOICA분담금+자체분담금)(해외사업장)</t>
  </si>
  <si>
    <t>- 국내 KOICA 분담금 통장사본 + 국내 파트너 분담금 통장사본+ 국내 혹은 해외사업장 달러화 통장사본 +해외사업장 현지화 통장사본</t>
  </si>
  <si>
    <t>KOICA 분담금 입금</t>
  </si>
  <si>
    <t>KOICA 분담금 송금</t>
  </si>
  <si>
    <t>(단위:US$/현지화)</t>
    <phoneticPr fontId="30" type="noConversion"/>
  </si>
  <si>
    <t>(단위:US$/현지화)</t>
    <phoneticPr fontId="30" type="noConversion"/>
  </si>
  <si>
    <t>(*) 작성상 주의 - 지급대장 상 "원화환산환율"에 (1)~(3)의 환율을 입력할 때는 해당 환율의 소수점 끝자리까지 값복사해서 넣어야 함</t>
    <phoneticPr fontId="13" type="noConversion"/>
  </si>
  <si>
    <t>- 월별평균환율 적용하는 경우: 공신력 있는 금융기관에서 고시하는 환율 자료 제출 (캡쳐 화면, 엑셀 등)</t>
    <phoneticPr fontId="13" type="noConversion"/>
  </si>
  <si>
    <t>- 개별환율 적용하는 경우: 개별환율을 적용한 일자의 환율 조회내역에 대한 증빙 제출(검증이 가능한 조회한 Site 주소도 함께 첨부하여야 함)</t>
    <phoneticPr fontId="13" type="noConversion"/>
  </si>
  <si>
    <t>(3) 월별 평균환율 적용 : 월단위로 환율을 적용하는 방법</t>
    <phoneticPr fontId="13" type="noConversion"/>
  </si>
  <si>
    <t>현지 환전</t>
  </si>
  <si>
    <t>현지조달</t>
  </si>
  <si>
    <t>파트너</t>
  </si>
  <si>
    <t>가중평균환율 수입지출명세서 (작성예시)</t>
    <phoneticPr fontId="13" type="noConversion"/>
  </si>
  <si>
    <t>송금 환율 수입지출명세서 (작성예시)</t>
    <phoneticPr fontId="13" type="noConversion"/>
  </si>
  <si>
    <t>월별평균환율 수입지출명세서</t>
    <phoneticPr fontId="13" type="noConversion"/>
  </si>
  <si>
    <t>지출 사유 기재 (구체적으로 작성)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</si>
</sst>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 #,##0_-;_-* &quot;-&quot;_-;_-@_-"/>
    <numFmt numFmtId="43" formatCode="_-* #,##0.00_-;\-* #,##0.00_-;_-* &quot;-&quot;??_-;_-@_-"/>
    <numFmt numFmtId="26" formatCode="\$#,##0.00_);[Red]\(\$#,##0.00\)"/>
    <numFmt numFmtId="176" formatCode="mm&quot;월&quot;\ dd&quot;일&quot;"/>
    <numFmt numFmtId="177" formatCode="#,###;\(\-\)#,###;&quot;&quot;"/>
    <numFmt numFmtId="178" formatCode="&quot;US$&quot;#,##0.00_);[Red]\(&quot;US$&quot;#,##0.00\)"/>
    <numFmt numFmtId="179" formatCode="#,##0.00_);[Red]\(#,##0.00\)"/>
    <numFmt numFmtId="180" formatCode="#,##0.0000;[Red]\-#,##0.0000"/>
    <numFmt numFmtId="181" formatCode="_-* #,##0.000000_-;\-* #,##0.000000_-;_-* &quot;-&quot;_-;_-@_-"/>
    <numFmt numFmtId="182" formatCode="_-* #,##0.00000_-;\-* #,##0.00000_-;_-* &quot;-&quot;_-;_-@_-"/>
    <numFmt numFmtId="183" formatCode="_-* #,##0.000000000_-;\-* #,##0.000000000_-;_-* &quot;-&quot;_-;_-@_-"/>
    <numFmt numFmtId="184" formatCode="#&quot;월&quot;"/>
    <numFmt numFmtId="185" formatCode="#,##0.00000_);[Red]\(#,##0.00000\)"/>
    <numFmt numFmtId="186" formatCode="&quot;합&quot;&quot;계&quot;&quot;금&quot;&quot;액&quot;\ ##,###,###"/>
    <numFmt numFmtId="187" formatCode="#,##0.000000000;[Red]\-#,##0.000000000"/>
    <numFmt numFmtId="188" formatCode="#,##0.000000"/>
    <numFmt numFmtId="189" formatCode="#,##0.000000_);[Red]\(#,##0.000000\)"/>
    <numFmt numFmtId="190" formatCode="#,##0.00_ ;[Red]\-#,##0.00\ "/>
    <numFmt numFmtId="191" formatCode="_-* #,##0.00_-;\-* #,##0.00_-;_-* &quot;-&quot;_-;_-@_-"/>
    <numFmt numFmtId="192" formatCode="#,##0.00000000"/>
    <numFmt numFmtId="193" formatCode="#,##0_ ;[Red]\-#,##0\ "/>
    <numFmt numFmtId="194" formatCode="#,##0;[Red]#,##0"/>
    <numFmt numFmtId="195" formatCode="#,##0_ "/>
    <numFmt numFmtId="196" formatCode="0.000000"/>
    <numFmt numFmtId="197" formatCode="\$#,##0.00"/>
    <numFmt numFmtId="198" formatCode="_-* #,##0.0000_-;\-* #,##0.0000_-;_-* &quot;-&quot;_-;_-@_-"/>
    <numFmt numFmtId="199" formatCode="\$#,##0.00;[Red]\-\$#,##0.00"/>
    <numFmt numFmtId="200" formatCode="#,##0_);[Red]\(#,##0\)"/>
  </numFmts>
  <fonts count="89" x14ac:knownFonts="1">
    <font>
      <sz val="11"/>
      <color theme="1"/>
      <name val="맑은 고딕"/>
      <family val="3"/>
      <charset val="129"/>
      <scheme val="minor"/>
    </font>
    <font>
      <sz val="8"/>
      <name val="맑은 고딕"/>
      <family val="3"/>
      <charset val="129"/>
    </font>
    <font>
      <sz val="8"/>
      <name val="맑은 고딕"/>
      <family val="3"/>
      <charset val="129"/>
    </font>
    <font>
      <sz val="11"/>
      <color indexed="9"/>
      <name val="맑은 고딕"/>
      <family val="3"/>
      <charset val="129"/>
    </font>
    <font>
      <sz val="11"/>
      <color indexed="10"/>
      <name val="맑은 고딕"/>
      <family val="3"/>
      <charset val="129"/>
    </font>
    <font>
      <sz val="11"/>
      <name val="돋움"/>
      <family val="3"/>
      <charset val="129"/>
    </font>
    <font>
      <sz val="9"/>
      <color indexed="8"/>
      <name val="맑은 고딕"/>
      <family val="3"/>
      <charset val="129"/>
    </font>
    <font>
      <sz val="10"/>
      <color indexed="8"/>
      <name val="맑은 고딕"/>
      <family val="3"/>
      <charset val="129"/>
    </font>
    <font>
      <sz val="11"/>
      <color indexed="8"/>
      <name val="맑은 고딕"/>
      <family val="3"/>
      <charset val="129"/>
    </font>
    <font>
      <b/>
      <sz val="11"/>
      <color indexed="8"/>
      <name val="맑은 고딕"/>
      <family val="3"/>
      <charset val="129"/>
    </font>
    <font>
      <b/>
      <sz val="10"/>
      <name val="맑은 고딕"/>
      <family val="3"/>
      <charset val="129"/>
    </font>
    <font>
      <b/>
      <sz val="14"/>
      <color indexed="9"/>
      <name val="맑은 고딕"/>
      <family val="3"/>
      <charset val="129"/>
    </font>
    <font>
      <sz val="10"/>
      <color indexed="9"/>
      <name val="맑은 고딕"/>
      <family val="3"/>
      <charset val="129"/>
    </font>
    <font>
      <sz val="8"/>
      <name val="돋움"/>
      <family val="3"/>
      <charset val="129"/>
    </font>
    <font>
      <b/>
      <sz val="10"/>
      <color indexed="9"/>
      <name val="맑은 고딕"/>
      <family val="3"/>
      <charset val="129"/>
    </font>
    <font>
      <b/>
      <sz val="10"/>
      <color indexed="8"/>
      <name val="맑은 고딕"/>
      <family val="3"/>
      <charset val="129"/>
    </font>
    <font>
      <b/>
      <sz val="10"/>
      <color indexed="43"/>
      <name val="맑은 고딕"/>
      <family val="3"/>
      <charset val="129"/>
    </font>
    <font>
      <b/>
      <sz val="14"/>
      <color indexed="8"/>
      <name val="맑은 고딕"/>
      <family val="3"/>
      <charset val="129"/>
    </font>
    <font>
      <b/>
      <sz val="10"/>
      <color indexed="81"/>
      <name val="굴림"/>
      <family val="3"/>
      <charset val="129"/>
    </font>
    <font>
      <b/>
      <sz val="10"/>
      <color indexed="10"/>
      <name val="굴림"/>
      <family val="3"/>
      <charset val="129"/>
    </font>
    <font>
      <sz val="10"/>
      <name val="Arial"/>
      <family val="2"/>
    </font>
    <font>
      <sz val="10"/>
      <color theme="1"/>
      <name val="맑은 고딕"/>
      <family val="3"/>
      <charset val="129"/>
      <scheme val="minor"/>
    </font>
    <font>
      <sz val="10"/>
      <name val="맑은 고딕"/>
      <family val="3"/>
      <charset val="129"/>
      <scheme val="major"/>
    </font>
    <font>
      <b/>
      <sz val="10"/>
      <color theme="0"/>
      <name val="맑은 고딕"/>
      <family val="3"/>
      <charset val="129"/>
      <scheme val="major"/>
    </font>
    <font>
      <sz val="10"/>
      <color theme="0"/>
      <name val="맑은 고딕"/>
      <family val="3"/>
      <charset val="129"/>
      <scheme val="major"/>
    </font>
    <font>
      <b/>
      <sz val="10"/>
      <color indexed="8"/>
      <name val="맑은 고딕"/>
      <family val="3"/>
      <charset val="129"/>
      <scheme val="minor"/>
    </font>
    <font>
      <sz val="10"/>
      <name val="맑은 고딕"/>
      <family val="3"/>
      <charset val="129"/>
      <scheme val="minor"/>
    </font>
    <font>
      <b/>
      <sz val="18"/>
      <color indexed="8"/>
      <name val="맑은 고딕"/>
      <family val="3"/>
      <charset val="129"/>
      <scheme val="minor"/>
    </font>
    <font>
      <b/>
      <u/>
      <sz val="10"/>
      <name val="맑은 고딕"/>
      <family val="3"/>
      <charset val="129"/>
      <scheme val="minor"/>
    </font>
    <font>
      <b/>
      <sz val="10"/>
      <color rgb="FFFF0000"/>
      <name val="맑은 고딕"/>
      <family val="3"/>
      <charset val="129"/>
      <scheme val="minor"/>
    </font>
    <font>
      <sz val="8"/>
      <name val="맑은 고딕"/>
      <family val="3"/>
      <charset val="129"/>
      <scheme val="minor"/>
    </font>
    <font>
      <b/>
      <sz val="10"/>
      <name val="맑은 고딕"/>
      <family val="3"/>
      <charset val="129"/>
      <scheme val="minor"/>
    </font>
    <font>
      <sz val="9"/>
      <color rgb="FF000000"/>
      <name val="굴림"/>
      <family val="3"/>
      <charset val="129"/>
    </font>
    <font>
      <sz val="11"/>
      <color rgb="FF000000"/>
      <name val="맑은 고딕"/>
      <family val="3"/>
      <charset val="129"/>
    </font>
    <font>
      <sz val="10"/>
      <color rgb="FFFF0000"/>
      <name val="맑은 고딕"/>
      <family val="3"/>
      <charset val="129"/>
      <scheme val="minor"/>
    </font>
    <font>
      <b/>
      <sz val="9"/>
      <color indexed="81"/>
      <name val="맑은 고딕"/>
      <family val="3"/>
      <charset val="129"/>
      <scheme val="minor"/>
    </font>
    <font>
      <b/>
      <sz val="9"/>
      <color indexed="81"/>
      <name val="맑은 고딕"/>
      <family val="3"/>
      <charset val="129"/>
      <scheme val="major"/>
    </font>
    <font>
      <u/>
      <sz val="11"/>
      <color theme="10"/>
      <name val="맑은 고딕"/>
      <family val="3"/>
      <charset val="129"/>
      <scheme val="minor"/>
    </font>
    <font>
      <b/>
      <sz val="9"/>
      <color rgb="FFFF0000"/>
      <name val="맑은 고딕"/>
      <family val="3"/>
      <charset val="129"/>
    </font>
    <font>
      <sz val="10"/>
      <color rgb="FFFF0000"/>
      <name val="맑은 고딕"/>
      <family val="3"/>
      <charset val="129"/>
      <scheme val="major"/>
    </font>
    <font>
      <b/>
      <sz val="10"/>
      <color theme="0"/>
      <name val="맑은 고딕"/>
      <family val="3"/>
      <charset val="129"/>
    </font>
    <font>
      <sz val="9"/>
      <color theme="0"/>
      <name val="맑은 고딕"/>
      <family val="3"/>
      <charset val="129"/>
    </font>
    <font>
      <b/>
      <sz val="11"/>
      <color rgb="FFFF0000"/>
      <name val="맑은 고딕"/>
      <family val="3"/>
      <charset val="129"/>
    </font>
    <font>
      <b/>
      <sz val="12"/>
      <name val="맑은 고딕"/>
      <family val="3"/>
      <charset val="129"/>
      <scheme val="minor"/>
    </font>
    <font>
      <b/>
      <sz val="11"/>
      <color rgb="FFFF0000"/>
      <name val="맑은 고딕"/>
      <family val="3"/>
      <charset val="129"/>
      <scheme val="minor"/>
    </font>
    <font>
      <b/>
      <sz val="14"/>
      <color indexed="10"/>
      <name val="맑은 고딕"/>
      <family val="3"/>
      <charset val="129"/>
      <scheme val="minor"/>
    </font>
    <font>
      <b/>
      <u/>
      <sz val="12"/>
      <name val="맑은 고딕"/>
      <family val="3"/>
      <charset val="129"/>
      <scheme val="minor"/>
    </font>
    <font>
      <b/>
      <sz val="12"/>
      <color rgb="FFFF0000"/>
      <name val="맑은 고딕"/>
      <family val="3"/>
      <charset val="129"/>
      <scheme val="minor"/>
    </font>
    <font>
      <b/>
      <sz val="12"/>
      <color indexed="10"/>
      <name val="맑은 고딕"/>
      <family val="3"/>
      <charset val="129"/>
      <scheme val="minor"/>
    </font>
    <font>
      <sz val="9"/>
      <color indexed="81"/>
      <name val="Tahoma"/>
      <family val="2"/>
    </font>
    <font>
      <b/>
      <sz val="9"/>
      <color indexed="81"/>
      <name val="굴림"/>
      <family val="3"/>
      <charset val="129"/>
    </font>
    <font>
      <sz val="10"/>
      <color theme="3" tint="-0.249977111117893"/>
      <name val="맑은 고딕"/>
      <family val="3"/>
      <charset val="129"/>
      <scheme val="minor"/>
    </font>
    <font>
      <b/>
      <sz val="15"/>
      <color theme="3" tint="-0.249977111117893"/>
      <name val="맑은 고딕"/>
      <family val="3"/>
      <charset val="129"/>
      <scheme val="minor"/>
    </font>
    <font>
      <sz val="11"/>
      <color rgb="FF008000"/>
      <name val="맑은 고딕"/>
      <family val="3"/>
      <charset val="129"/>
      <scheme val="minor"/>
    </font>
    <font>
      <b/>
      <sz val="11"/>
      <color rgb="FFC00000"/>
      <name val="맑은 고딕"/>
      <family val="3"/>
      <charset val="129"/>
      <scheme val="minor"/>
    </font>
    <font>
      <sz val="11"/>
      <color rgb="FFC00000"/>
      <name val="맑은 고딕"/>
      <family val="3"/>
      <charset val="129"/>
      <scheme val="minor"/>
    </font>
    <font>
      <b/>
      <sz val="9"/>
      <color indexed="81"/>
      <name val="Tahoma"/>
      <family val="2"/>
    </font>
    <font>
      <b/>
      <sz val="9"/>
      <color indexed="81"/>
      <name val="맑은 고딕"/>
      <family val="3"/>
      <charset val="129"/>
    </font>
    <font>
      <b/>
      <sz val="12"/>
      <color theme="1"/>
      <name val="맑은 고딕"/>
      <family val="3"/>
      <charset val="129"/>
      <scheme val="minor"/>
    </font>
    <font>
      <b/>
      <sz val="10"/>
      <color theme="1"/>
      <name val="맑은 고딕"/>
      <family val="3"/>
      <charset val="129"/>
      <scheme val="minor"/>
    </font>
    <font>
      <sz val="9"/>
      <color rgb="FFFF0000"/>
      <name val="맑은 고딕"/>
      <family val="3"/>
      <charset val="129"/>
    </font>
    <font>
      <b/>
      <sz val="9"/>
      <color theme="4" tint="-0.249977111117893"/>
      <name val="맑은 고딕"/>
      <family val="3"/>
      <charset val="129"/>
    </font>
    <font>
      <b/>
      <sz val="9"/>
      <color theme="4" tint="-0.249977111117893"/>
      <name val="맑은 고딕"/>
      <family val="3"/>
      <charset val="129"/>
      <scheme val="minor"/>
    </font>
    <font>
      <b/>
      <sz val="9"/>
      <color theme="3"/>
      <name val="맑은 고딕"/>
      <family val="3"/>
      <charset val="129"/>
      <scheme val="minor"/>
    </font>
    <font>
      <sz val="11"/>
      <color rgb="FFFF0000"/>
      <name val="맑은 고딕"/>
      <family val="3"/>
      <charset val="129"/>
    </font>
    <font>
      <b/>
      <sz val="14"/>
      <color theme="3" tint="-0.249977111117893"/>
      <name val="맑은 고딕"/>
      <family val="3"/>
      <charset val="129"/>
      <scheme val="minor"/>
    </font>
    <font>
      <b/>
      <sz val="14"/>
      <color theme="3" tint="-0.249977111117893"/>
      <name val="맑은 고딕"/>
      <family val="3"/>
      <charset val="129"/>
    </font>
    <font>
      <b/>
      <sz val="10"/>
      <color theme="3" tint="-0.249977111117893"/>
      <name val="맑은 고딕"/>
      <family val="3"/>
      <charset val="129"/>
      <scheme val="minor"/>
    </font>
    <font>
      <b/>
      <sz val="12"/>
      <color theme="3" tint="-0.249977111117893"/>
      <name val="맑은 고딕"/>
      <family val="3"/>
      <charset val="129"/>
      <scheme val="minor"/>
    </font>
    <font>
      <sz val="12"/>
      <color theme="3" tint="-0.249977111117893"/>
      <name val="맑은 고딕"/>
      <family val="3"/>
      <charset val="129"/>
      <scheme val="minor"/>
    </font>
    <font>
      <b/>
      <sz val="20"/>
      <name val="맑은 고딕"/>
      <family val="3"/>
      <charset val="129"/>
      <scheme val="minor"/>
    </font>
    <font>
      <b/>
      <sz val="10"/>
      <color indexed="81"/>
      <name val="맑은 고딕"/>
      <family val="3"/>
      <charset val="129"/>
      <scheme val="major"/>
    </font>
    <font>
      <b/>
      <sz val="11"/>
      <name val="맑은 고딕"/>
      <family val="3"/>
      <charset val="129"/>
      <scheme val="minor"/>
    </font>
    <font>
      <b/>
      <sz val="14"/>
      <color rgb="FFFF0000"/>
      <name val="맑은 고딕"/>
      <family val="3"/>
      <charset val="129"/>
    </font>
    <font>
      <b/>
      <sz val="14"/>
      <name val="맑은 고딕"/>
      <family val="3"/>
      <charset val="129"/>
      <scheme val="minor"/>
    </font>
    <font>
      <b/>
      <sz val="9"/>
      <color indexed="81"/>
      <name val="돋움"/>
      <family val="3"/>
      <charset val="129"/>
    </font>
    <font>
      <sz val="9"/>
      <color indexed="81"/>
      <name val="돋움"/>
      <family val="3"/>
      <charset val="129"/>
    </font>
    <font>
      <sz val="10"/>
      <color rgb="FF000000"/>
      <name val="맑은 고딕"/>
      <family val="3"/>
      <charset val="129"/>
    </font>
    <font>
      <b/>
      <sz val="9"/>
      <color theme="1"/>
      <name val="맑은 고딕"/>
      <family val="3"/>
      <charset val="129"/>
      <scheme val="minor"/>
    </font>
    <font>
      <b/>
      <sz val="14"/>
      <color theme="1"/>
      <name val="맑은 고딕"/>
      <family val="3"/>
      <charset val="129"/>
      <scheme val="minor"/>
    </font>
    <font>
      <sz val="10"/>
      <color indexed="81"/>
      <name val="맑은 고딕"/>
      <family val="3"/>
      <charset val="129"/>
      <scheme val="major"/>
    </font>
    <font>
      <sz val="11"/>
      <color rgb="FFFF0000"/>
      <name val="맑은 고딕"/>
      <family val="3"/>
      <charset val="129"/>
      <scheme val="minor"/>
    </font>
    <font>
      <sz val="11"/>
      <name val="맑은 고딕"/>
      <family val="3"/>
      <charset val="129"/>
      <scheme val="minor"/>
    </font>
    <font>
      <sz val="11"/>
      <color theme="0"/>
      <name val="맑은 고딕"/>
      <family val="3"/>
      <charset val="129"/>
      <scheme val="minor"/>
    </font>
    <font>
      <b/>
      <sz val="11"/>
      <color theme="1"/>
      <name val="맑은 고딕"/>
      <family val="3"/>
      <charset val="129"/>
      <scheme val="minor"/>
    </font>
    <font>
      <b/>
      <sz val="10"/>
      <color indexed="81"/>
      <name val="맑은 고딕"/>
      <family val="2"/>
      <scheme val="major"/>
    </font>
    <font>
      <b/>
      <u/>
      <sz val="12"/>
      <color theme="1"/>
      <name val="맑은 고딕"/>
      <family val="3"/>
      <charset val="129"/>
      <scheme val="minor"/>
    </font>
    <font>
      <b/>
      <sz val="14"/>
      <color rgb="FFFF0000"/>
      <name val="맑은 고딕"/>
      <family val="3"/>
      <charset val="129"/>
      <scheme val="minor"/>
    </font>
    <font>
      <b/>
      <sz val="9"/>
      <color rgb="FFFF0000"/>
      <name val="맑은 고딕"/>
      <family val="3"/>
      <charset val="129"/>
      <scheme val="minor"/>
    </font>
  </fonts>
  <fills count="2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19"/>
        <bgColor indexed="64"/>
      </patternFill>
    </fill>
    <fill>
      <patternFill patternType="solid">
        <fgColor rgb="FFFFC000"/>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1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CCCC"/>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64"/>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style="thin">
        <color indexed="22"/>
      </left>
      <right style="medium">
        <color indexed="64"/>
      </right>
      <top style="thin">
        <color indexed="22"/>
      </top>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top style="medium">
        <color indexed="64"/>
      </top>
      <bottom style="thin">
        <color indexed="22"/>
      </bottom>
      <diagonal/>
    </border>
    <border>
      <left/>
      <right/>
      <top style="medium">
        <color indexed="64"/>
      </top>
      <bottom style="thin">
        <color indexed="22"/>
      </bottom>
      <diagonal/>
    </border>
    <border>
      <left/>
      <right style="thin">
        <color indexed="22"/>
      </right>
      <top style="medium">
        <color indexed="64"/>
      </top>
      <bottom style="thin">
        <color indexed="2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22"/>
      </right>
      <top style="thin">
        <color indexed="22"/>
      </top>
      <bottom/>
      <diagonal/>
    </border>
    <border>
      <left/>
      <right style="thin">
        <color indexed="22"/>
      </right>
      <top/>
      <bottom style="thin">
        <color indexed="22"/>
      </bottom>
      <diagonal/>
    </border>
    <border>
      <left/>
      <right style="thin">
        <color indexed="64"/>
      </right>
      <top/>
      <bottom style="thin">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thin">
        <color auto="1"/>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theme="0" tint="-0.499984740745262"/>
      </top>
      <bottom/>
      <diagonal/>
    </border>
    <border>
      <left style="thin">
        <color auto="1"/>
      </left>
      <right/>
      <top style="thin">
        <color theme="0" tint="-0.499984740745262"/>
      </top>
      <bottom/>
      <diagonal/>
    </border>
    <border>
      <left/>
      <right/>
      <top style="thin">
        <color theme="0" tint="-0.499984740745262"/>
      </top>
      <bottom/>
      <diagonal/>
    </border>
    <border>
      <left/>
      <right style="thin">
        <color auto="1"/>
      </right>
      <top/>
      <bottom/>
      <diagonal/>
    </border>
    <border>
      <left style="thin">
        <color auto="1"/>
      </left>
      <right/>
      <top/>
      <bottom/>
      <diagonal/>
    </border>
    <border>
      <left/>
      <right style="thin">
        <color auto="1"/>
      </right>
      <top/>
      <bottom style="thin">
        <color theme="0" tint="-0.499984740745262"/>
      </bottom>
      <diagonal/>
    </border>
    <border>
      <left style="thin">
        <color auto="1"/>
      </left>
      <right/>
      <top/>
      <bottom style="thin">
        <color theme="0" tint="-0.499984740745262"/>
      </bottom>
      <diagonal/>
    </border>
    <border>
      <left/>
      <right/>
      <top/>
      <bottom style="thin">
        <color theme="0" tint="-0.499984740745262"/>
      </bottom>
      <diagonal/>
    </border>
    <border>
      <left style="thin">
        <color auto="1"/>
      </left>
      <right/>
      <top/>
      <bottom style="medium">
        <color auto="1"/>
      </bottom>
      <diagonal/>
    </border>
    <border>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theme="0" tint="-0.14996795556505021"/>
      </bottom>
      <diagonal/>
    </border>
    <border>
      <left style="thin">
        <color indexed="22"/>
      </left>
      <right style="thin">
        <color indexed="22"/>
      </right>
      <top style="thin">
        <color theme="0" tint="-0.14996795556505021"/>
      </top>
      <bottom style="thin">
        <color theme="0" tint="-0.14996795556505021"/>
      </bottom>
      <diagonal/>
    </border>
    <border>
      <left style="thin">
        <color indexed="22"/>
      </left>
      <right style="medium">
        <color indexed="64"/>
      </right>
      <top/>
      <bottom style="thin">
        <color indexed="64"/>
      </bottom>
      <diagonal/>
    </border>
    <border>
      <left style="thin">
        <color theme="0" tint="-0.249977111117893"/>
      </left>
      <right style="thin">
        <color indexed="22"/>
      </right>
      <top style="thin">
        <color indexed="64"/>
      </top>
      <bottom style="thin">
        <color theme="0" tint="-0.14996795556505021"/>
      </bottom>
      <diagonal/>
    </border>
    <border>
      <left style="thin">
        <color theme="0" tint="-0.249977111117893"/>
      </left>
      <right style="thin">
        <color indexed="22"/>
      </right>
      <top style="thin">
        <color theme="0" tint="-0.14996795556505021"/>
      </top>
      <bottom style="thin">
        <color theme="0" tint="-0.14996795556505021"/>
      </bottom>
      <diagonal/>
    </border>
    <border>
      <left style="thin">
        <color theme="0" tint="-0.249977111117893"/>
      </left>
      <right style="thin">
        <color indexed="22"/>
      </right>
      <top style="thin">
        <color theme="0" tint="-0.14996795556505021"/>
      </top>
      <bottom style="thin">
        <color indexed="22"/>
      </bottom>
      <diagonal/>
    </border>
    <border>
      <left style="thin">
        <color indexed="22"/>
      </left>
      <right style="thin">
        <color indexed="22"/>
      </right>
      <top style="thin">
        <color theme="0" tint="-0.14996795556505021"/>
      </top>
      <bottom style="thin">
        <color indexed="22"/>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14990691854609822"/>
      </left>
      <right style="thin">
        <color indexed="22"/>
      </right>
      <top style="thin">
        <color theme="0" tint="-0.1499374370555742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indexed="64"/>
      </top>
      <bottom/>
      <diagonal/>
    </border>
    <border>
      <left style="medium">
        <color theme="0" tint="-0.499984740745262"/>
      </left>
      <right style="thin">
        <color indexed="64"/>
      </right>
      <top style="medium">
        <color theme="0" tint="-0.499984740745262"/>
      </top>
      <bottom style="thin">
        <color indexed="64"/>
      </bottom>
      <diagonal/>
    </border>
    <border>
      <left style="medium">
        <color theme="0" tint="-0.499984740745262"/>
      </left>
      <right style="thin">
        <color indexed="64"/>
      </right>
      <top style="thin">
        <color indexed="64"/>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medium">
        <color theme="0" tint="-0.499984740745262"/>
      </bottom>
      <diagonal/>
    </border>
    <border>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thin">
        <color auto="1"/>
      </right>
      <top style="medium">
        <color theme="0" tint="-0.499984740745262"/>
      </top>
      <bottom style="thin">
        <color theme="0" tint="-0.499984740745262"/>
      </bottom>
      <diagonal/>
    </border>
    <border>
      <left style="thin">
        <color indexed="64"/>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auto="1"/>
      </right>
      <top/>
      <bottom style="medium">
        <color theme="0" tint="-0.499984740745262"/>
      </bottom>
      <diagonal/>
    </border>
    <border>
      <left style="thin">
        <color auto="1"/>
      </left>
      <right/>
      <top/>
      <bottom style="medium">
        <color theme="0" tint="-0.499984740745262"/>
      </bottom>
      <diagonal/>
    </border>
    <border>
      <left style="thin">
        <color indexed="22"/>
      </left>
      <right style="thin">
        <color indexed="22"/>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indexed="64"/>
      </top>
      <bottom style="medium">
        <color theme="0" tint="-0.499984740745262"/>
      </bottom>
      <diagonal/>
    </border>
    <border>
      <left/>
      <right/>
      <top style="thin">
        <color indexed="64"/>
      </top>
      <bottom style="medium">
        <color theme="0" tint="-0.499984740745262"/>
      </bottom>
      <diagonal/>
    </border>
    <border>
      <left/>
      <right style="medium">
        <color theme="0" tint="-0.499984740745262"/>
      </right>
      <top style="thin">
        <color indexed="64"/>
      </top>
      <bottom style="medium">
        <color theme="0" tint="-0.499984740745262"/>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medium">
        <color theme="0" tint="-0.499984740745262"/>
      </right>
      <top style="thin">
        <color theme="0" tint="-0.499984740745262"/>
      </top>
      <bottom style="hair">
        <color theme="0" tint="-0.499984740745262"/>
      </bottom>
      <diagonal/>
    </border>
    <border>
      <left style="medium">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medium">
        <color theme="0" tint="-0.499984740745262"/>
      </right>
      <top style="hair">
        <color theme="0" tint="-0.499984740745262"/>
      </top>
      <bottom style="hair">
        <color theme="0" tint="-0.499984740745262"/>
      </bottom>
      <diagonal/>
    </border>
    <border>
      <left style="medium">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medium">
        <color theme="0" tint="-0.499984740745262"/>
      </right>
      <top style="hair">
        <color theme="0" tint="-0.499984740745262"/>
      </top>
      <bottom style="thin">
        <color theme="0" tint="-0.499984740745262"/>
      </bottom>
      <diagonal/>
    </border>
    <border>
      <left/>
      <right/>
      <top style="hair">
        <color theme="0" tint="-0.499984740745262"/>
      </top>
      <bottom/>
      <diagonal/>
    </border>
    <border>
      <left style="medium">
        <color theme="0" tint="-0.499984740745262"/>
      </left>
      <right/>
      <top style="hair">
        <color theme="0" tint="-0.499984740745262"/>
      </top>
      <bottom/>
      <diagonal/>
    </border>
    <border>
      <left/>
      <right style="medium">
        <color theme="0" tint="-0.499984740745262"/>
      </right>
      <top style="hair">
        <color theme="0" tint="-0.499984740745262"/>
      </top>
      <bottom/>
      <diagonal/>
    </border>
    <border>
      <left style="medium">
        <color theme="0" tint="-0.499984740745262"/>
      </left>
      <right/>
      <top style="medium">
        <color theme="0" tint="-0.499984740745262"/>
      </top>
      <bottom/>
      <diagonal/>
    </border>
    <border>
      <left style="medium">
        <color theme="0" tint="-0.499984740745262"/>
      </left>
      <right style="dotted">
        <color theme="0" tint="-0.499984740745262"/>
      </right>
      <top style="thin">
        <color theme="0" tint="-0.499984740745262"/>
      </top>
      <bottom style="hair">
        <color theme="0" tint="-0.499984740745262"/>
      </bottom>
      <diagonal/>
    </border>
    <border>
      <left style="dotted">
        <color theme="0" tint="-0.499984740745262"/>
      </left>
      <right style="dotted">
        <color theme="0" tint="-0.499984740745262"/>
      </right>
      <top style="thin">
        <color theme="0" tint="-0.499984740745262"/>
      </top>
      <bottom style="hair">
        <color theme="0" tint="-0.499984740745262"/>
      </bottom>
      <diagonal/>
    </border>
    <border>
      <left style="dotted">
        <color theme="0" tint="-0.499984740745262"/>
      </left>
      <right style="medium">
        <color theme="0" tint="-0.499984740745262"/>
      </right>
      <top style="thin">
        <color theme="0" tint="-0.499984740745262"/>
      </top>
      <bottom style="hair">
        <color theme="0" tint="-0.499984740745262"/>
      </bottom>
      <diagonal/>
    </border>
    <border>
      <left style="medium">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dotted">
        <color theme="0" tint="-0.499984740745262"/>
      </right>
      <top style="hair">
        <color theme="0" tint="-0.499984740745262"/>
      </top>
      <bottom style="thin">
        <color theme="0" tint="-0.499984740745262"/>
      </bottom>
      <diagonal/>
    </border>
    <border>
      <left style="dotted">
        <color theme="0" tint="-0.499984740745262"/>
      </left>
      <right style="dotted">
        <color theme="0" tint="-0.499984740745262"/>
      </right>
      <top style="hair">
        <color theme="0" tint="-0.499984740745262"/>
      </top>
      <bottom style="thin">
        <color theme="0" tint="-0.499984740745262"/>
      </bottom>
      <diagonal/>
    </border>
    <border>
      <left style="dotted">
        <color theme="0" tint="-0.499984740745262"/>
      </left>
      <right style="medium">
        <color theme="0" tint="-0.499984740745262"/>
      </right>
      <top style="hair">
        <color theme="0" tint="-0.499984740745262"/>
      </top>
      <bottom style="thin">
        <color theme="0" tint="-0.499984740745262"/>
      </bottom>
      <diagonal/>
    </border>
    <border>
      <left style="medium">
        <color theme="0" tint="-0.499984740745262"/>
      </left>
      <right style="dotted">
        <color theme="0" tint="-0.499984740745262"/>
      </right>
      <top style="thin">
        <color theme="0" tint="-0.499984740745262"/>
      </top>
      <bottom style="medium">
        <color theme="0" tint="-0.499984740745262"/>
      </bottom>
      <diagonal/>
    </border>
    <border>
      <left style="dotted">
        <color theme="0" tint="-0.499984740745262"/>
      </left>
      <right style="dotted">
        <color theme="0" tint="-0.499984740745262"/>
      </right>
      <top style="thin">
        <color theme="0" tint="-0.499984740745262"/>
      </top>
      <bottom style="medium">
        <color theme="0" tint="-0.499984740745262"/>
      </bottom>
      <diagonal/>
    </border>
    <border>
      <left style="dotted">
        <color theme="0" tint="-0.499984740745262"/>
      </left>
      <right style="medium">
        <color theme="0" tint="-0.499984740745262"/>
      </right>
      <top style="thin">
        <color theme="0" tint="-0.499984740745262"/>
      </top>
      <bottom style="medium">
        <color theme="0" tint="-0.499984740745262"/>
      </bottom>
      <diagonal/>
    </border>
    <border diagonalUp="1" diagonalDown="1">
      <left/>
      <right/>
      <top style="thin">
        <color theme="0" tint="-0.499984740745262"/>
      </top>
      <bottom style="medium">
        <color theme="0" tint="-0.499984740745262"/>
      </bottom>
      <diagonal style="thin">
        <color theme="0" tint="-0.499984740745262"/>
      </diagonal>
    </border>
    <border diagonalUp="1" diagonalDown="1">
      <left style="thin">
        <color theme="0" tint="-0.499984740745262"/>
      </left>
      <right/>
      <top style="thin">
        <color theme="0" tint="-0.499984740745262"/>
      </top>
      <bottom style="thin">
        <color theme="0" tint="-0.499984740745262"/>
      </bottom>
      <diagonal style="thin">
        <color theme="0" tint="-0.499984740745262"/>
      </diagonal>
    </border>
    <border diagonalUp="1" diagonalDown="1">
      <left/>
      <right/>
      <top style="thin">
        <color theme="0" tint="-0.499984740745262"/>
      </top>
      <bottom style="hair">
        <color theme="0" tint="-0.499984740745262"/>
      </bottom>
      <diagonal style="thin">
        <color theme="0" tint="-0.499984740745262"/>
      </diagonal>
    </border>
    <border diagonalUp="1" diagonalDown="1">
      <left/>
      <right/>
      <top style="hair">
        <color theme="0" tint="-0.499984740745262"/>
      </top>
      <bottom style="hair">
        <color theme="0" tint="-0.499984740745262"/>
      </bottom>
      <diagonal style="thin">
        <color theme="0" tint="-0.499984740745262"/>
      </diagonal>
    </border>
    <border diagonalUp="1" diagonalDown="1">
      <left/>
      <right/>
      <top style="hair">
        <color theme="0" tint="-0.499984740745262"/>
      </top>
      <bottom/>
      <diagonal style="thin">
        <color theme="0" tint="-0.499984740745262"/>
      </diagonal>
    </border>
    <border>
      <left style="dotted">
        <color theme="0" tint="-0.499984740745262"/>
      </left>
      <right style="dotted">
        <color theme="0" tint="-0.499984740745262"/>
      </right>
      <top/>
      <bottom style="hair">
        <color theme="0" tint="-0.499984740745262"/>
      </bottom>
      <diagonal/>
    </border>
    <border>
      <left style="dotted">
        <color theme="0" tint="-0.499984740745262"/>
      </left>
      <right style="medium">
        <color theme="0" tint="-0.499984740745262"/>
      </right>
      <top/>
      <bottom/>
      <diagonal/>
    </border>
    <border>
      <left style="dotted">
        <color theme="0" tint="-0.499984740745262"/>
      </left>
      <right style="dotted">
        <color theme="0" tint="-0.499984740745262"/>
      </right>
      <top style="thin">
        <color theme="0" tint="-0.499984740745262"/>
      </top>
      <bottom/>
      <diagonal/>
    </border>
    <border>
      <left style="dotted">
        <color theme="0" tint="-0.499984740745262"/>
      </left>
      <right style="dotted">
        <color theme="0" tint="-0.499984740745262"/>
      </right>
      <top style="hair">
        <color theme="0" tint="-0.34998626667073579"/>
      </top>
      <bottom/>
      <diagonal/>
    </border>
    <border>
      <left style="dotted">
        <color theme="0" tint="-0.499984740745262"/>
      </left>
      <right style="medium">
        <color theme="0" tint="-0.499984740745262"/>
      </right>
      <top style="hair">
        <color theme="0" tint="-0.34998626667073579"/>
      </top>
      <bottom style="hair">
        <color theme="0" tint="-0.34998626667073579"/>
      </bottom>
      <diagonal/>
    </border>
    <border>
      <left style="dotted">
        <color theme="0" tint="-0.499984740745262"/>
      </left>
      <right style="medium">
        <color theme="0" tint="-0.499984740745262"/>
      </right>
      <top style="thin">
        <color theme="0" tint="-0.499984740745262"/>
      </top>
      <bottom/>
      <diagonal/>
    </border>
    <border>
      <left style="dotted">
        <color theme="0" tint="-0.499984740745262"/>
      </left>
      <right style="medium">
        <color theme="0" tint="-0.499984740745262"/>
      </right>
      <top style="hair">
        <color theme="0" tint="-0.34998626667073579"/>
      </top>
      <bottom style="hair">
        <color theme="0" tint="-0.499984740745262"/>
      </bottom>
      <diagonal/>
    </border>
    <border>
      <left style="dotted">
        <color theme="0" tint="-0.499984740745262"/>
      </left>
      <right style="dotted">
        <color theme="0" tint="-0.499984740745262"/>
      </right>
      <top style="hair">
        <color theme="0" tint="-0.34998626667073579"/>
      </top>
      <bottom style="hair">
        <color theme="0" tint="-0.34998626667073579"/>
      </bottom>
      <diagonal/>
    </border>
    <border>
      <left style="dotted">
        <color theme="0" tint="-0.499984740745262"/>
      </left>
      <right style="dotted">
        <color theme="0" tint="-0.499984740745262"/>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indexed="64"/>
      </right>
      <top style="thin">
        <color indexed="64"/>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8">
    <xf numFmtId="0" fontId="0" fillId="0" borderId="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0" fontId="5" fillId="0" borderId="0">
      <alignment vertical="center"/>
    </xf>
    <xf numFmtId="0" fontId="20" fillId="0" borderId="0"/>
    <xf numFmtId="0" fontId="5" fillId="0" borderId="0"/>
    <xf numFmtId="41" fontId="5" fillId="0" borderId="0" applyFont="0" applyFill="0" applyBorder="0" applyAlignment="0" applyProtection="0"/>
    <xf numFmtId="0" fontId="37" fillId="0" borderId="0" applyNumberFormat="0" applyFill="0" applyBorder="0" applyAlignment="0" applyProtection="0">
      <alignment vertical="center"/>
    </xf>
  </cellStyleXfs>
  <cellXfs count="727">
    <xf numFmtId="0" fontId="0" fillId="0" borderId="0" xfId="0">
      <alignment vertical="center"/>
    </xf>
    <xf numFmtId="0" fontId="6" fillId="0" borderId="0" xfId="0" applyFont="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Border="1" applyAlignment="1">
      <alignment horizontal="center" vertical="center" shrinkToFit="1"/>
    </xf>
    <xf numFmtId="0" fontId="0" fillId="0" borderId="0" xfId="0" applyProtection="1">
      <alignment vertical="center"/>
      <protection locked="0"/>
    </xf>
    <xf numFmtId="0" fontId="0" fillId="0" borderId="0" xfId="0" applyNumberFormat="1" applyProtection="1">
      <alignment vertical="center"/>
      <protection locked="0"/>
    </xf>
    <xf numFmtId="0" fontId="9" fillId="0" borderId="0" xfId="0" applyFont="1" applyProtection="1">
      <alignment vertical="center"/>
      <protection locked="0"/>
    </xf>
    <xf numFmtId="0" fontId="10" fillId="2" borderId="5" xfId="0" applyNumberFormat="1"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7" fillId="0" borderId="0" xfId="0" applyFont="1" applyProtection="1">
      <alignment vertical="center"/>
    </xf>
    <xf numFmtId="0" fontId="12" fillId="0" borderId="0" xfId="0" applyFont="1" applyFill="1" applyProtection="1">
      <alignment vertical="center"/>
    </xf>
    <xf numFmtId="177" fontId="7" fillId="0" borderId="0" xfId="0" applyNumberFormat="1" applyFont="1" applyProtection="1">
      <alignment vertical="center"/>
    </xf>
    <xf numFmtId="9" fontId="14" fillId="3" borderId="6" xfId="2" applyNumberFormat="1" applyFont="1" applyFill="1" applyBorder="1" applyAlignment="1" applyProtection="1">
      <alignment horizontal="center" vertical="center"/>
    </xf>
    <xf numFmtId="41" fontId="14" fillId="3" borderId="7" xfId="2" applyFont="1" applyFill="1" applyBorder="1" applyProtection="1">
      <alignment vertical="center"/>
    </xf>
    <xf numFmtId="41" fontId="15" fillId="4" borderId="8" xfId="2" applyFont="1" applyFill="1" applyBorder="1" applyProtection="1">
      <alignment vertical="center"/>
    </xf>
    <xf numFmtId="9" fontId="15" fillId="4" borderId="8" xfId="1" applyFont="1" applyFill="1" applyBorder="1" applyAlignment="1" applyProtection="1">
      <alignment horizontal="center" vertical="center"/>
    </xf>
    <xf numFmtId="41" fontId="7" fillId="0" borderId="1" xfId="2" applyFont="1" applyBorder="1" applyProtection="1">
      <alignment vertical="center"/>
    </xf>
    <xf numFmtId="9" fontId="7" fillId="0" borderId="1" xfId="1" applyFont="1" applyBorder="1" applyAlignment="1" applyProtection="1">
      <alignment horizontal="center" vertical="center"/>
    </xf>
    <xf numFmtId="177" fontId="7" fillId="0" borderId="1" xfId="0" applyNumberFormat="1" applyFont="1" applyBorder="1" applyAlignment="1" applyProtection="1">
      <alignment horizontal="center" vertical="center" shrinkToFit="1"/>
    </xf>
    <xf numFmtId="0" fontId="14" fillId="3" borderId="9" xfId="0" applyFont="1" applyFill="1" applyBorder="1" applyAlignment="1" applyProtection="1">
      <alignment horizontal="center" vertical="center"/>
    </xf>
    <xf numFmtId="0" fontId="7" fillId="0" borderId="0" xfId="0" applyFont="1" applyAlignment="1" applyProtection="1">
      <alignment horizontal="right" vertical="center"/>
    </xf>
    <xf numFmtId="0" fontId="8" fillId="0" borderId="0" xfId="0" applyFont="1" applyAlignment="1" applyProtection="1">
      <alignment horizontal="left" vertical="top"/>
    </xf>
    <xf numFmtId="0" fontId="8" fillId="0" borderId="0" xfId="0" applyFont="1" applyAlignment="1" applyProtection="1">
      <alignment horizontal="left" vertical="top" indent="1"/>
    </xf>
    <xf numFmtId="177" fontId="8" fillId="0" borderId="0" xfId="0" applyNumberFormat="1" applyFont="1" applyFill="1" applyBorder="1" applyAlignment="1" applyProtection="1">
      <alignment horizontal="left" vertical="top"/>
    </xf>
    <xf numFmtId="0" fontId="8" fillId="0" borderId="0" xfId="0" applyFont="1" applyAlignment="1" applyProtection="1">
      <alignment horizontal="left" vertical="center"/>
    </xf>
    <xf numFmtId="177" fontId="8" fillId="0" borderId="0" xfId="0" applyNumberFormat="1" applyFont="1" applyAlignment="1" applyProtection="1">
      <alignment horizontal="left" vertical="center"/>
    </xf>
    <xf numFmtId="0" fontId="8" fillId="0" borderId="0" xfId="0" applyFont="1" applyAlignment="1" applyProtection="1">
      <alignment horizontal="left"/>
    </xf>
    <xf numFmtId="177" fontId="8" fillId="0" borderId="0" xfId="0" applyNumberFormat="1" applyFont="1" applyAlignment="1" applyProtection="1">
      <alignment horizontal="left"/>
    </xf>
    <xf numFmtId="0" fontId="3" fillId="0" borderId="0" xfId="0" applyFont="1" applyFill="1" applyProtection="1">
      <alignment vertical="center"/>
    </xf>
    <xf numFmtId="0" fontId="0" fillId="5" borderId="0" xfId="0" applyFill="1" applyProtection="1">
      <alignment vertical="center"/>
    </xf>
    <xf numFmtId="0" fontId="7" fillId="5" borderId="0" xfId="0" applyFont="1" applyFill="1" applyProtection="1">
      <alignment vertical="center"/>
    </xf>
    <xf numFmtId="177" fontId="17" fillId="5" borderId="0" xfId="0" applyNumberFormat="1" applyFont="1" applyFill="1" applyProtection="1">
      <alignment vertical="center"/>
    </xf>
    <xf numFmtId="0" fontId="0" fillId="6" borderId="0" xfId="0" applyFill="1" applyProtection="1">
      <alignment vertical="center"/>
    </xf>
    <xf numFmtId="0" fontId="7" fillId="6" borderId="0" xfId="0" applyFont="1" applyFill="1" applyProtection="1">
      <alignment vertical="center"/>
    </xf>
    <xf numFmtId="177" fontId="11" fillId="6" borderId="0" xfId="0" applyNumberFormat="1" applyFont="1" applyFill="1" applyProtection="1">
      <alignment vertical="center"/>
    </xf>
    <xf numFmtId="0" fontId="6" fillId="0" borderId="0" xfId="0" applyFont="1" applyFill="1" applyBorder="1" applyAlignment="1">
      <alignment horizontal="center" vertical="center" shrinkToFit="1"/>
    </xf>
    <xf numFmtId="41" fontId="7" fillId="7" borderId="1" xfId="2" applyFont="1" applyFill="1" applyBorder="1" applyProtection="1">
      <alignment vertical="center"/>
      <protection locked="0"/>
    </xf>
    <xf numFmtId="0" fontId="22" fillId="8" borderId="0" xfId="4" applyFont="1" applyFill="1"/>
    <xf numFmtId="0" fontId="22" fillId="8" borderId="4" xfId="4" applyFont="1" applyFill="1" applyBorder="1"/>
    <xf numFmtId="0" fontId="22" fillId="8" borderId="10" xfId="4" applyFont="1" applyFill="1" applyBorder="1"/>
    <xf numFmtId="0" fontId="22" fillId="8" borderId="11" xfId="4" applyFont="1" applyFill="1" applyBorder="1"/>
    <xf numFmtId="0" fontId="23" fillId="9" borderId="12" xfId="4" applyFont="1" applyFill="1" applyBorder="1" applyAlignment="1">
      <alignment horizontal="center" vertical="center"/>
    </xf>
    <xf numFmtId="0" fontId="23" fillId="9" borderId="13" xfId="4" applyFont="1" applyFill="1" applyBorder="1" applyAlignment="1">
      <alignment horizontal="center" vertical="center"/>
    </xf>
    <xf numFmtId="0" fontId="23" fillId="9" borderId="14" xfId="4" applyFont="1" applyFill="1" applyBorder="1" applyAlignment="1">
      <alignment horizontal="center" vertical="center"/>
    </xf>
    <xf numFmtId="0" fontId="24" fillId="8" borderId="0" xfId="4" applyFont="1" applyFill="1"/>
    <xf numFmtId="0" fontId="22" fillId="8" borderId="17" xfId="4" applyFont="1" applyFill="1" applyBorder="1"/>
    <xf numFmtId="0" fontId="22" fillId="8" borderId="18" xfId="4" applyFont="1" applyFill="1" applyBorder="1"/>
    <xf numFmtId="0" fontId="22" fillId="8" borderId="19" xfId="4" applyFont="1" applyFill="1" applyBorder="1"/>
    <xf numFmtId="0" fontId="22" fillId="8" borderId="0" xfId="4" quotePrefix="1" applyFont="1" applyFill="1"/>
    <xf numFmtId="0" fontId="22" fillId="8" borderId="0" xfId="4" applyFont="1" applyFill="1" applyAlignment="1">
      <alignment horizontal="right"/>
    </xf>
    <xf numFmtId="177" fontId="7" fillId="0" borderId="20" xfId="0" applyNumberFormat="1" applyFont="1" applyFill="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22" xfId="0" applyFont="1" applyFill="1" applyBorder="1" applyAlignment="1">
      <alignment horizontal="center" vertical="center" shrinkToFit="1"/>
    </xf>
    <xf numFmtId="0" fontId="6" fillId="10" borderId="2" xfId="0" applyFont="1" applyFill="1" applyBorder="1" applyAlignment="1">
      <alignment horizontal="center" vertical="center" shrinkToFit="1"/>
    </xf>
    <xf numFmtId="0" fontId="6" fillId="10" borderId="23" xfId="0" applyFont="1" applyFill="1" applyBorder="1" applyAlignment="1">
      <alignment horizontal="center" vertical="center" shrinkToFit="1"/>
    </xf>
    <xf numFmtId="0" fontId="6" fillId="11" borderId="2" xfId="0" applyFont="1" applyFill="1" applyBorder="1" applyAlignment="1">
      <alignment horizontal="center" vertical="center" shrinkToFit="1"/>
    </xf>
    <xf numFmtId="0" fontId="6" fillId="11" borderId="23" xfId="0" applyFont="1" applyFill="1" applyBorder="1" applyAlignment="1">
      <alignment horizontal="center" vertical="center" shrinkToFit="1"/>
    </xf>
    <xf numFmtId="0" fontId="6" fillId="12" borderId="2" xfId="0" applyFont="1" applyFill="1" applyBorder="1" applyAlignment="1">
      <alignment horizontal="center" vertical="center" shrinkToFit="1"/>
    </xf>
    <xf numFmtId="0" fontId="6" fillId="12" borderId="2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21" fillId="0" borderId="0" xfId="0" applyFont="1">
      <alignment vertical="center"/>
    </xf>
    <xf numFmtId="0" fontId="21" fillId="0" borderId="0" xfId="0" applyFont="1" applyFill="1">
      <alignment vertical="center"/>
    </xf>
    <xf numFmtId="14" fontId="21" fillId="2" borderId="0" xfId="0" applyNumberFormat="1" applyFont="1" applyFill="1">
      <alignment vertical="center"/>
    </xf>
    <xf numFmtId="14" fontId="21" fillId="4" borderId="0" xfId="0" applyNumberFormat="1" applyFont="1" applyFill="1" applyAlignment="1">
      <alignment horizontal="center" vertical="center"/>
    </xf>
    <xf numFmtId="0" fontId="21" fillId="2" borderId="0" xfId="0" applyFont="1" applyFill="1">
      <alignment vertical="center"/>
    </xf>
    <xf numFmtId="0" fontId="25" fillId="0" borderId="24" xfId="0" applyFont="1" applyFill="1" applyBorder="1">
      <alignment vertical="center"/>
    </xf>
    <xf numFmtId="0" fontId="26" fillId="0" borderId="0" xfId="0" applyFont="1" applyAlignment="1">
      <alignment vertical="center"/>
    </xf>
    <xf numFmtId="0" fontId="27" fillId="0" borderId="24" xfId="0" applyFont="1" applyFill="1" applyBorder="1">
      <alignment vertical="center"/>
    </xf>
    <xf numFmtId="41" fontId="7" fillId="7" borderId="20" xfId="2" applyFont="1" applyFill="1" applyBorder="1" applyProtection="1">
      <alignment vertical="center"/>
      <protection locked="0"/>
    </xf>
    <xf numFmtId="9" fontId="7" fillId="0" borderId="20" xfId="1" applyFont="1" applyBorder="1" applyAlignment="1" applyProtection="1">
      <alignment horizontal="center" vertical="center"/>
    </xf>
    <xf numFmtId="0" fontId="14" fillId="3" borderId="27" xfId="0" applyFont="1" applyFill="1" applyBorder="1" applyAlignment="1" applyProtection="1">
      <alignment horizontal="center" vertical="center"/>
    </xf>
    <xf numFmtId="9" fontId="7" fillId="0" borderId="28" xfId="1" applyFont="1" applyBorder="1" applyAlignment="1" applyProtection="1">
      <alignment horizontal="center" vertical="center"/>
    </xf>
    <xf numFmtId="9" fontId="7" fillId="0" borderId="29" xfId="1" applyFont="1" applyBorder="1" applyAlignment="1" applyProtection="1">
      <alignment horizontal="center" vertical="center"/>
    </xf>
    <xf numFmtId="0" fontId="31" fillId="2" borderId="5" xfId="0" applyFont="1" applyFill="1" applyBorder="1" applyAlignment="1" applyProtection="1">
      <alignment horizontal="center" vertical="center"/>
      <protection locked="0"/>
    </xf>
    <xf numFmtId="177" fontId="7" fillId="0" borderId="43" xfId="0" applyNumberFormat="1" applyFont="1" applyBorder="1" applyAlignment="1" applyProtection="1">
      <alignment horizontal="center" vertical="center" shrinkToFit="1"/>
    </xf>
    <xf numFmtId="0" fontId="14" fillId="3" borderId="42" xfId="0" applyFont="1" applyFill="1" applyBorder="1" applyAlignment="1" applyProtection="1">
      <alignment horizontal="center" vertical="center"/>
    </xf>
    <xf numFmtId="0" fontId="7" fillId="0" borderId="26" xfId="0" applyFont="1" applyBorder="1" applyProtection="1">
      <alignment vertical="center"/>
    </xf>
    <xf numFmtId="0" fontId="6" fillId="0" borderId="24" xfId="0" applyFont="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0" xfId="0" applyFont="1" applyBorder="1" applyAlignment="1">
      <alignment vertical="center" shrinkToFit="1"/>
    </xf>
    <xf numFmtId="0" fontId="26" fillId="0" borderId="0" xfId="5" applyFont="1" applyAlignment="1">
      <alignment vertical="center"/>
    </xf>
    <xf numFmtId="0" fontId="28" fillId="0" borderId="0" xfId="5" applyFont="1" applyAlignment="1">
      <alignment horizontal="center" vertical="center"/>
    </xf>
    <xf numFmtId="0" fontId="26" fillId="0" borderId="0" xfId="5" applyFont="1" applyAlignment="1">
      <alignment horizontal="center" vertical="center"/>
    </xf>
    <xf numFmtId="0" fontId="26" fillId="0" borderId="0" xfId="5" applyFont="1" applyAlignment="1">
      <alignment horizontal="right" vertical="center"/>
    </xf>
    <xf numFmtId="14" fontId="26" fillId="0" borderId="50" xfId="5" applyNumberFormat="1" applyFont="1" applyBorder="1" applyAlignment="1">
      <alignment horizontal="center" vertical="center"/>
    </xf>
    <xf numFmtId="41" fontId="26" fillId="0" borderId="51" xfId="6" applyFont="1" applyBorder="1" applyAlignment="1">
      <alignment vertical="center"/>
    </xf>
    <xf numFmtId="0" fontId="26" fillId="0" borderId="57" xfId="5" applyFont="1" applyBorder="1" applyAlignment="1">
      <alignment vertical="center"/>
    </xf>
    <xf numFmtId="0" fontId="26" fillId="0" borderId="58" xfId="5" quotePrefix="1" applyFont="1" applyBorder="1" applyAlignment="1">
      <alignment vertical="center"/>
    </xf>
    <xf numFmtId="0" fontId="26" fillId="0" borderId="59" xfId="5" applyFont="1" applyBorder="1" applyAlignment="1">
      <alignment vertical="center"/>
    </xf>
    <xf numFmtId="0" fontId="26" fillId="0" borderId="60" xfId="5" applyFont="1" applyBorder="1" applyAlignment="1">
      <alignment vertical="center"/>
    </xf>
    <xf numFmtId="0" fontId="26" fillId="0" borderId="61" xfId="5" quotePrefix="1" applyFont="1" applyBorder="1" applyAlignment="1">
      <alignment vertical="center"/>
    </xf>
    <xf numFmtId="0" fontId="26" fillId="0" borderId="0" xfId="5" applyFont="1" applyBorder="1" applyAlignment="1">
      <alignment vertical="center"/>
    </xf>
    <xf numFmtId="0" fontId="26" fillId="0" borderId="62" xfId="5" applyFont="1" applyBorder="1" applyAlignment="1">
      <alignment vertical="center"/>
    </xf>
    <xf numFmtId="0" fontId="26" fillId="0" borderId="63" xfId="5" quotePrefix="1" applyFont="1" applyBorder="1" applyAlignment="1">
      <alignment vertical="center"/>
    </xf>
    <xf numFmtId="0" fontId="26" fillId="0" borderId="64" xfId="5" applyFont="1" applyBorder="1" applyAlignment="1">
      <alignment vertical="center"/>
    </xf>
    <xf numFmtId="14" fontId="26" fillId="0" borderId="0" xfId="5" applyNumberFormat="1" applyFont="1" applyBorder="1" applyAlignment="1">
      <alignment horizontal="center" vertical="center"/>
    </xf>
    <xf numFmtId="0" fontId="26" fillId="0" borderId="0" xfId="5" applyNumberFormat="1" applyFont="1" applyBorder="1" applyAlignment="1">
      <alignment vertical="center"/>
    </xf>
    <xf numFmtId="41" fontId="26" fillId="0" borderId="0" xfId="6" applyFont="1" applyBorder="1" applyAlignment="1">
      <alignment vertical="center"/>
    </xf>
    <xf numFmtId="40" fontId="26" fillId="0" borderId="0" xfId="5" applyNumberFormat="1" applyFont="1" applyBorder="1" applyAlignment="1">
      <alignment vertical="center"/>
    </xf>
    <xf numFmtId="0" fontId="14" fillId="3" borderId="7" xfId="0" applyFont="1" applyFill="1" applyBorder="1" applyAlignment="1" applyProtection="1">
      <alignment horizontal="center" vertical="center"/>
    </xf>
    <xf numFmtId="0" fontId="37" fillId="8" borderId="0" xfId="7" quotePrefix="1" applyFill="1" applyAlignment="1"/>
    <xf numFmtId="177" fontId="15" fillId="4" borderId="7" xfId="0" applyNumberFormat="1" applyFont="1" applyFill="1" applyBorder="1" applyAlignment="1" applyProtection="1">
      <alignment vertical="center" shrinkToFit="1"/>
    </xf>
    <xf numFmtId="41" fontId="15" fillId="7" borderId="7" xfId="2" applyFont="1" applyFill="1" applyBorder="1" applyProtection="1">
      <alignment vertical="center"/>
    </xf>
    <xf numFmtId="9" fontId="14" fillId="3" borderId="70" xfId="2" applyNumberFormat="1" applyFont="1" applyFill="1" applyBorder="1" applyAlignment="1" applyProtection="1">
      <alignment horizontal="center" vertical="center"/>
    </xf>
    <xf numFmtId="177" fontId="7" fillId="0" borderId="71" xfId="0" applyNumberFormat="1" applyFont="1" applyBorder="1" applyAlignment="1" applyProtection="1">
      <alignment horizontal="center" vertical="center" shrinkToFit="1"/>
    </xf>
    <xf numFmtId="177" fontId="7" fillId="0" borderId="68" xfId="0" applyNumberFormat="1" applyFont="1" applyBorder="1" applyAlignment="1" applyProtection="1">
      <alignment horizontal="center" vertical="center" shrinkToFit="1"/>
    </xf>
    <xf numFmtId="177" fontId="7" fillId="0" borderId="72" xfId="0" applyNumberFormat="1" applyFont="1" applyBorder="1" applyAlignment="1" applyProtection="1">
      <alignment horizontal="center" vertical="center" shrinkToFit="1"/>
    </xf>
    <xf numFmtId="177" fontId="7" fillId="0" borderId="69" xfId="0" applyNumberFormat="1" applyFont="1" applyBorder="1" applyAlignment="1" applyProtection="1">
      <alignment horizontal="center" vertical="center" shrinkToFit="1"/>
    </xf>
    <xf numFmtId="177" fontId="7" fillId="0" borderId="73" xfId="0" applyNumberFormat="1" applyFont="1" applyBorder="1" applyAlignment="1" applyProtection="1">
      <alignment horizontal="center" vertical="center" shrinkToFit="1"/>
    </xf>
    <xf numFmtId="177" fontId="7" fillId="0" borderId="74" xfId="0" applyNumberFormat="1" applyFont="1" applyBorder="1" applyAlignment="1" applyProtection="1">
      <alignment horizontal="center" vertical="center" shrinkToFit="1"/>
    </xf>
    <xf numFmtId="177" fontId="14" fillId="3" borderId="75" xfId="0" applyNumberFormat="1" applyFont="1" applyFill="1" applyBorder="1" applyAlignment="1" applyProtection="1">
      <alignment horizontal="center" vertical="center"/>
    </xf>
    <xf numFmtId="177" fontId="7" fillId="0" borderId="76" xfId="0" applyNumberFormat="1" applyFont="1" applyBorder="1" applyAlignment="1" applyProtection="1">
      <alignment horizontal="center" vertical="center" shrinkToFit="1"/>
    </xf>
    <xf numFmtId="177" fontId="16" fillId="4" borderId="77" xfId="0" applyNumberFormat="1" applyFont="1" applyFill="1" applyBorder="1" applyAlignment="1" applyProtection="1">
      <alignment horizontal="center" vertical="center" shrinkToFit="1"/>
    </xf>
    <xf numFmtId="41" fontId="0" fillId="0" borderId="0" xfId="0" applyNumberFormat="1" applyProtection="1">
      <alignment vertical="center"/>
      <protection locked="0"/>
    </xf>
    <xf numFmtId="0" fontId="0" fillId="0" borderId="0" xfId="0" applyBorder="1" applyProtection="1">
      <alignment vertical="center"/>
      <protection locked="0"/>
    </xf>
    <xf numFmtId="0" fontId="0" fillId="0" borderId="0" xfId="0" applyNumberFormat="1" applyBorder="1" applyProtection="1">
      <alignment vertical="center"/>
      <protection locked="0"/>
    </xf>
    <xf numFmtId="41" fontId="7" fillId="0" borderId="0" xfId="0" applyNumberFormat="1" applyFont="1" applyProtection="1">
      <alignment vertical="center"/>
    </xf>
    <xf numFmtId="0" fontId="0" fillId="0" borderId="0" xfId="0" applyFont="1">
      <alignment vertical="center"/>
    </xf>
    <xf numFmtId="37" fontId="10" fillId="2" borderId="5" xfId="0" applyNumberFormat="1"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41" fontId="7" fillId="0" borderId="4" xfId="0" applyNumberFormat="1" applyFont="1" applyBorder="1" applyProtection="1">
      <alignment vertical="center"/>
    </xf>
    <xf numFmtId="0" fontId="7" fillId="0" borderId="78" xfId="0" applyFont="1" applyBorder="1" applyProtection="1">
      <alignment vertical="center"/>
    </xf>
    <xf numFmtId="0" fontId="15" fillId="0" borderId="79" xfId="0" applyFont="1" applyBorder="1" applyAlignment="1" applyProtection="1">
      <alignment horizontal="right" vertical="center"/>
    </xf>
    <xf numFmtId="0" fontId="15" fillId="0" borderId="66" xfId="0" applyFont="1" applyBorder="1" applyAlignment="1" applyProtection="1">
      <alignment horizontal="right" vertical="center"/>
    </xf>
    <xf numFmtId="0" fontId="15" fillId="0" borderId="4" xfId="0" applyFont="1" applyBorder="1" applyProtection="1">
      <alignment vertical="center"/>
    </xf>
    <xf numFmtId="0" fontId="45" fillId="0" borderId="0" xfId="5" applyFont="1" applyAlignment="1">
      <alignment horizontal="left" vertical="center"/>
    </xf>
    <xf numFmtId="0" fontId="31" fillId="15" borderId="45" xfId="5" applyFont="1" applyFill="1" applyBorder="1" applyAlignment="1">
      <alignment horizontal="center" vertical="center"/>
    </xf>
    <xf numFmtId="0" fontId="31" fillId="15" borderId="46" xfId="5" applyFont="1" applyFill="1" applyBorder="1" applyAlignment="1">
      <alignment horizontal="center" vertical="center"/>
    </xf>
    <xf numFmtId="0" fontId="31" fillId="15" borderId="47" xfId="5" applyFont="1" applyFill="1" applyBorder="1" applyAlignment="1">
      <alignment horizontal="center" vertical="center"/>
    </xf>
    <xf numFmtId="178" fontId="26" fillId="0" borderId="0" xfId="5" applyNumberFormat="1" applyFont="1" applyBorder="1" applyAlignment="1">
      <alignment vertical="center"/>
    </xf>
    <xf numFmtId="0" fontId="26" fillId="10" borderId="51" xfId="5" applyNumberFormat="1" applyFont="1" applyFill="1" applyBorder="1" applyAlignment="1">
      <alignment horizontal="center" vertical="center"/>
    </xf>
    <xf numFmtId="41" fontId="26" fillId="17" borderId="52" xfId="6" applyFont="1" applyFill="1" applyBorder="1" applyAlignment="1">
      <alignment vertical="center"/>
    </xf>
    <xf numFmtId="0" fontId="43" fillId="0" borderId="0" xfId="5" applyFont="1" applyAlignment="1">
      <alignment horizontal="center" vertical="center"/>
    </xf>
    <xf numFmtId="38" fontId="26" fillId="0" borderId="50" xfId="5" applyNumberFormat="1" applyFont="1" applyBorder="1" applyAlignment="1">
      <alignment horizontal="center" vertical="center"/>
    </xf>
    <xf numFmtId="38" fontId="26" fillId="0" borderId="51" xfId="5" applyNumberFormat="1" applyFont="1" applyBorder="1" applyAlignment="1">
      <alignment vertical="center" shrinkToFit="1"/>
    </xf>
    <xf numFmtId="178" fontId="26" fillId="0" borderId="51" xfId="5" applyNumberFormat="1" applyFont="1" applyBorder="1" applyAlignment="1">
      <alignment vertical="center"/>
    </xf>
    <xf numFmtId="38" fontId="26" fillId="0" borderId="0" xfId="5" applyNumberFormat="1" applyFont="1" applyBorder="1" applyAlignment="1">
      <alignment horizontal="center" vertical="center"/>
    </xf>
    <xf numFmtId="38" fontId="26" fillId="0" borderId="0" xfId="5" applyNumberFormat="1" applyFont="1" applyBorder="1" applyAlignment="1">
      <alignment vertical="center" shrinkToFit="1"/>
    </xf>
    <xf numFmtId="0" fontId="46" fillId="0" borderId="0" xfId="5" applyFont="1" applyAlignment="1">
      <alignment vertical="center"/>
    </xf>
    <xf numFmtId="0" fontId="31" fillId="15" borderId="80" xfId="5" applyFont="1" applyFill="1" applyBorder="1" applyAlignment="1">
      <alignment vertical="center"/>
    </xf>
    <xf numFmtId="0" fontId="31" fillId="15" borderId="81" xfId="5" applyFont="1" applyFill="1" applyBorder="1" applyAlignment="1">
      <alignment vertical="center"/>
    </xf>
    <xf numFmtId="0" fontId="31" fillId="15" borderId="82" xfId="5" applyFont="1" applyFill="1" applyBorder="1" applyAlignment="1">
      <alignment vertical="center"/>
    </xf>
    <xf numFmtId="0" fontId="31" fillId="16" borderId="80" xfId="5" applyFont="1" applyFill="1" applyBorder="1" applyAlignment="1">
      <alignment vertical="center"/>
    </xf>
    <xf numFmtId="0" fontId="31" fillId="16" borderId="81" xfId="5" applyFont="1" applyFill="1" applyBorder="1" applyAlignment="1">
      <alignment vertical="center"/>
    </xf>
    <xf numFmtId="0" fontId="31" fillId="16" borderId="82" xfId="5" applyFont="1" applyFill="1" applyBorder="1" applyAlignment="1">
      <alignment vertical="center"/>
    </xf>
    <xf numFmtId="38" fontId="31" fillId="15" borderId="45" xfId="5" applyNumberFormat="1" applyFont="1" applyFill="1" applyBorder="1" applyAlignment="1">
      <alignment horizontal="center" vertical="center" shrinkToFit="1"/>
    </xf>
    <xf numFmtId="38" fontId="31" fillId="15" borderId="46" xfId="5" applyNumberFormat="1" applyFont="1" applyFill="1" applyBorder="1" applyAlignment="1">
      <alignment horizontal="center" vertical="center" shrinkToFit="1"/>
    </xf>
    <xf numFmtId="38" fontId="31" fillId="15" borderId="47" xfId="5" applyNumberFormat="1" applyFont="1" applyFill="1" applyBorder="1" applyAlignment="1">
      <alignment horizontal="center" vertical="center" shrinkToFit="1"/>
    </xf>
    <xf numFmtId="38" fontId="31" fillId="16" borderId="56" xfId="5" applyNumberFormat="1" applyFont="1" applyFill="1" applyBorder="1" applyAlignment="1">
      <alignment horizontal="center" vertical="center" shrinkToFit="1"/>
    </xf>
    <xf numFmtId="38" fontId="31" fillId="16" borderId="46" xfId="5" applyNumberFormat="1" applyFont="1" applyFill="1" applyBorder="1" applyAlignment="1">
      <alignment horizontal="center" vertical="center" shrinkToFit="1"/>
    </xf>
    <xf numFmtId="38" fontId="31" fillId="16" borderId="47" xfId="5" applyNumberFormat="1" applyFont="1" applyFill="1" applyBorder="1" applyAlignment="1">
      <alignment horizontal="center" vertical="center" shrinkToFit="1"/>
    </xf>
    <xf numFmtId="0" fontId="26" fillId="0" borderId="93" xfId="5" applyFont="1" applyBorder="1" applyAlignment="1">
      <alignment vertical="center"/>
    </xf>
    <xf numFmtId="0" fontId="26" fillId="0" borderId="94" xfId="5" applyFont="1" applyBorder="1" applyAlignment="1">
      <alignment vertical="center"/>
    </xf>
    <xf numFmtId="0" fontId="26" fillId="17" borderId="94" xfId="5" applyFont="1" applyFill="1" applyBorder="1" applyAlignment="1">
      <alignment vertical="center"/>
    </xf>
    <xf numFmtId="179" fontId="26" fillId="17" borderId="52" xfId="5" applyNumberFormat="1" applyFont="1" applyFill="1" applyBorder="1" applyAlignment="1">
      <alignment vertical="center"/>
    </xf>
    <xf numFmtId="178" fontId="26" fillId="0" borderId="94" xfId="5" applyNumberFormat="1" applyFont="1" applyBorder="1" applyAlignment="1">
      <alignment vertical="center"/>
    </xf>
    <xf numFmtId="178" fontId="26" fillId="17" borderId="94" xfId="5" applyNumberFormat="1" applyFont="1" applyFill="1" applyBorder="1" applyAlignment="1">
      <alignment vertical="center"/>
    </xf>
    <xf numFmtId="40" fontId="26" fillId="8" borderId="95" xfId="5" applyNumberFormat="1" applyFont="1" applyFill="1" applyBorder="1" applyAlignment="1">
      <alignment vertical="center"/>
    </xf>
    <xf numFmtId="0" fontId="26" fillId="0" borderId="0" xfId="5" applyFont="1" applyFill="1" applyBorder="1" applyAlignment="1">
      <alignment vertical="center"/>
    </xf>
    <xf numFmtId="178" fontId="47" fillId="17" borderId="0" xfId="5" applyNumberFormat="1" applyFont="1" applyFill="1" applyBorder="1" applyAlignment="1">
      <alignment horizontal="center" vertical="center"/>
    </xf>
    <xf numFmtId="0" fontId="48" fillId="0" borderId="0" xfId="5" applyFont="1" applyAlignment="1">
      <alignment vertical="center"/>
    </xf>
    <xf numFmtId="0" fontId="31" fillId="0" borderId="98" xfId="5" applyFont="1" applyBorder="1" applyAlignment="1">
      <alignment vertical="center"/>
    </xf>
    <xf numFmtId="0" fontId="26" fillId="0" borderId="53" xfId="5" applyFont="1" applyBorder="1" applyAlignment="1">
      <alignment vertical="center"/>
    </xf>
    <xf numFmtId="0" fontId="26" fillId="0" borderId="54" xfId="5" applyFont="1" applyBorder="1" applyAlignment="1">
      <alignment vertical="center"/>
    </xf>
    <xf numFmtId="0" fontId="26" fillId="0" borderId="55" xfId="5" applyFont="1" applyBorder="1" applyAlignment="1">
      <alignment vertical="center"/>
    </xf>
    <xf numFmtId="0" fontId="26" fillId="0" borderId="83" xfId="5" applyFont="1" applyBorder="1" applyAlignment="1">
      <alignment vertical="center"/>
    </xf>
    <xf numFmtId="0" fontId="31" fillId="0" borderId="90" xfId="5" applyFont="1" applyBorder="1" applyAlignment="1">
      <alignment vertical="center"/>
    </xf>
    <xf numFmtId="0" fontId="26" fillId="0" borderId="89" xfId="5" applyFont="1" applyBorder="1" applyAlignment="1">
      <alignment vertical="center"/>
    </xf>
    <xf numFmtId="0" fontId="31" fillId="0" borderId="48" xfId="5" applyFont="1" applyBorder="1" applyAlignment="1">
      <alignment vertical="center"/>
    </xf>
    <xf numFmtId="0" fontId="26" fillId="0" borderId="49" xfId="5" applyFont="1" applyBorder="1" applyAlignment="1">
      <alignment vertical="center"/>
    </xf>
    <xf numFmtId="0" fontId="31" fillId="0" borderId="91" xfId="5" applyFont="1" applyBorder="1" applyAlignment="1">
      <alignment vertical="center"/>
    </xf>
    <xf numFmtId="0" fontId="26" fillId="0" borderId="92" xfId="5" applyFont="1" applyBorder="1" applyAlignment="1">
      <alignment vertical="center"/>
    </xf>
    <xf numFmtId="0" fontId="31" fillId="0" borderId="93" xfId="5" applyFont="1" applyBorder="1" applyAlignment="1">
      <alignment vertical="center"/>
    </xf>
    <xf numFmtId="0" fontId="26" fillId="0" borderId="99" xfId="5" applyFont="1" applyBorder="1" applyAlignment="1">
      <alignment vertical="center"/>
    </xf>
    <xf numFmtId="0" fontId="26" fillId="0" borderId="100" xfId="5" quotePrefix="1" applyFont="1" applyBorder="1" applyAlignment="1">
      <alignment vertical="center"/>
    </xf>
    <xf numFmtId="0" fontId="26" fillId="0" borderId="95" xfId="5" applyFont="1" applyBorder="1" applyAlignment="1">
      <alignment vertical="center"/>
    </xf>
    <xf numFmtId="0" fontId="10" fillId="19" borderId="5" xfId="0" applyFont="1" applyFill="1" applyBorder="1" applyAlignment="1" applyProtection="1">
      <alignment horizontal="center" vertical="center"/>
      <protection locked="0"/>
    </xf>
    <xf numFmtId="0" fontId="0" fillId="10" borderId="0" xfId="0" applyFill="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0" fillId="8" borderId="0" xfId="0" applyFill="1" applyAlignment="1" applyProtection="1">
      <alignment horizontal="center" vertical="center"/>
      <protection locked="0"/>
    </xf>
    <xf numFmtId="0" fontId="51" fillId="0" borderId="0" xfId="0" applyFont="1" applyFill="1">
      <alignment vertical="center"/>
    </xf>
    <xf numFmtId="0" fontId="51" fillId="0" borderId="0" xfId="0" applyFont="1">
      <alignment vertical="center"/>
    </xf>
    <xf numFmtId="0" fontId="0" fillId="0" borderId="0" xfId="0" applyFont="1" applyFill="1">
      <alignment vertical="center"/>
    </xf>
    <xf numFmtId="14" fontId="0" fillId="2" borderId="0" xfId="0" applyNumberFormat="1" applyFont="1" applyFill="1">
      <alignment vertical="center"/>
    </xf>
    <xf numFmtId="14" fontId="0" fillId="4" borderId="0" xfId="0" applyNumberFormat="1" applyFont="1" applyFill="1" applyAlignment="1">
      <alignment horizontal="center" vertical="center"/>
    </xf>
    <xf numFmtId="0" fontId="0" fillId="0" borderId="0" xfId="0" applyNumberFormat="1"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44" fillId="0" borderId="0" xfId="0" applyFont="1" applyFill="1">
      <alignment vertical="center"/>
    </xf>
    <xf numFmtId="0" fontId="54" fillId="0" borderId="0" xfId="0" applyFont="1" applyFill="1">
      <alignment vertical="center"/>
    </xf>
    <xf numFmtId="0" fontId="0" fillId="2" borderId="0" xfId="0" applyFont="1" applyFill="1">
      <alignment vertical="center"/>
    </xf>
    <xf numFmtId="0" fontId="52" fillId="0" borderId="84" xfId="0" applyFont="1" applyFill="1" applyBorder="1" applyAlignment="1">
      <alignment vertical="center"/>
    </xf>
    <xf numFmtId="0" fontId="25" fillId="0" borderId="0" xfId="0" applyFont="1" applyFill="1" applyBorder="1">
      <alignment vertical="center"/>
    </xf>
    <xf numFmtId="0" fontId="52" fillId="0" borderId="0" xfId="0" applyFont="1" applyFill="1" applyBorder="1" applyAlignment="1">
      <alignment vertical="center"/>
    </xf>
    <xf numFmtId="0" fontId="21" fillId="0" borderId="0" xfId="0" applyFont="1" applyBorder="1">
      <alignment vertical="center"/>
    </xf>
    <xf numFmtId="178" fontId="47" fillId="8" borderId="0" xfId="5" applyNumberFormat="1" applyFont="1" applyFill="1" applyBorder="1" applyAlignment="1">
      <alignment horizontal="center" vertical="center"/>
    </xf>
    <xf numFmtId="178" fontId="26" fillId="8" borderId="0" xfId="5" applyNumberFormat="1" applyFont="1" applyFill="1" applyBorder="1" applyAlignment="1">
      <alignment vertical="center"/>
    </xf>
    <xf numFmtId="181" fontId="31" fillId="8" borderId="0" xfId="6" applyNumberFormat="1" applyFont="1" applyFill="1" applyBorder="1" applyAlignment="1">
      <alignment vertical="center"/>
    </xf>
    <xf numFmtId="0" fontId="58" fillId="0" borderId="0" xfId="0" applyFont="1">
      <alignment vertical="center"/>
    </xf>
    <xf numFmtId="0" fontId="21" fillId="0" borderId="0" xfId="0" applyFont="1" applyAlignment="1">
      <alignment horizontal="center" vertical="center"/>
    </xf>
    <xf numFmtId="0" fontId="7" fillId="0" borderId="0" xfId="0" quotePrefix="1" applyFont="1" applyAlignment="1" applyProtection="1">
      <alignment horizontal="center" vertical="center" shrinkToFit="1"/>
      <protection locked="0"/>
    </xf>
    <xf numFmtId="0" fontId="7" fillId="0" borderId="0" xfId="0" applyFont="1" applyAlignment="1" applyProtection="1">
      <alignment horizontal="left" vertical="center"/>
      <protection locked="0"/>
    </xf>
    <xf numFmtId="0" fontId="22" fillId="8" borderId="15" xfId="4" quotePrefix="1" applyFont="1" applyFill="1" applyBorder="1" applyAlignment="1">
      <alignment vertical="center"/>
    </xf>
    <xf numFmtId="0" fontId="22" fillId="8" borderId="40" xfId="4" applyFont="1" applyFill="1" applyBorder="1" applyAlignment="1">
      <alignment vertical="center"/>
    </xf>
    <xf numFmtId="0" fontId="39" fillId="8" borderId="40" xfId="4" applyFont="1" applyFill="1" applyBorder="1" applyAlignment="1">
      <alignment vertical="center"/>
    </xf>
    <xf numFmtId="0" fontId="22" fillId="8" borderId="16" xfId="4" quotePrefix="1" applyFont="1" applyFill="1" applyBorder="1" applyAlignment="1">
      <alignment vertical="center"/>
    </xf>
    <xf numFmtId="0" fontId="22" fillId="8" borderId="41" xfId="4" applyFont="1" applyFill="1" applyBorder="1" applyAlignment="1">
      <alignment vertical="center"/>
    </xf>
    <xf numFmtId="0" fontId="39" fillId="8" borderId="11" xfId="4" applyFont="1" applyFill="1" applyBorder="1" applyAlignment="1">
      <alignment vertical="center"/>
    </xf>
    <xf numFmtId="0" fontId="22" fillId="8" borderId="11" xfId="4" applyFont="1" applyFill="1" applyBorder="1" applyAlignment="1">
      <alignment vertical="center"/>
    </xf>
    <xf numFmtId="0" fontId="22" fillId="8" borderId="19" xfId="4" applyFont="1" applyFill="1" applyBorder="1" applyAlignment="1">
      <alignment vertical="center"/>
    </xf>
    <xf numFmtId="0" fontId="41" fillId="21" borderId="61" xfId="0" applyFont="1" applyFill="1" applyBorder="1" applyAlignment="1">
      <alignment horizontal="center" vertical="center" shrinkToFit="1"/>
    </xf>
    <xf numFmtId="0" fontId="41" fillId="21" borderId="65" xfId="0" applyFont="1" applyFill="1" applyBorder="1" applyAlignment="1">
      <alignment horizontal="center" vertical="center" shrinkToFit="1"/>
    </xf>
    <xf numFmtId="0" fontId="41" fillId="21" borderId="22" xfId="0" applyFont="1" applyFill="1" applyBorder="1" applyAlignment="1">
      <alignment horizontal="center" vertical="center" shrinkToFit="1"/>
    </xf>
    <xf numFmtId="185" fontId="0" fillId="0" borderId="0" xfId="0" applyNumberFormat="1" applyAlignment="1" applyProtection="1">
      <alignment horizontal="center" vertical="center"/>
      <protection locked="0"/>
    </xf>
    <xf numFmtId="185" fontId="10" fillId="2" borderId="5" xfId="0" applyNumberFormat="1" applyFont="1" applyFill="1" applyBorder="1" applyAlignment="1" applyProtection="1">
      <alignment horizontal="center" vertical="center"/>
      <protection locked="0"/>
    </xf>
    <xf numFmtId="37" fontId="0" fillId="0" borderId="0" xfId="0" applyNumberFormat="1" applyAlignment="1" applyProtection="1">
      <alignment horizontal="center" vertical="center"/>
      <protection locked="0"/>
    </xf>
    <xf numFmtId="0" fontId="4" fillId="0" borderId="0" xfId="0" applyFont="1" applyAlignment="1" applyProtection="1">
      <alignment horizontal="center" vertical="center"/>
      <protection locked="0"/>
    </xf>
    <xf numFmtId="14" fontId="0" fillId="0" borderId="0" xfId="0" applyNumberFormat="1" applyBorder="1" applyAlignment="1" applyProtection="1">
      <alignment horizontal="center" vertical="center"/>
      <protection locked="0"/>
    </xf>
    <xf numFmtId="14" fontId="0" fillId="0" borderId="0" xfId="0" applyNumberFormat="1" applyAlignment="1" applyProtection="1">
      <alignment horizontal="center" vertical="center"/>
      <protection locked="0"/>
    </xf>
    <xf numFmtId="0" fontId="4" fillId="0" borderId="0" xfId="0" applyFont="1" applyAlignment="1" applyProtection="1">
      <alignment horizontal="left" vertical="center"/>
      <protection locked="0"/>
    </xf>
    <xf numFmtId="37" fontId="0" fillId="0" borderId="0" xfId="0" applyNumberFormat="1" applyBorder="1" applyAlignment="1" applyProtection="1">
      <alignment horizontal="center" vertical="center"/>
      <protection locked="0"/>
    </xf>
    <xf numFmtId="185" fontId="0" fillId="0" borderId="0" xfId="0" applyNumberFormat="1" applyBorder="1" applyAlignment="1" applyProtection="1">
      <alignment horizontal="center" vertical="center"/>
      <protection locked="0"/>
    </xf>
    <xf numFmtId="37" fontId="0" fillId="0" borderId="0" xfId="0" applyNumberFormat="1" applyAlignment="1" applyProtection="1">
      <alignment horizontal="right" vertical="center"/>
      <protection locked="0"/>
    </xf>
    <xf numFmtId="37" fontId="0" fillId="0" borderId="0" xfId="0" applyNumberFormat="1" applyBorder="1" applyAlignment="1" applyProtection="1">
      <alignment horizontal="right" vertical="center"/>
      <protection locked="0"/>
    </xf>
    <xf numFmtId="0" fontId="61" fillId="15" borderId="0" xfId="0" applyFont="1" applyFill="1" applyAlignment="1" applyProtection="1">
      <alignment horizontal="center" vertical="center"/>
      <protection locked="0"/>
    </xf>
    <xf numFmtId="0" fontId="61" fillId="23" borderId="0" xfId="0" applyFont="1" applyFill="1" applyAlignment="1" applyProtection="1">
      <alignment horizontal="center" vertical="center"/>
      <protection locked="0"/>
    </xf>
    <xf numFmtId="0" fontId="62" fillId="22" borderId="0" xfId="0" applyFont="1" applyFill="1" applyAlignment="1" applyProtection="1">
      <alignment horizontal="center" vertical="center"/>
      <protection locked="0"/>
    </xf>
    <xf numFmtId="0" fontId="62" fillId="23" borderId="0" xfId="0" applyFont="1" applyFill="1" applyAlignment="1" applyProtection="1">
      <alignment horizontal="center" vertical="center"/>
      <protection locked="0"/>
    </xf>
    <xf numFmtId="37" fontId="62" fillId="24" borderId="0" xfId="0" applyNumberFormat="1" applyFont="1" applyFill="1" applyAlignment="1" applyProtection="1">
      <alignment horizontal="center" vertical="center"/>
      <protection locked="0"/>
    </xf>
    <xf numFmtId="37" fontId="62" fillId="15" borderId="0" xfId="0" applyNumberFormat="1" applyFont="1" applyFill="1" applyAlignment="1" applyProtection="1">
      <alignment horizontal="center" vertical="center" shrinkToFit="1"/>
      <protection locked="0"/>
    </xf>
    <xf numFmtId="185" fontId="62" fillId="23" borderId="0" xfId="0" applyNumberFormat="1" applyFont="1" applyFill="1" applyAlignment="1" applyProtection="1">
      <alignment horizontal="center" vertical="center" wrapText="1"/>
      <protection locked="0"/>
    </xf>
    <xf numFmtId="0" fontId="62" fillId="22" borderId="24" xfId="0" applyFont="1" applyFill="1" applyBorder="1" applyAlignment="1" applyProtection="1">
      <alignment horizontal="center" vertical="center"/>
      <protection locked="0"/>
    </xf>
    <xf numFmtId="0" fontId="62" fillId="24" borderId="24" xfId="0" applyFont="1" applyFill="1" applyBorder="1" applyAlignment="1" applyProtection="1">
      <alignment horizontal="center" vertical="center"/>
      <protection locked="0"/>
    </xf>
    <xf numFmtId="0" fontId="62" fillId="15" borderId="24" xfId="0" applyFont="1" applyFill="1" applyBorder="1" applyAlignment="1" applyProtection="1">
      <alignment horizontal="center" vertical="center"/>
      <protection locked="0"/>
    </xf>
    <xf numFmtId="186" fontId="63" fillId="19" borderId="0" xfId="0" applyNumberFormat="1" applyFont="1" applyFill="1" applyAlignment="1" applyProtection="1">
      <alignment horizontal="center" vertical="center"/>
    </xf>
    <xf numFmtId="41" fontId="7" fillId="7" borderId="101" xfId="2" applyFont="1" applyFill="1" applyBorder="1" applyProtection="1">
      <alignment vertical="center"/>
      <protection locked="0"/>
    </xf>
    <xf numFmtId="0" fontId="41" fillId="21" borderId="0" xfId="0" applyFont="1" applyFill="1" applyBorder="1" applyAlignment="1">
      <alignment horizontal="center" vertical="center" shrinkToFit="1"/>
    </xf>
    <xf numFmtId="0" fontId="6" fillId="0" borderId="102" xfId="0" applyFont="1" applyBorder="1" applyAlignment="1">
      <alignment horizontal="center" vertical="center" shrinkToFit="1"/>
    </xf>
    <xf numFmtId="177" fontId="14" fillId="3" borderId="12" xfId="0" applyNumberFormat="1" applyFont="1" applyFill="1" applyBorder="1" applyAlignment="1" applyProtection="1">
      <alignment horizontal="center" vertical="center"/>
    </xf>
    <xf numFmtId="177" fontId="14" fillId="3" borderId="13" xfId="0" applyNumberFormat="1"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40" fillId="21" borderId="13" xfId="0" applyFont="1" applyFill="1" applyBorder="1" applyAlignment="1" applyProtection="1">
      <alignment horizontal="center" vertical="center"/>
    </xf>
    <xf numFmtId="177" fontId="40" fillId="21" borderId="13" xfId="0" applyNumberFormat="1"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6" fillId="13" borderId="26" xfId="0" applyFont="1" applyFill="1" applyBorder="1" applyAlignment="1">
      <alignment horizontal="center" vertical="center" shrinkToFit="1"/>
    </xf>
    <xf numFmtId="0" fontId="6" fillId="0" borderId="103" xfId="0" applyFont="1" applyBorder="1" applyAlignment="1">
      <alignment horizontal="center" vertical="center" shrinkToFit="1"/>
    </xf>
    <xf numFmtId="0" fontId="6" fillId="13" borderId="104" xfId="0" applyFont="1" applyFill="1" applyBorder="1" applyAlignment="1">
      <alignment horizontal="center" vertical="center" shrinkToFit="1"/>
    </xf>
    <xf numFmtId="0" fontId="0" fillId="11" borderId="0" xfId="0" applyFill="1" applyBorder="1" applyAlignment="1" applyProtection="1">
      <alignment horizontal="center" vertical="center"/>
      <protection locked="0"/>
    </xf>
    <xf numFmtId="0" fontId="0" fillId="11" borderId="0" xfId="0" applyFill="1" applyAlignment="1" applyProtection="1">
      <alignment horizontal="center" vertical="center"/>
      <protection locked="0"/>
    </xf>
    <xf numFmtId="0" fontId="26" fillId="8" borderId="0" xfId="5" applyFont="1" applyFill="1" applyBorder="1" applyAlignment="1">
      <alignment vertical="center"/>
    </xf>
    <xf numFmtId="40" fontId="26" fillId="8" borderId="0" xfId="5" applyNumberFormat="1" applyFont="1" applyFill="1" applyBorder="1" applyAlignment="1">
      <alignment vertical="center"/>
    </xf>
    <xf numFmtId="0" fontId="26" fillId="8" borderId="0" xfId="5" applyFont="1" applyFill="1" applyAlignment="1">
      <alignment vertical="center"/>
    </xf>
    <xf numFmtId="179" fontId="26" fillId="8" borderId="51" xfId="5" applyNumberFormat="1" applyFont="1" applyFill="1" applyBorder="1" applyAlignment="1">
      <alignment horizontal="center" vertical="center"/>
    </xf>
    <xf numFmtId="0" fontId="26" fillId="0" borderId="0" xfId="5" applyFont="1" applyBorder="1" applyAlignment="1">
      <alignment horizontal="center" vertical="center"/>
    </xf>
    <xf numFmtId="0" fontId="65" fillId="0" borderId="0" xfId="5" applyFont="1" applyAlignment="1">
      <alignment vertical="center"/>
    </xf>
    <xf numFmtId="0" fontId="51" fillId="0" borderId="0" xfId="5" applyFont="1" applyAlignment="1">
      <alignment vertical="center"/>
    </xf>
    <xf numFmtId="0" fontId="67" fillId="0" borderId="0" xfId="5" applyFont="1" applyAlignment="1">
      <alignment horizontal="left" vertical="center" indent="3"/>
    </xf>
    <xf numFmtId="0" fontId="68" fillId="0" borderId="0" xfId="5" applyFont="1" applyAlignment="1">
      <alignment vertical="center"/>
    </xf>
    <xf numFmtId="0" fontId="69" fillId="0" borderId="0" xfId="5" applyFont="1" applyAlignment="1">
      <alignment vertical="center"/>
    </xf>
    <xf numFmtId="0" fontId="26" fillId="0" borderId="49" xfId="5" applyFont="1" applyBorder="1" applyAlignment="1">
      <alignment horizontal="center" vertical="center"/>
    </xf>
    <xf numFmtId="179" fontId="26" fillId="0" borderId="51" xfId="5" applyNumberFormat="1" applyFont="1" applyBorder="1" applyAlignment="1">
      <alignment vertical="center"/>
    </xf>
    <xf numFmtId="0" fontId="31" fillId="16" borderId="45" xfId="5" applyFont="1" applyFill="1" applyBorder="1" applyAlignment="1">
      <alignment horizontal="center" vertical="center"/>
    </xf>
    <xf numFmtId="0" fontId="31" fillId="16" borderId="46" xfId="5" applyFont="1" applyFill="1" applyBorder="1" applyAlignment="1">
      <alignment horizontal="center" vertical="center"/>
    </xf>
    <xf numFmtId="0" fontId="26" fillId="0" borderId="106" xfId="5" applyFont="1" applyBorder="1" applyAlignment="1">
      <alignment horizontal="center" vertical="center"/>
    </xf>
    <xf numFmtId="0" fontId="26" fillId="10" borderId="107" xfId="5" applyFont="1" applyFill="1" applyBorder="1" applyAlignment="1">
      <alignment horizontal="center" vertical="center" shrinkToFit="1"/>
    </xf>
    <xf numFmtId="181" fontId="26" fillId="8" borderId="0" xfId="6" applyNumberFormat="1" applyFont="1" applyFill="1" applyBorder="1" applyAlignment="1">
      <alignment vertical="center"/>
    </xf>
    <xf numFmtId="38" fontId="31" fillId="15" borderId="108" xfId="5" applyNumberFormat="1" applyFont="1" applyFill="1" applyBorder="1" applyAlignment="1">
      <alignment horizontal="center" vertical="center" shrinkToFit="1"/>
    </xf>
    <xf numFmtId="179" fontId="26" fillId="17" borderId="94" xfId="5" applyNumberFormat="1" applyFont="1" applyFill="1" applyBorder="1" applyAlignment="1">
      <alignment vertical="center"/>
    </xf>
    <xf numFmtId="0" fontId="73" fillId="0" borderId="0" xfId="0" applyFont="1" applyProtection="1">
      <alignment vertical="center"/>
    </xf>
    <xf numFmtId="0" fontId="74" fillId="0" borderId="0" xfId="5" applyFont="1" applyAlignment="1">
      <alignment vertical="center"/>
    </xf>
    <xf numFmtId="0" fontId="26" fillId="0" borderId="4" xfId="5" applyFont="1" applyBorder="1" applyAlignment="1">
      <alignment vertical="center"/>
    </xf>
    <xf numFmtId="0" fontId="26" fillId="0" borderId="4" xfId="5" applyFont="1" applyBorder="1" applyAlignment="1">
      <alignment horizontal="center" vertical="center"/>
    </xf>
    <xf numFmtId="41" fontId="26" fillId="0" borderId="4" xfId="2" applyFont="1" applyBorder="1" applyAlignment="1">
      <alignment vertical="center"/>
    </xf>
    <xf numFmtId="14" fontId="26" fillId="0" borderId="4" xfId="2" applyNumberFormat="1" applyFont="1" applyBorder="1" applyAlignment="1">
      <alignment horizontal="center" vertical="center"/>
    </xf>
    <xf numFmtId="0" fontId="26" fillId="0" borderId="4" xfId="5" applyFont="1" applyBorder="1" applyAlignment="1">
      <alignment horizontal="center" vertical="center" wrapText="1"/>
    </xf>
    <xf numFmtId="41" fontId="26" fillId="0" borderId="4" xfId="2" applyFont="1" applyBorder="1" applyAlignment="1">
      <alignment horizontal="center" vertical="center"/>
    </xf>
    <xf numFmtId="0" fontId="31" fillId="15" borderId="4" xfId="5" applyFont="1" applyFill="1" applyBorder="1" applyAlignment="1">
      <alignment horizontal="center" vertical="center"/>
    </xf>
    <xf numFmtId="0" fontId="26" fillId="15" borderId="4" xfId="5" applyFont="1" applyFill="1" applyBorder="1" applyAlignment="1">
      <alignment horizontal="center" vertical="center"/>
    </xf>
    <xf numFmtId="0" fontId="31" fillId="15" borderId="56" xfId="5" applyFont="1" applyFill="1" applyBorder="1" applyAlignment="1">
      <alignment horizontal="center" vertical="center"/>
    </xf>
    <xf numFmtId="14" fontId="26" fillId="0" borderId="51" xfId="5" applyNumberFormat="1" applyFont="1" applyBorder="1" applyAlignment="1">
      <alignment horizontal="center" vertical="center"/>
    </xf>
    <xf numFmtId="38" fontId="31" fillId="15" borderId="56" xfId="5" applyNumberFormat="1" applyFont="1" applyFill="1" applyBorder="1" applyAlignment="1">
      <alignment horizontal="center" vertical="center" shrinkToFit="1"/>
    </xf>
    <xf numFmtId="0" fontId="31" fillId="0" borderId="55" xfId="5" applyFont="1" applyBorder="1" applyAlignment="1">
      <alignment vertical="center"/>
    </xf>
    <xf numFmtId="0" fontId="31" fillId="0" borderId="59" xfId="5" applyFont="1" applyBorder="1" applyAlignment="1">
      <alignment vertical="center"/>
    </xf>
    <xf numFmtId="0" fontId="31" fillId="0" borderId="0" xfId="5" applyFont="1" applyBorder="1" applyAlignment="1">
      <alignment vertical="center"/>
    </xf>
    <xf numFmtId="0" fontId="31" fillId="0" borderId="64" xfId="5" applyFont="1" applyBorder="1" applyAlignment="1">
      <alignment vertical="center"/>
    </xf>
    <xf numFmtId="0" fontId="31" fillId="0" borderId="94" xfId="5" applyFont="1" applyBorder="1" applyAlignment="1">
      <alignment vertical="center"/>
    </xf>
    <xf numFmtId="14" fontId="34" fillId="14" borderId="78" xfId="5" applyNumberFormat="1" applyFont="1" applyFill="1" applyBorder="1" applyAlignment="1" applyProtection="1">
      <alignment horizontal="center" vertical="center" shrinkToFit="1"/>
      <protection locked="0"/>
    </xf>
    <xf numFmtId="0" fontId="34" fillId="14" borderId="66" xfId="5" applyFont="1" applyFill="1" applyBorder="1" applyAlignment="1" applyProtection="1">
      <alignment horizontal="center" vertical="center" shrinkToFit="1"/>
      <protection locked="0"/>
    </xf>
    <xf numFmtId="14" fontId="34" fillId="14" borderId="87" xfId="5" applyNumberFormat="1" applyFont="1" applyFill="1" applyBorder="1" applyAlignment="1" applyProtection="1">
      <alignment horizontal="center" vertical="center" shrinkToFit="1"/>
      <protection locked="0"/>
    </xf>
    <xf numFmtId="0" fontId="31" fillId="15" borderId="108" xfId="5" applyFont="1" applyFill="1" applyBorder="1" applyAlignment="1">
      <alignment horizontal="center" vertical="center"/>
    </xf>
    <xf numFmtId="14" fontId="26" fillId="0" borderId="115" xfId="5" applyNumberFormat="1" applyFont="1" applyBorder="1" applyAlignment="1">
      <alignment horizontal="center" vertical="center"/>
    </xf>
    <xf numFmtId="0" fontId="26" fillId="0" borderId="116" xfId="5" applyNumberFormat="1" applyFont="1" applyBorder="1" applyAlignment="1">
      <alignment vertical="center" wrapText="1"/>
    </xf>
    <xf numFmtId="0" fontId="26" fillId="10" borderId="116" xfId="5" applyNumberFormat="1" applyFont="1" applyFill="1" applyBorder="1" applyAlignment="1">
      <alignment horizontal="center" vertical="center"/>
    </xf>
    <xf numFmtId="41" fontId="34" fillId="0" borderId="116" xfId="6" applyFont="1" applyBorder="1" applyAlignment="1">
      <alignment vertical="center"/>
    </xf>
    <xf numFmtId="41" fontId="26" fillId="17" borderId="117" xfId="6" applyFont="1" applyFill="1" applyBorder="1" applyAlignment="1">
      <alignment vertical="center"/>
    </xf>
    <xf numFmtId="14" fontId="26" fillId="0" borderId="118" xfId="5" applyNumberFormat="1" applyFont="1" applyBorder="1" applyAlignment="1">
      <alignment horizontal="center" vertical="center"/>
    </xf>
    <xf numFmtId="0" fontId="26" fillId="0" borderId="119" xfId="5" applyNumberFormat="1" applyFont="1" applyBorder="1" applyAlignment="1">
      <alignment vertical="center" wrapText="1"/>
    </xf>
    <xf numFmtId="0" fontId="26" fillId="10" borderId="119" xfId="5" applyNumberFormat="1" applyFont="1" applyFill="1" applyBorder="1" applyAlignment="1">
      <alignment horizontal="center" vertical="center"/>
    </xf>
    <xf numFmtId="41" fontId="34" fillId="0" borderId="119" xfId="6" applyFont="1" applyBorder="1" applyAlignment="1">
      <alignment vertical="center"/>
    </xf>
    <xf numFmtId="41" fontId="26" fillId="17" borderId="120" xfId="6" applyFont="1" applyFill="1" applyBorder="1" applyAlignment="1">
      <alignment vertical="center"/>
    </xf>
    <xf numFmtId="14" fontId="26" fillId="0" borderId="119" xfId="5" applyNumberFormat="1" applyFont="1" applyBorder="1" applyAlignment="1">
      <alignment vertical="center" wrapText="1"/>
    </xf>
    <xf numFmtId="14" fontId="26" fillId="0" borderId="121" xfId="5" applyNumberFormat="1" applyFont="1" applyBorder="1" applyAlignment="1">
      <alignment horizontal="center" vertical="center"/>
    </xf>
    <xf numFmtId="14" fontId="26" fillId="0" borderId="122" xfId="5" applyNumberFormat="1" applyFont="1" applyBorder="1" applyAlignment="1">
      <alignment vertical="center" wrapText="1"/>
    </xf>
    <xf numFmtId="0" fontId="26" fillId="10" borderId="122" xfId="5" applyNumberFormat="1" applyFont="1" applyFill="1" applyBorder="1" applyAlignment="1">
      <alignment horizontal="center" vertical="center"/>
    </xf>
    <xf numFmtId="41" fontId="26" fillId="0" borderId="122" xfId="6" applyFont="1" applyBorder="1" applyAlignment="1">
      <alignment vertical="center"/>
    </xf>
    <xf numFmtId="41" fontId="26" fillId="17" borderId="123" xfId="6" applyFont="1" applyFill="1" applyBorder="1" applyAlignment="1">
      <alignment vertical="center"/>
    </xf>
    <xf numFmtId="14" fontId="26" fillId="8" borderId="115" xfId="5" applyNumberFormat="1" applyFont="1" applyFill="1" applyBorder="1" applyAlignment="1">
      <alignment horizontal="center" vertical="center"/>
    </xf>
    <xf numFmtId="179" fontId="26" fillId="8" borderId="116" xfId="5" applyNumberFormat="1" applyFont="1" applyFill="1" applyBorder="1" applyAlignment="1">
      <alignment horizontal="center" vertical="center"/>
    </xf>
    <xf numFmtId="178" fontId="26" fillId="8" borderId="116" xfId="5" applyNumberFormat="1" applyFont="1" applyFill="1" applyBorder="1" applyAlignment="1">
      <alignment vertical="center"/>
    </xf>
    <xf numFmtId="14" fontId="26" fillId="8" borderId="118" xfId="5" applyNumberFormat="1" applyFont="1" applyFill="1" applyBorder="1" applyAlignment="1">
      <alignment horizontal="center" vertical="center"/>
    </xf>
    <xf numFmtId="179" fontId="26" fillId="8" borderId="119" xfId="5" applyNumberFormat="1" applyFont="1" applyFill="1" applyBorder="1" applyAlignment="1">
      <alignment horizontal="center" vertical="center"/>
    </xf>
    <xf numFmtId="178" fontId="26" fillId="8" borderId="119" xfId="5" applyNumberFormat="1" applyFont="1" applyFill="1" applyBorder="1" applyAlignment="1">
      <alignment vertical="center"/>
    </xf>
    <xf numFmtId="14" fontId="26" fillId="8" borderId="121" xfId="5" applyNumberFormat="1" applyFont="1" applyFill="1" applyBorder="1" applyAlignment="1">
      <alignment horizontal="center" vertical="center"/>
    </xf>
    <xf numFmtId="179" fontId="26" fillId="8" borderId="122" xfId="5" applyNumberFormat="1" applyFont="1" applyFill="1" applyBorder="1" applyAlignment="1">
      <alignment horizontal="center" vertical="center"/>
    </xf>
    <xf numFmtId="178" fontId="26" fillId="8" borderId="122" xfId="5" applyNumberFormat="1" applyFont="1" applyFill="1" applyBorder="1" applyAlignment="1">
      <alignment vertical="center"/>
    </xf>
    <xf numFmtId="14" fontId="26" fillId="0" borderId="116" xfId="5" applyNumberFormat="1" applyFont="1" applyBorder="1" applyAlignment="1">
      <alignment horizontal="center" vertical="center"/>
    </xf>
    <xf numFmtId="41" fontId="26" fillId="0" borderId="116" xfId="5" applyNumberFormat="1" applyFont="1" applyBorder="1" applyAlignment="1">
      <alignment horizontal="center" vertical="center"/>
    </xf>
    <xf numFmtId="179" fontId="26" fillId="17" borderId="116" xfId="5" applyNumberFormat="1" applyFont="1" applyFill="1" applyBorder="1" applyAlignment="1">
      <alignment horizontal="right" vertical="center"/>
    </xf>
    <xf numFmtId="40" fontId="26" fillId="17" borderId="116" xfId="5" applyNumberFormat="1" applyFont="1" applyFill="1" applyBorder="1" applyAlignment="1">
      <alignment vertical="center"/>
    </xf>
    <xf numFmtId="178" fontId="26" fillId="0" borderId="116" xfId="5" applyNumberFormat="1" applyFont="1" applyBorder="1" applyAlignment="1">
      <alignment vertical="center"/>
    </xf>
    <xf numFmtId="179" fontId="26" fillId="17" borderId="117" xfId="5" applyNumberFormat="1" applyFont="1" applyFill="1" applyBorder="1" applyAlignment="1">
      <alignment vertical="center"/>
    </xf>
    <xf numFmtId="178" fontId="26" fillId="17" borderId="116" xfId="5" applyNumberFormat="1" applyFont="1" applyFill="1" applyBorder="1" applyAlignment="1">
      <alignment vertical="center"/>
    </xf>
    <xf numFmtId="180" fontId="26" fillId="17" borderId="116" xfId="5" applyNumberFormat="1" applyFont="1" applyFill="1" applyBorder="1" applyAlignment="1">
      <alignment vertical="center"/>
    </xf>
    <xf numFmtId="40" fontId="26" fillId="8" borderId="117" xfId="5" applyNumberFormat="1" applyFont="1" applyFill="1" applyBorder="1" applyAlignment="1">
      <alignment vertical="center"/>
    </xf>
    <xf numFmtId="14" fontId="26" fillId="0" borderId="119" xfId="5" applyNumberFormat="1" applyFont="1" applyBorder="1" applyAlignment="1">
      <alignment horizontal="center" vertical="center"/>
    </xf>
    <xf numFmtId="41" fontId="26" fillId="0" borderId="119" xfId="6" applyFont="1" applyBorder="1" applyAlignment="1">
      <alignment horizontal="center" vertical="center"/>
    </xf>
    <xf numFmtId="179" fontId="26" fillId="17" borderId="119" xfId="5" applyNumberFormat="1" applyFont="1" applyFill="1" applyBorder="1" applyAlignment="1">
      <alignment horizontal="right" vertical="center"/>
    </xf>
    <xf numFmtId="40" fontId="26" fillId="17" borderId="119" xfId="5" applyNumberFormat="1" applyFont="1" applyFill="1" applyBorder="1" applyAlignment="1">
      <alignment vertical="center"/>
    </xf>
    <xf numFmtId="178" fontId="26" fillId="0" borderId="119" xfId="5" applyNumberFormat="1" applyFont="1" applyBorder="1" applyAlignment="1">
      <alignment vertical="center"/>
    </xf>
    <xf numFmtId="179" fontId="26" fillId="17" borderId="120" xfId="5" applyNumberFormat="1" applyFont="1" applyFill="1" applyBorder="1" applyAlignment="1">
      <alignment vertical="center"/>
    </xf>
    <xf numFmtId="178" fontId="26" fillId="17" borderId="119" xfId="5" applyNumberFormat="1" applyFont="1" applyFill="1" applyBorder="1" applyAlignment="1">
      <alignment vertical="center"/>
    </xf>
    <xf numFmtId="180" fontId="26" fillId="17" borderId="119" xfId="5" applyNumberFormat="1" applyFont="1" applyFill="1" applyBorder="1" applyAlignment="1">
      <alignment vertical="center"/>
    </xf>
    <xf numFmtId="40" fontId="26" fillId="8" borderId="120" xfId="5" applyNumberFormat="1" applyFont="1" applyFill="1" applyBorder="1" applyAlignment="1">
      <alignment vertical="center"/>
    </xf>
    <xf numFmtId="0" fontId="26" fillId="0" borderId="121" xfId="5" applyFont="1" applyBorder="1" applyAlignment="1">
      <alignment vertical="center"/>
    </xf>
    <xf numFmtId="0" fontId="26" fillId="0" borderId="122" xfId="5" applyFont="1" applyBorder="1" applyAlignment="1">
      <alignment vertical="center"/>
    </xf>
    <xf numFmtId="179" fontId="26" fillId="17" borderId="122" xfId="6" applyNumberFormat="1" applyFont="1" applyFill="1" applyBorder="1" applyAlignment="1">
      <alignment horizontal="right" vertical="center"/>
    </xf>
    <xf numFmtId="40" fontId="26" fillId="17" borderId="122" xfId="5" applyNumberFormat="1" applyFont="1" applyFill="1" applyBorder="1" applyAlignment="1">
      <alignment vertical="center"/>
    </xf>
    <xf numFmtId="178" fontId="26" fillId="0" borderId="122" xfId="5" applyNumberFormat="1" applyFont="1" applyBorder="1" applyAlignment="1">
      <alignment vertical="center"/>
    </xf>
    <xf numFmtId="179" fontId="26" fillId="17" borderId="123" xfId="5" applyNumberFormat="1" applyFont="1" applyFill="1" applyBorder="1" applyAlignment="1">
      <alignment vertical="center"/>
    </xf>
    <xf numFmtId="178" fontId="26" fillId="17" borderId="122" xfId="5" applyNumberFormat="1" applyFont="1" applyFill="1" applyBorder="1" applyAlignment="1">
      <alignment vertical="center"/>
    </xf>
    <xf numFmtId="180" fontId="26" fillId="17" borderId="122" xfId="5" applyNumberFormat="1" applyFont="1" applyFill="1" applyBorder="1" applyAlignment="1">
      <alignment vertical="center"/>
    </xf>
    <xf numFmtId="40" fontId="26" fillId="8" borderId="123" xfId="5" applyNumberFormat="1" applyFont="1" applyFill="1" applyBorder="1" applyAlignment="1">
      <alignment vertical="center"/>
    </xf>
    <xf numFmtId="4" fontId="26" fillId="17" borderId="116" xfId="5" applyNumberFormat="1" applyFont="1" applyFill="1" applyBorder="1" applyAlignment="1">
      <alignment horizontal="right" vertical="center"/>
    </xf>
    <xf numFmtId="40" fontId="26" fillId="8" borderId="116" xfId="5" applyNumberFormat="1" applyFont="1" applyFill="1" applyBorder="1" applyAlignment="1">
      <alignment vertical="center"/>
    </xf>
    <xf numFmtId="4" fontId="26" fillId="17" borderId="119" xfId="5" applyNumberFormat="1" applyFont="1" applyFill="1" applyBorder="1" applyAlignment="1">
      <alignment horizontal="right" vertical="center"/>
    </xf>
    <xf numFmtId="40" fontId="26" fillId="8" borderId="119" xfId="5" applyNumberFormat="1" applyFont="1" applyFill="1" applyBorder="1" applyAlignment="1">
      <alignment vertical="center"/>
    </xf>
    <xf numFmtId="0" fontId="26" fillId="10" borderId="4" xfId="5" applyFont="1" applyFill="1" applyBorder="1" applyAlignment="1">
      <alignment horizontal="center" vertical="center"/>
    </xf>
    <xf numFmtId="14" fontId="26" fillId="10" borderId="4" xfId="2" applyNumberFormat="1" applyFont="1" applyFill="1" applyBorder="1" applyAlignment="1">
      <alignment horizontal="center" vertical="center"/>
    </xf>
    <xf numFmtId="41" fontId="26" fillId="10" borderId="4" xfId="2" applyFont="1" applyFill="1" applyBorder="1" applyAlignment="1">
      <alignment horizontal="center" vertical="center"/>
    </xf>
    <xf numFmtId="187" fontId="26" fillId="17" borderId="116" xfId="5" applyNumberFormat="1" applyFont="1" applyFill="1" applyBorder="1" applyAlignment="1">
      <alignment vertical="center"/>
    </xf>
    <xf numFmtId="187" fontId="26" fillId="17" borderId="119" xfId="5" applyNumberFormat="1" applyFont="1" applyFill="1" applyBorder="1" applyAlignment="1">
      <alignment vertical="center"/>
    </xf>
    <xf numFmtId="187" fontId="26" fillId="17" borderId="122" xfId="5" applyNumberFormat="1" applyFont="1" applyFill="1" applyBorder="1" applyAlignment="1">
      <alignment vertical="center"/>
    </xf>
    <xf numFmtId="187" fontId="26" fillId="17" borderId="51" xfId="5" applyNumberFormat="1" applyFont="1" applyFill="1" applyBorder="1" applyAlignment="1">
      <alignment vertical="center"/>
    </xf>
    <xf numFmtId="0" fontId="34" fillId="0" borderId="0" xfId="5" applyFont="1" applyBorder="1" applyAlignment="1">
      <alignment horizontal="center" vertical="center"/>
    </xf>
    <xf numFmtId="0" fontId="29" fillId="0" borderId="0" xfId="5" applyFont="1" applyBorder="1" applyAlignment="1">
      <alignment horizontal="center" vertical="center"/>
    </xf>
    <xf numFmtId="4" fontId="26" fillId="0" borderId="119" xfId="5" applyNumberFormat="1" applyFont="1" applyFill="1" applyBorder="1" applyAlignment="1">
      <alignment horizontal="right" vertical="center"/>
    </xf>
    <xf numFmtId="41" fontId="34" fillId="0" borderId="122" xfId="6" applyFont="1" applyBorder="1" applyAlignment="1">
      <alignment vertical="center"/>
    </xf>
    <xf numFmtId="188" fontId="26" fillId="17" borderId="116" xfId="5" applyNumberFormat="1" applyFont="1" applyFill="1" applyBorder="1" applyAlignment="1">
      <alignment horizontal="right" vertical="center"/>
    </xf>
    <xf numFmtId="188" fontId="26" fillId="17" borderId="119" xfId="5" applyNumberFormat="1" applyFont="1" applyFill="1" applyBorder="1" applyAlignment="1">
      <alignment horizontal="right" vertical="center"/>
    </xf>
    <xf numFmtId="178" fontId="26" fillId="0" borderId="124" xfId="5" applyNumberFormat="1" applyFont="1" applyBorder="1" applyAlignment="1">
      <alignment vertical="center"/>
    </xf>
    <xf numFmtId="178" fontId="26" fillId="17" borderId="124" xfId="5" applyNumberFormat="1" applyFont="1" applyFill="1" applyBorder="1" applyAlignment="1">
      <alignment vertical="center"/>
    </xf>
    <xf numFmtId="189" fontId="26" fillId="17" borderId="117" xfId="5" applyNumberFormat="1" applyFont="1" applyFill="1" applyBorder="1" applyAlignment="1">
      <alignment vertical="center"/>
    </xf>
    <xf numFmtId="189" fontId="26" fillId="17" borderId="120" xfId="5" applyNumberFormat="1" applyFont="1" applyFill="1" applyBorder="1" applyAlignment="1">
      <alignment vertical="center"/>
    </xf>
    <xf numFmtId="41" fontId="26" fillId="0" borderId="94" xfId="2" applyFont="1" applyBorder="1" applyAlignment="1">
      <alignment vertical="center"/>
    </xf>
    <xf numFmtId="0" fontId="34" fillId="0" borderId="0" xfId="5" applyFont="1" applyAlignment="1">
      <alignment horizontal="center" vertical="center"/>
    </xf>
    <xf numFmtId="191" fontId="26" fillId="0" borderId="116" xfId="5" applyNumberFormat="1" applyFont="1" applyBorder="1" applyAlignment="1">
      <alignment horizontal="center" vertical="center"/>
    </xf>
    <xf numFmtId="0" fontId="26" fillId="0" borderId="125" xfId="5" applyFont="1" applyBorder="1" applyAlignment="1">
      <alignment vertical="center"/>
    </xf>
    <xf numFmtId="0" fontId="26" fillId="0" borderId="124" xfId="5" applyFont="1" applyBorder="1" applyAlignment="1">
      <alignment vertical="center"/>
    </xf>
    <xf numFmtId="41" fontId="26" fillId="0" borderId="124" xfId="6" applyFont="1" applyBorder="1" applyAlignment="1">
      <alignment vertical="center"/>
    </xf>
    <xf numFmtId="4" fontId="26" fillId="17" borderId="124" xfId="5" applyNumberFormat="1" applyFont="1" applyFill="1" applyBorder="1" applyAlignment="1">
      <alignment horizontal="right" vertical="center"/>
    </xf>
    <xf numFmtId="4" fontId="26" fillId="0" borderId="124" xfId="5" applyNumberFormat="1" applyFont="1" applyFill="1" applyBorder="1" applyAlignment="1">
      <alignment horizontal="right" vertical="center"/>
    </xf>
    <xf numFmtId="40" fontId="26" fillId="8" borderId="124" xfId="5" applyNumberFormat="1" applyFont="1" applyFill="1" applyBorder="1" applyAlignment="1">
      <alignment vertical="center"/>
    </xf>
    <xf numFmtId="188" fontId="26" fillId="17" borderId="124" xfId="5" applyNumberFormat="1" applyFont="1" applyFill="1" applyBorder="1" applyAlignment="1">
      <alignment horizontal="right" vertical="center"/>
    </xf>
    <xf numFmtId="189" fontId="26" fillId="17" borderId="126" xfId="5" applyNumberFormat="1" applyFont="1" applyFill="1" applyBorder="1" applyAlignment="1">
      <alignment vertical="center"/>
    </xf>
    <xf numFmtId="0" fontId="26" fillId="0" borderId="50" xfId="5" applyFont="1" applyBorder="1" applyAlignment="1">
      <alignment vertical="center"/>
    </xf>
    <xf numFmtId="0" fontId="26" fillId="0" borderId="51" xfId="5" applyFont="1" applyBorder="1" applyAlignment="1">
      <alignment vertical="center"/>
    </xf>
    <xf numFmtId="41" fontId="26" fillId="0" borderId="51" xfId="2" applyFont="1" applyBorder="1" applyAlignment="1">
      <alignment vertical="center"/>
    </xf>
    <xf numFmtId="4" fontId="26" fillId="17" borderId="51" xfId="5" applyNumberFormat="1" applyFont="1" applyFill="1" applyBorder="1" applyAlignment="1">
      <alignment horizontal="right" vertical="center"/>
    </xf>
    <xf numFmtId="4" fontId="26" fillId="0" borderId="51" xfId="5" applyNumberFormat="1" applyFont="1" applyFill="1" applyBorder="1" applyAlignment="1">
      <alignment horizontal="right" vertical="center"/>
    </xf>
    <xf numFmtId="0" fontId="26" fillId="8" borderId="51" xfId="5" applyFont="1" applyFill="1" applyBorder="1" applyAlignment="1">
      <alignment vertical="center"/>
    </xf>
    <xf numFmtId="178" fontId="26" fillId="17" borderId="51" xfId="5" applyNumberFormat="1" applyFont="1" applyFill="1" applyBorder="1" applyAlignment="1">
      <alignment vertical="center"/>
    </xf>
    <xf numFmtId="192" fontId="26" fillId="17" borderId="51" xfId="5" applyNumberFormat="1" applyFont="1" applyFill="1" applyBorder="1" applyAlignment="1">
      <alignment horizontal="right" vertical="center"/>
    </xf>
    <xf numFmtId="189" fontId="26" fillId="17" borderId="52" xfId="5" applyNumberFormat="1" applyFont="1" applyFill="1" applyBorder="1" applyAlignment="1">
      <alignment vertical="center"/>
    </xf>
    <xf numFmtId="0" fontId="47" fillId="15" borderId="80" xfId="5" applyFont="1" applyFill="1" applyBorder="1" applyAlignment="1">
      <alignment vertical="center"/>
    </xf>
    <xf numFmtId="191" fontId="26" fillId="0" borderId="119" xfId="5" applyNumberFormat="1" applyFont="1" applyBorder="1" applyAlignment="1">
      <alignment horizontal="center" vertical="center"/>
    </xf>
    <xf numFmtId="191" fontId="26" fillId="0" borderId="122" xfId="5" applyNumberFormat="1" applyFont="1" applyBorder="1" applyAlignment="1">
      <alignment horizontal="center" vertical="center"/>
    </xf>
    <xf numFmtId="181" fontId="26" fillId="0" borderId="116" xfId="5" applyNumberFormat="1" applyFont="1" applyBorder="1" applyAlignment="1">
      <alignment horizontal="center" vertical="center"/>
    </xf>
    <xf numFmtId="181" fontId="31" fillId="17" borderId="93" xfId="6" applyNumberFormat="1" applyFont="1" applyFill="1" applyBorder="1" applyAlignment="1">
      <alignment vertical="center"/>
    </xf>
    <xf numFmtId="41" fontId="34" fillId="0" borderId="4" xfId="2" applyFont="1" applyBorder="1" applyAlignment="1">
      <alignment vertical="center"/>
    </xf>
    <xf numFmtId="190" fontId="26" fillId="0" borderId="4" xfId="5" applyNumberFormat="1" applyFont="1" applyBorder="1" applyAlignment="1">
      <alignment vertical="center"/>
    </xf>
    <xf numFmtId="41" fontId="26" fillId="0" borderId="4" xfId="5" applyNumberFormat="1" applyFont="1" applyBorder="1" applyAlignment="1">
      <alignment vertical="center"/>
    </xf>
    <xf numFmtId="181" fontId="31" fillId="17" borderId="127" xfId="6" applyNumberFormat="1" applyFont="1" applyFill="1" applyBorder="1" applyAlignment="1">
      <alignment vertical="center"/>
    </xf>
    <xf numFmtId="181" fontId="26" fillId="17" borderId="48" xfId="6" applyNumberFormat="1" applyFont="1" applyFill="1" applyBorder="1" applyAlignment="1">
      <alignment vertical="center"/>
    </xf>
    <xf numFmtId="178" fontId="26" fillId="0" borderId="4" xfId="5" applyNumberFormat="1" applyFont="1" applyBorder="1" applyAlignment="1">
      <alignment vertical="center"/>
    </xf>
    <xf numFmtId="0" fontId="34" fillId="10" borderId="4" xfId="5" applyFont="1" applyFill="1" applyBorder="1" applyAlignment="1">
      <alignment horizontal="center" vertical="center"/>
    </xf>
    <xf numFmtId="178" fontId="47" fillId="25" borderId="0" xfId="5" applyNumberFormat="1" applyFont="1" applyFill="1" applyBorder="1" applyAlignment="1">
      <alignment horizontal="center" vertical="center"/>
    </xf>
    <xf numFmtId="40" fontId="26" fillId="0" borderId="4" xfId="5" applyNumberFormat="1" applyFont="1" applyBorder="1" applyAlignment="1">
      <alignment vertical="center"/>
    </xf>
    <xf numFmtId="4" fontId="26" fillId="0" borderId="4" xfId="5" applyNumberFormat="1" applyFont="1" applyBorder="1" applyAlignment="1">
      <alignment vertical="center"/>
    </xf>
    <xf numFmtId="179" fontId="26" fillId="0" borderId="4" xfId="5" applyNumberFormat="1" applyFont="1" applyBorder="1" applyAlignment="1">
      <alignment vertical="center"/>
    </xf>
    <xf numFmtId="0" fontId="26" fillId="15" borderId="85" xfId="5" applyFont="1" applyFill="1" applyBorder="1" applyAlignment="1">
      <alignment horizontal="center" vertical="center"/>
    </xf>
    <xf numFmtId="0" fontId="26" fillId="15" borderId="86" xfId="5" applyFont="1" applyFill="1" applyBorder="1" applyAlignment="1">
      <alignment horizontal="center" vertical="center"/>
    </xf>
    <xf numFmtId="0" fontId="26" fillId="15" borderId="88" xfId="5" applyFont="1" applyFill="1" applyBorder="1" applyAlignment="1">
      <alignment horizontal="center" vertical="center"/>
    </xf>
    <xf numFmtId="0" fontId="26" fillId="10" borderId="129" xfId="5" applyNumberFormat="1" applyFont="1" applyFill="1" applyBorder="1" applyAlignment="1">
      <alignment horizontal="center" vertical="center"/>
    </xf>
    <xf numFmtId="41" fontId="26" fillId="17" borderId="130" xfId="6" applyFont="1" applyFill="1" applyBorder="1" applyAlignment="1">
      <alignment vertical="center"/>
    </xf>
    <xf numFmtId="0" fontId="26" fillId="10" borderId="132" xfId="5" applyNumberFormat="1" applyFont="1" applyFill="1" applyBorder="1" applyAlignment="1">
      <alignment horizontal="center" vertical="center"/>
    </xf>
    <xf numFmtId="41" fontId="26" fillId="17" borderId="133" xfId="6" applyFont="1" applyFill="1" applyBorder="1" applyAlignment="1">
      <alignment vertical="center"/>
    </xf>
    <xf numFmtId="0" fontId="26" fillId="10" borderId="135" xfId="5" applyNumberFormat="1" applyFont="1" applyFill="1" applyBorder="1" applyAlignment="1">
      <alignment horizontal="center" vertical="center"/>
    </xf>
    <xf numFmtId="41" fontId="26" fillId="17" borderId="136" xfId="6" applyFont="1" applyFill="1" applyBorder="1" applyAlignment="1">
      <alignment vertical="center"/>
    </xf>
    <xf numFmtId="14" fontId="26" fillId="0" borderId="137" xfId="5" applyNumberFormat="1" applyFont="1" applyBorder="1" applyAlignment="1">
      <alignment horizontal="center" vertical="center"/>
    </xf>
    <xf numFmtId="14" fontId="26" fillId="0" borderId="138" xfId="5" applyNumberFormat="1" applyFont="1" applyBorder="1" applyAlignment="1">
      <alignment horizontal="center" vertical="center"/>
    </xf>
    <xf numFmtId="0" fontId="26" fillId="0" borderId="138" xfId="5" applyNumberFormat="1" applyFont="1" applyBorder="1" applyAlignment="1">
      <alignment vertical="center"/>
    </xf>
    <xf numFmtId="41" fontId="26" fillId="0" borderId="138" xfId="6" applyFont="1" applyBorder="1" applyAlignment="1">
      <alignment vertical="center"/>
    </xf>
    <xf numFmtId="41" fontId="26" fillId="17" borderId="139" xfId="6" applyFont="1" applyFill="1" applyBorder="1" applyAlignment="1">
      <alignment vertical="center"/>
    </xf>
    <xf numFmtId="38" fontId="26" fillId="0" borderId="137" xfId="5" applyNumberFormat="1" applyFont="1" applyBorder="1" applyAlignment="1">
      <alignment horizontal="center" vertical="center"/>
    </xf>
    <xf numFmtId="38" fontId="26" fillId="0" borderId="138" xfId="5" applyNumberFormat="1" applyFont="1" applyBorder="1" applyAlignment="1">
      <alignment vertical="center" shrinkToFit="1"/>
    </xf>
    <xf numFmtId="179" fontId="26" fillId="8" borderId="138" xfId="5" applyNumberFormat="1" applyFont="1" applyFill="1" applyBorder="1" applyAlignment="1">
      <alignment horizontal="center" vertical="center"/>
    </xf>
    <xf numFmtId="178" fontId="26" fillId="0" borderId="138" xfId="5" applyNumberFormat="1" applyFont="1" applyBorder="1" applyAlignment="1">
      <alignment vertical="center"/>
    </xf>
    <xf numFmtId="14" fontId="26" fillId="10" borderId="128" xfId="5" applyNumberFormat="1" applyFont="1" applyFill="1" applyBorder="1" applyAlignment="1">
      <alignment horizontal="center" vertical="center"/>
    </xf>
    <xf numFmtId="14" fontId="26" fillId="10" borderId="131" xfId="5" applyNumberFormat="1" applyFont="1" applyFill="1" applyBorder="1" applyAlignment="1">
      <alignment horizontal="center" vertical="center"/>
    </xf>
    <xf numFmtId="14" fontId="26" fillId="10" borderId="134" xfId="5" applyNumberFormat="1" applyFont="1" applyFill="1" applyBorder="1" applyAlignment="1">
      <alignment horizontal="center" vertical="center"/>
    </xf>
    <xf numFmtId="0" fontId="26" fillId="10" borderId="129" xfId="5" applyNumberFormat="1" applyFont="1" applyFill="1" applyBorder="1" applyAlignment="1">
      <alignment vertical="center"/>
    </xf>
    <xf numFmtId="41" fontId="34" fillId="10" borderId="129" xfId="6" applyFont="1" applyFill="1" applyBorder="1" applyAlignment="1">
      <alignment vertical="center"/>
    </xf>
    <xf numFmtId="0" fontId="26" fillId="10" borderId="132" xfId="5" applyNumberFormat="1" applyFont="1" applyFill="1" applyBorder="1" applyAlignment="1">
      <alignment vertical="center"/>
    </xf>
    <xf numFmtId="41" fontId="34" fillId="10" borderId="132" xfId="6" applyFont="1" applyFill="1" applyBorder="1" applyAlignment="1">
      <alignment vertical="center"/>
    </xf>
    <xf numFmtId="14" fontId="26" fillId="10" borderId="132" xfId="5" applyNumberFormat="1" applyFont="1" applyFill="1" applyBorder="1" applyAlignment="1">
      <alignment vertical="center"/>
    </xf>
    <xf numFmtId="14" fontId="26" fillId="10" borderId="135" xfId="5" applyNumberFormat="1" applyFont="1" applyFill="1" applyBorder="1" applyAlignment="1">
      <alignment vertical="center"/>
    </xf>
    <xf numFmtId="41" fontId="34" fillId="10" borderId="135" xfId="6" applyFont="1" applyFill="1" applyBorder="1" applyAlignment="1">
      <alignment vertical="center"/>
    </xf>
    <xf numFmtId="0" fontId="26" fillId="10" borderId="129" xfId="5" applyFont="1" applyFill="1" applyBorder="1" applyAlignment="1">
      <alignment vertical="center" shrinkToFit="1"/>
    </xf>
    <xf numFmtId="179" fontId="26" fillId="10" borderId="129" xfId="5" applyNumberFormat="1" applyFont="1" applyFill="1" applyBorder="1" applyAlignment="1">
      <alignment horizontal="center" vertical="center"/>
    </xf>
    <xf numFmtId="178" fontId="26" fillId="10" borderId="129" xfId="5" applyNumberFormat="1" applyFont="1" applyFill="1" applyBorder="1" applyAlignment="1">
      <alignment vertical="center"/>
    </xf>
    <xf numFmtId="0" fontId="26" fillId="10" borderId="132" xfId="5" applyFont="1" applyFill="1" applyBorder="1" applyAlignment="1">
      <alignment vertical="center" shrinkToFit="1"/>
    </xf>
    <xf numFmtId="179" fontId="26" fillId="10" borderId="132" xfId="5" applyNumberFormat="1" applyFont="1" applyFill="1" applyBorder="1" applyAlignment="1">
      <alignment horizontal="center" vertical="center"/>
    </xf>
    <xf numFmtId="178" fontId="26" fillId="10" borderId="132" xfId="5" applyNumberFormat="1" applyFont="1" applyFill="1" applyBorder="1" applyAlignment="1">
      <alignment vertical="center"/>
    </xf>
    <xf numFmtId="0" fontId="26" fillId="10" borderId="135" xfId="5" applyFont="1" applyFill="1" applyBorder="1" applyAlignment="1">
      <alignment vertical="center" shrinkToFit="1"/>
    </xf>
    <xf numFmtId="179" fontId="26" fillId="10" borderId="135" xfId="5" applyNumberFormat="1" applyFont="1" applyFill="1" applyBorder="1" applyAlignment="1">
      <alignment horizontal="center" vertical="center"/>
    </xf>
    <xf numFmtId="178" fontId="26" fillId="10" borderId="135" xfId="5" applyNumberFormat="1" applyFont="1" applyFill="1" applyBorder="1" applyAlignment="1">
      <alignment vertical="center"/>
    </xf>
    <xf numFmtId="14" fontId="26" fillId="10" borderId="115" xfId="5" applyNumberFormat="1" applyFont="1" applyFill="1" applyBorder="1" applyAlignment="1">
      <alignment horizontal="center" vertical="center"/>
    </xf>
    <xf numFmtId="14" fontId="26" fillId="10" borderId="116" xfId="5" applyNumberFormat="1" applyFont="1" applyFill="1" applyBorder="1" applyAlignment="1">
      <alignment horizontal="center" vertical="center"/>
    </xf>
    <xf numFmtId="41" fontId="26" fillId="10" borderId="116" xfId="5" applyNumberFormat="1" applyFont="1" applyFill="1" applyBorder="1" applyAlignment="1">
      <alignment horizontal="center" vertical="center"/>
    </xf>
    <xf numFmtId="14" fontId="26" fillId="10" borderId="118" xfId="5" applyNumberFormat="1" applyFont="1" applyFill="1" applyBorder="1" applyAlignment="1">
      <alignment horizontal="center" vertical="center"/>
    </xf>
    <xf numFmtId="14" fontId="26" fillId="10" borderId="119" xfId="5" applyNumberFormat="1" applyFont="1" applyFill="1" applyBorder="1" applyAlignment="1">
      <alignment horizontal="center" vertical="center"/>
    </xf>
    <xf numFmtId="41" fontId="26" fillId="10" borderId="119" xfId="6" applyFont="1" applyFill="1" applyBorder="1" applyAlignment="1">
      <alignment horizontal="center" vertical="center"/>
    </xf>
    <xf numFmtId="0" fontId="26" fillId="10" borderId="121" xfId="5" applyFont="1" applyFill="1" applyBorder="1" applyAlignment="1">
      <alignment vertical="center"/>
    </xf>
    <xf numFmtId="0" fontId="26" fillId="10" borderId="122" xfId="5" applyFont="1" applyFill="1" applyBorder="1" applyAlignment="1">
      <alignment vertical="center"/>
    </xf>
    <xf numFmtId="41" fontId="26" fillId="10" borderId="122" xfId="6" applyFont="1" applyFill="1" applyBorder="1" applyAlignment="1">
      <alignment vertical="center"/>
    </xf>
    <xf numFmtId="178" fontId="26" fillId="10" borderId="116" xfId="5" applyNumberFormat="1" applyFont="1" applyFill="1" applyBorder="1" applyAlignment="1">
      <alignment vertical="center"/>
    </xf>
    <xf numFmtId="178" fontId="26" fillId="10" borderId="119" xfId="5" applyNumberFormat="1" applyFont="1" applyFill="1" applyBorder="1" applyAlignment="1">
      <alignment vertical="center"/>
    </xf>
    <xf numFmtId="178" fontId="26" fillId="10" borderId="122" xfId="5" applyNumberFormat="1" applyFont="1" applyFill="1" applyBorder="1" applyAlignment="1">
      <alignment vertical="center"/>
    </xf>
    <xf numFmtId="14" fontId="26" fillId="10" borderId="121" xfId="5" applyNumberFormat="1" applyFont="1" applyFill="1" applyBorder="1" applyAlignment="1">
      <alignment horizontal="center" vertical="center"/>
    </xf>
    <xf numFmtId="40" fontId="26" fillId="10" borderId="117" xfId="5" applyNumberFormat="1" applyFont="1" applyFill="1" applyBorder="1" applyAlignment="1">
      <alignment vertical="center"/>
    </xf>
    <xf numFmtId="40" fontId="26" fillId="10" borderId="120" xfId="5" applyNumberFormat="1" applyFont="1" applyFill="1" applyBorder="1" applyAlignment="1">
      <alignment vertical="center"/>
    </xf>
    <xf numFmtId="40" fontId="26" fillId="10" borderId="123" xfId="5" applyNumberFormat="1" applyFont="1" applyFill="1" applyBorder="1" applyAlignment="1">
      <alignment vertical="center"/>
    </xf>
    <xf numFmtId="0" fontId="26" fillId="10" borderId="125" xfId="5" applyFont="1" applyFill="1" applyBorder="1" applyAlignment="1">
      <alignment vertical="center"/>
    </xf>
    <xf numFmtId="0" fontId="26" fillId="10" borderId="124" xfId="5" applyFont="1" applyFill="1" applyBorder="1" applyAlignment="1">
      <alignment vertical="center"/>
    </xf>
    <xf numFmtId="41" fontId="26" fillId="10" borderId="124" xfId="6" applyFont="1" applyFill="1" applyBorder="1" applyAlignment="1">
      <alignment vertical="center"/>
    </xf>
    <xf numFmtId="40" fontId="26" fillId="10" borderId="116" xfId="5" applyNumberFormat="1" applyFont="1" applyFill="1" applyBorder="1" applyAlignment="1">
      <alignment vertical="center"/>
    </xf>
    <xf numFmtId="4" fontId="26" fillId="10" borderId="119" xfId="5" applyNumberFormat="1" applyFont="1" applyFill="1" applyBorder="1" applyAlignment="1">
      <alignment horizontal="right" vertical="center"/>
    </xf>
    <xf numFmtId="40" fontId="26" fillId="10" borderId="119" xfId="5" applyNumberFormat="1" applyFont="1" applyFill="1" applyBorder="1" applyAlignment="1">
      <alignment vertical="center"/>
    </xf>
    <xf numFmtId="4" fontId="26" fillId="10" borderId="124" xfId="5" applyNumberFormat="1" applyFont="1" applyFill="1" applyBorder="1" applyAlignment="1">
      <alignment horizontal="right" vertical="center"/>
    </xf>
    <xf numFmtId="40" fontId="26" fillId="10" borderId="124" xfId="5" applyNumberFormat="1" applyFont="1" applyFill="1" applyBorder="1" applyAlignment="1">
      <alignment vertical="center"/>
    </xf>
    <xf numFmtId="191" fontId="26" fillId="10" borderId="116" xfId="5" applyNumberFormat="1" applyFont="1" applyFill="1" applyBorder="1" applyAlignment="1">
      <alignment horizontal="center" vertical="center"/>
    </xf>
    <xf numFmtId="178" fontId="26" fillId="10" borderId="124" xfId="5" applyNumberFormat="1" applyFont="1" applyFill="1" applyBorder="1" applyAlignment="1">
      <alignment vertical="center"/>
    </xf>
    <xf numFmtId="181" fontId="26" fillId="10" borderId="116" xfId="5" applyNumberFormat="1" applyFont="1" applyFill="1" applyBorder="1" applyAlignment="1">
      <alignment horizontal="center" vertical="center"/>
    </xf>
    <xf numFmtId="191" fontId="26" fillId="10" borderId="119" xfId="5" applyNumberFormat="1" applyFont="1" applyFill="1" applyBorder="1" applyAlignment="1">
      <alignment horizontal="center" vertical="center"/>
    </xf>
    <xf numFmtId="191" fontId="26" fillId="10" borderId="122" xfId="5" applyNumberFormat="1" applyFont="1" applyFill="1" applyBorder="1" applyAlignment="1">
      <alignment horizontal="center" vertical="center"/>
    </xf>
    <xf numFmtId="38" fontId="31" fillId="25" borderId="141" xfId="5" applyNumberFormat="1" applyFont="1" applyFill="1" applyBorder="1" applyAlignment="1">
      <alignment horizontal="center" vertical="center" shrinkToFit="1"/>
    </xf>
    <xf numFmtId="178" fontId="26" fillId="25" borderId="142" xfId="5" applyNumberFormat="1" applyFont="1" applyFill="1" applyBorder="1" applyAlignment="1">
      <alignment vertical="center"/>
    </xf>
    <xf numFmtId="188" fontId="26" fillId="25" borderId="142" xfId="5" applyNumberFormat="1" applyFont="1" applyFill="1" applyBorder="1" applyAlignment="1">
      <alignment horizontal="right" vertical="center"/>
    </xf>
    <xf numFmtId="178" fontId="26" fillId="25" borderId="143" xfId="5" applyNumberFormat="1" applyFont="1" applyFill="1" applyBorder="1" applyAlignment="1">
      <alignment vertical="center"/>
    </xf>
    <xf numFmtId="188" fontId="26" fillId="25" borderId="143" xfId="5" applyNumberFormat="1" applyFont="1" applyFill="1" applyBorder="1" applyAlignment="1">
      <alignment horizontal="right" vertical="center"/>
    </xf>
    <xf numFmtId="178" fontId="26" fillId="25" borderId="144" xfId="5" applyNumberFormat="1" applyFont="1" applyFill="1" applyBorder="1" applyAlignment="1">
      <alignment vertical="center"/>
    </xf>
    <xf numFmtId="188" fontId="26" fillId="25" borderId="144" xfId="5" applyNumberFormat="1" applyFont="1" applyFill="1" applyBorder="1" applyAlignment="1">
      <alignment horizontal="right" vertical="center"/>
    </xf>
    <xf numFmtId="178" fontId="26" fillId="25" borderId="140" xfId="5" applyNumberFormat="1" applyFont="1" applyFill="1" applyBorder="1" applyAlignment="1">
      <alignment vertical="center"/>
    </xf>
    <xf numFmtId="4" fontId="26" fillId="25" borderId="140" xfId="5" applyNumberFormat="1" applyFont="1" applyFill="1" applyBorder="1" applyAlignment="1">
      <alignment horizontal="right" vertical="center"/>
    </xf>
    <xf numFmtId="0" fontId="31" fillId="16" borderId="47" xfId="5" applyFont="1" applyFill="1" applyBorder="1" applyAlignment="1">
      <alignment horizontal="center" vertical="center"/>
    </xf>
    <xf numFmtId="179" fontId="26" fillId="0" borderId="52" xfId="5" applyNumberFormat="1" applyFont="1" applyBorder="1" applyAlignment="1">
      <alignment vertical="center"/>
    </xf>
    <xf numFmtId="193" fontId="26" fillId="0" borderId="4" xfId="2" applyNumberFormat="1" applyFont="1" applyBorder="1" applyAlignment="1">
      <alignment vertical="center"/>
    </xf>
    <xf numFmtId="193" fontId="26" fillId="10" borderId="4" xfId="2" applyNumberFormat="1" applyFont="1" applyFill="1" applyBorder="1" applyAlignment="1">
      <alignment vertical="center"/>
    </xf>
    <xf numFmtId="0" fontId="26" fillId="0" borderId="116" xfId="5" applyNumberFormat="1" applyFont="1" applyBorder="1" applyAlignment="1">
      <alignment horizontal="center" vertical="center"/>
    </xf>
    <xf numFmtId="0" fontId="26" fillId="0" borderId="119" xfId="5" applyNumberFormat="1" applyFont="1" applyBorder="1" applyAlignment="1">
      <alignment horizontal="center" vertical="center"/>
    </xf>
    <xf numFmtId="14" fontId="26" fillId="0" borderId="122" xfId="5" applyNumberFormat="1" applyFont="1" applyBorder="1" applyAlignment="1">
      <alignment horizontal="center" vertical="center"/>
    </xf>
    <xf numFmtId="0" fontId="26" fillId="0" borderId="51" xfId="5" applyNumberFormat="1" applyFont="1" applyBorder="1" applyAlignment="1">
      <alignment horizontal="center" vertical="center"/>
    </xf>
    <xf numFmtId="40" fontId="26" fillId="10" borderId="130" xfId="5" applyNumberFormat="1" applyFont="1" applyFill="1" applyBorder="1" applyAlignment="1">
      <alignment vertical="center"/>
    </xf>
    <xf numFmtId="40" fontId="26" fillId="10" borderId="133" xfId="5" applyNumberFormat="1" applyFont="1" applyFill="1" applyBorder="1" applyAlignment="1">
      <alignment vertical="center"/>
    </xf>
    <xf numFmtId="40" fontId="26" fillId="10" borderId="136" xfId="5" applyNumberFormat="1" applyFont="1" applyFill="1" applyBorder="1" applyAlignment="1">
      <alignment vertical="center"/>
    </xf>
    <xf numFmtId="179" fontId="26" fillId="0" borderId="139" xfId="5" applyNumberFormat="1" applyFont="1" applyBorder="1" applyAlignment="1">
      <alignment vertical="center"/>
    </xf>
    <xf numFmtId="194" fontId="34" fillId="0" borderId="116" xfId="6" applyNumberFormat="1" applyFont="1" applyBorder="1" applyAlignment="1">
      <alignment vertical="center"/>
    </xf>
    <xf numFmtId="194" fontId="34" fillId="0" borderId="119" xfId="6" applyNumberFormat="1" applyFont="1" applyBorder="1" applyAlignment="1">
      <alignment vertical="center"/>
    </xf>
    <xf numFmtId="194" fontId="34" fillId="0" borderId="122" xfId="6" applyNumberFormat="1" applyFont="1" applyBorder="1" applyAlignment="1">
      <alignment vertical="center"/>
    </xf>
    <xf numFmtId="14" fontId="7" fillId="8" borderId="4" xfId="0" applyNumberFormat="1" applyFont="1" applyFill="1" applyBorder="1" applyAlignment="1" applyProtection="1">
      <alignment horizontal="center" vertical="center"/>
      <protection locked="0"/>
    </xf>
    <xf numFmtId="0" fontId="0" fillId="8" borderId="4" xfId="0" applyFill="1" applyBorder="1" applyProtection="1">
      <alignment vertical="center"/>
      <protection locked="0"/>
    </xf>
    <xf numFmtId="37" fontId="0" fillId="8" borderId="4" xfId="0" applyNumberFormat="1" applyFill="1" applyBorder="1" applyAlignment="1" applyProtection="1">
      <alignment horizontal="right" vertical="center"/>
      <protection locked="0"/>
    </xf>
    <xf numFmtId="37" fontId="0" fillId="8" borderId="4" xfId="0" applyNumberFormat="1" applyFill="1" applyBorder="1" applyAlignment="1" applyProtection="1">
      <alignment horizontal="center" vertical="center"/>
      <protection locked="0"/>
    </xf>
    <xf numFmtId="185" fontId="0" fillId="8" borderId="4" xfId="0" applyNumberFormat="1" applyFill="1" applyBorder="1" applyAlignment="1" applyProtection="1">
      <alignment horizontal="center" vertical="center"/>
    </xf>
    <xf numFmtId="41" fontId="7" fillId="8" borderId="4" xfId="0" applyNumberFormat="1" applyFont="1" applyFill="1" applyBorder="1" applyProtection="1">
      <alignment vertical="center"/>
    </xf>
    <xf numFmtId="0" fontId="0" fillId="8" borderId="4" xfId="0" applyNumberFormat="1" applyFill="1" applyBorder="1" applyAlignment="1" applyProtection="1">
      <alignment horizontal="center" vertical="center"/>
      <protection locked="0"/>
    </xf>
    <xf numFmtId="14" fontId="34" fillId="10" borderId="129" xfId="5" applyNumberFormat="1" applyFont="1" applyFill="1" applyBorder="1" applyAlignment="1">
      <alignment vertical="center" wrapText="1"/>
    </xf>
    <xf numFmtId="14" fontId="34" fillId="10" borderId="132" xfId="5" applyNumberFormat="1" applyFont="1" applyFill="1" applyBorder="1" applyAlignment="1">
      <alignment vertical="center" wrapText="1"/>
    </xf>
    <xf numFmtId="14" fontId="34" fillId="10" borderId="135" xfId="5" applyNumberFormat="1" applyFont="1" applyFill="1" applyBorder="1" applyAlignment="1">
      <alignment vertical="center" wrapText="1"/>
    </xf>
    <xf numFmtId="0" fontId="26" fillId="0" borderId="138" xfId="5" applyNumberFormat="1" applyFont="1" applyFill="1" applyBorder="1" applyAlignment="1">
      <alignment horizontal="center" vertical="center"/>
    </xf>
    <xf numFmtId="41" fontId="26" fillId="0" borderId="0" xfId="2" applyFont="1" applyAlignment="1">
      <alignment vertical="center"/>
    </xf>
    <xf numFmtId="0" fontId="26" fillId="8" borderId="116" xfId="5" applyFont="1" applyFill="1" applyBorder="1" applyAlignment="1">
      <alignment horizontal="center" vertical="center" shrinkToFit="1"/>
    </xf>
    <xf numFmtId="0" fontId="26" fillId="8" borderId="119" xfId="5" applyFont="1" applyFill="1" applyBorder="1" applyAlignment="1">
      <alignment horizontal="center" vertical="center" shrinkToFit="1"/>
    </xf>
    <xf numFmtId="0" fontId="26" fillId="8" borderId="122" xfId="5" applyFont="1" applyFill="1" applyBorder="1" applyAlignment="1">
      <alignment horizontal="center" vertical="center" shrinkToFit="1"/>
    </xf>
    <xf numFmtId="178" fontId="26" fillId="10" borderId="51" xfId="5" applyNumberFormat="1" applyFont="1" applyFill="1" applyBorder="1" applyAlignment="1">
      <alignment vertical="center"/>
    </xf>
    <xf numFmtId="0" fontId="72" fillId="0" borderId="0" xfId="5" applyFont="1" applyAlignment="1">
      <alignment vertical="center"/>
    </xf>
    <xf numFmtId="4" fontId="77" fillId="0" borderId="4" xfId="5" applyNumberFormat="1" applyFont="1" applyBorder="1"/>
    <xf numFmtId="0" fontId="0" fillId="0" borderId="0" xfId="0" applyAlignment="1">
      <alignment horizontal="center" vertical="center"/>
    </xf>
    <xf numFmtId="0" fontId="78" fillId="26" borderId="4" xfId="0" applyFont="1" applyFill="1" applyBorder="1" applyAlignment="1">
      <alignment horizontal="center" vertical="center"/>
    </xf>
    <xf numFmtId="0" fontId="78" fillId="26" borderId="4" xfId="0" applyFont="1" applyFill="1" applyBorder="1" applyAlignment="1">
      <alignment horizontal="center" vertical="center" wrapText="1"/>
    </xf>
    <xf numFmtId="41" fontId="0" fillId="0" borderId="4" xfId="0" applyNumberFormat="1" applyBorder="1">
      <alignment vertical="center"/>
    </xf>
    <xf numFmtId="41" fontId="21" fillId="27" borderId="4" xfId="2" applyFont="1" applyFill="1" applyBorder="1" applyAlignment="1">
      <alignment horizontal="center" vertical="center"/>
    </xf>
    <xf numFmtId="2" fontId="21" fillId="27" borderId="4" xfId="0" applyNumberFormat="1" applyFont="1" applyFill="1" applyBorder="1">
      <alignment vertical="center"/>
    </xf>
    <xf numFmtId="0" fontId="29" fillId="0" borderId="0" xfId="0" applyFont="1" applyAlignment="1">
      <alignment horizontal="center" vertical="center"/>
    </xf>
    <xf numFmtId="0" fontId="29" fillId="27" borderId="0" xfId="0" applyFont="1" applyFill="1" applyAlignment="1">
      <alignment horizontal="center" vertical="center"/>
    </xf>
    <xf numFmtId="196" fontId="21" fillId="27" borderId="4" xfId="0" applyNumberFormat="1" applyFont="1" applyFill="1" applyBorder="1">
      <alignment vertical="center"/>
    </xf>
    <xf numFmtId="197" fontId="21" fillId="27" borderId="4" xfId="0" applyNumberFormat="1" applyFont="1" applyFill="1" applyBorder="1">
      <alignment vertical="center"/>
    </xf>
    <xf numFmtId="26" fontId="21" fillId="27" borderId="4" xfId="2" applyNumberFormat="1" applyFont="1" applyFill="1" applyBorder="1">
      <alignment vertical="center"/>
    </xf>
    <xf numFmtId="41" fontId="0" fillId="0" borderId="0" xfId="2" applyFont="1">
      <alignment vertical="center"/>
    </xf>
    <xf numFmtId="198" fontId="21" fillId="10" borderId="4" xfId="2" applyNumberFormat="1" applyFont="1" applyFill="1" applyBorder="1">
      <alignment vertical="center"/>
    </xf>
    <xf numFmtId="0" fontId="34" fillId="0" borderId="0" xfId="0" applyFont="1">
      <alignment vertical="center"/>
    </xf>
    <xf numFmtId="0" fontId="29" fillId="10" borderId="0" xfId="0" applyFont="1" applyFill="1" applyAlignment="1">
      <alignment horizontal="center" vertical="center"/>
    </xf>
    <xf numFmtId="0" fontId="29" fillId="0" borderId="0" xfId="0" applyFont="1" applyFill="1" applyAlignment="1">
      <alignment horizontal="center" vertical="center"/>
    </xf>
    <xf numFmtId="0" fontId="0" fillId="0" borderId="0" xfId="0" applyFill="1">
      <alignment vertical="center"/>
    </xf>
    <xf numFmtId="0" fontId="26" fillId="10" borderId="4" xfId="5" applyFont="1" applyFill="1" applyBorder="1" applyAlignment="1">
      <alignment horizontal="center" vertical="center"/>
    </xf>
    <xf numFmtId="0" fontId="26" fillId="8" borderId="0" xfId="5" applyFont="1" applyFill="1" applyBorder="1" applyAlignment="1">
      <alignment horizontal="center" vertical="center"/>
    </xf>
    <xf numFmtId="41" fontId="26" fillId="8" borderId="0" xfId="5" applyNumberFormat="1" applyFont="1" applyFill="1" applyBorder="1" applyAlignment="1">
      <alignment vertical="center"/>
    </xf>
    <xf numFmtId="4" fontId="26" fillId="8" borderId="0" xfId="5" applyNumberFormat="1" applyFont="1" applyFill="1" applyBorder="1" applyAlignment="1">
      <alignment vertical="center"/>
    </xf>
    <xf numFmtId="4" fontId="33" fillId="8" borderId="0" xfId="5" applyNumberFormat="1" applyFont="1" applyFill="1" applyBorder="1"/>
    <xf numFmtId="179" fontId="26" fillId="8" borderId="0" xfId="5" applyNumberFormat="1" applyFont="1" applyFill="1" applyBorder="1" applyAlignment="1">
      <alignment vertical="center"/>
    </xf>
    <xf numFmtId="0" fontId="26" fillId="0" borderId="106" xfId="5" applyFont="1" applyBorder="1" applyAlignment="1">
      <alignment horizontal="center" vertical="center" shrinkToFit="1"/>
    </xf>
    <xf numFmtId="0" fontId="21" fillId="0" borderId="0" xfId="0" applyFont="1" applyBorder="1" applyAlignment="1">
      <alignment horizontal="center" vertical="center"/>
    </xf>
    <xf numFmtId="183" fontId="60" fillId="0" borderId="0" xfId="0" applyNumberFormat="1" applyFont="1" applyBorder="1" applyAlignment="1" applyProtection="1">
      <alignment horizontal="center" vertical="center" shrinkToFit="1"/>
      <protection locked="0"/>
    </xf>
    <xf numFmtId="0" fontId="59" fillId="8" borderId="0" xfId="0" applyFont="1" applyFill="1" applyBorder="1" applyAlignment="1">
      <alignment horizontal="center" vertical="center" wrapText="1"/>
    </xf>
    <xf numFmtId="0" fontId="59" fillId="20" borderId="4" xfId="0" applyFont="1" applyFill="1" applyBorder="1" applyAlignment="1">
      <alignment horizontal="center" vertical="center"/>
    </xf>
    <xf numFmtId="0" fontId="59" fillId="20" borderId="4" xfId="0" applyFont="1" applyFill="1" applyBorder="1" applyAlignment="1">
      <alignment horizontal="center" vertical="center" wrapText="1"/>
    </xf>
    <xf numFmtId="184" fontId="59" fillId="16" borderId="4" xfId="0" applyNumberFormat="1" applyFont="1" applyFill="1" applyBorder="1" applyAlignment="1">
      <alignment horizontal="center" vertical="center"/>
    </xf>
    <xf numFmtId="0" fontId="78" fillId="10" borderId="4" xfId="0" applyFont="1" applyFill="1" applyBorder="1" applyAlignment="1">
      <alignment horizontal="center" vertical="center"/>
    </xf>
    <xf numFmtId="14" fontId="78" fillId="10" borderId="4" xfId="0" applyNumberFormat="1" applyFont="1" applyFill="1" applyBorder="1" applyAlignment="1">
      <alignment horizontal="center" vertical="center"/>
    </xf>
    <xf numFmtId="41" fontId="21" fillId="10" borderId="4" xfId="2" applyFont="1" applyFill="1" applyBorder="1" applyAlignment="1">
      <alignment horizontal="center" vertical="center"/>
    </xf>
    <xf numFmtId="26" fontId="21" fillId="10" borderId="4" xfId="2" applyNumberFormat="1" applyFont="1" applyFill="1" applyBorder="1" applyAlignment="1">
      <alignment vertical="center" shrinkToFit="1"/>
    </xf>
    <xf numFmtId="26" fontId="21" fillId="10" borderId="4" xfId="0" applyNumberFormat="1" applyFont="1" applyFill="1" applyBorder="1" applyAlignment="1">
      <alignment vertical="center" shrinkToFit="1"/>
    </xf>
    <xf numFmtId="176" fontId="59" fillId="10" borderId="4" xfId="0" quotePrefix="1" applyNumberFormat="1" applyFont="1" applyFill="1" applyBorder="1" applyAlignment="1">
      <alignment horizontal="center" vertical="center"/>
    </xf>
    <xf numFmtId="0" fontId="59" fillId="10" borderId="4" xfId="0" quotePrefix="1" applyFont="1" applyFill="1" applyBorder="1" applyAlignment="1">
      <alignment horizontal="center" vertical="center"/>
    </xf>
    <xf numFmtId="0" fontId="59" fillId="10" borderId="4" xfId="0" applyFont="1" applyFill="1" applyBorder="1" applyAlignment="1">
      <alignment horizontal="center" vertical="center"/>
    </xf>
    <xf numFmtId="0" fontId="29" fillId="0" borderId="0" xfId="0" applyFont="1" applyAlignment="1">
      <alignment horizontal="center" vertical="center" shrinkToFit="1"/>
    </xf>
    <xf numFmtId="182" fontId="60" fillId="10" borderId="4" xfId="2" applyNumberFormat="1" applyFont="1" applyFill="1" applyBorder="1" applyAlignment="1" applyProtection="1">
      <alignment horizontal="center" vertical="center" shrinkToFit="1"/>
      <protection locked="0"/>
    </xf>
    <xf numFmtId="183" fontId="60" fillId="10" borderId="4" xfId="0" applyNumberFormat="1" applyFont="1" applyFill="1" applyBorder="1" applyAlignment="1" applyProtection="1">
      <alignment horizontal="center" vertical="center" shrinkToFit="1"/>
      <protection locked="0"/>
    </xf>
    <xf numFmtId="14" fontId="26" fillId="10" borderId="132" xfId="5" applyNumberFormat="1" applyFont="1" applyFill="1" applyBorder="1" applyAlignment="1">
      <alignment horizontal="center" vertical="center"/>
    </xf>
    <xf numFmtId="14" fontId="26" fillId="10" borderId="135" xfId="5" applyNumberFormat="1" applyFont="1" applyFill="1" applyBorder="1" applyAlignment="1">
      <alignment horizontal="center" vertical="center"/>
    </xf>
    <xf numFmtId="0" fontId="26" fillId="10" borderId="129" xfId="5" applyFont="1" applyFill="1" applyBorder="1" applyAlignment="1">
      <alignment horizontal="center" vertical="center" shrinkToFit="1"/>
    </xf>
    <xf numFmtId="0" fontId="26" fillId="10" borderId="132" xfId="5" applyFont="1" applyFill="1" applyBorder="1" applyAlignment="1">
      <alignment horizontal="center" vertical="center" shrinkToFit="1"/>
    </xf>
    <xf numFmtId="178" fontId="26" fillId="10" borderId="145" xfId="5" applyNumberFormat="1" applyFont="1" applyFill="1" applyBorder="1" applyAlignment="1">
      <alignment vertical="center"/>
    </xf>
    <xf numFmtId="0" fontId="78" fillId="8" borderId="4" xfId="0" applyFont="1" applyFill="1" applyBorder="1" applyAlignment="1">
      <alignment horizontal="center" vertical="center"/>
    </xf>
    <xf numFmtId="14" fontId="78" fillId="8" borderId="4" xfId="0" applyNumberFormat="1" applyFont="1" applyFill="1" applyBorder="1" applyAlignment="1">
      <alignment horizontal="center" vertical="center"/>
    </xf>
    <xf numFmtId="41" fontId="21" fillId="8" borderId="4" xfId="2" applyFont="1" applyFill="1" applyBorder="1" applyAlignment="1">
      <alignment horizontal="center" vertical="center"/>
    </xf>
    <xf numFmtId="2" fontId="21" fillId="8" borderId="4" xfId="0" applyNumberFormat="1" applyFont="1" applyFill="1" applyBorder="1">
      <alignment vertical="center"/>
    </xf>
    <xf numFmtId="26" fontId="21" fillId="8" borderId="4" xfId="0" applyNumberFormat="1" applyFont="1" applyFill="1" applyBorder="1" applyAlignment="1">
      <alignment vertical="center" shrinkToFit="1"/>
    </xf>
    <xf numFmtId="26" fontId="21" fillId="8" borderId="4" xfId="2" applyNumberFormat="1" applyFont="1" applyFill="1" applyBorder="1" applyAlignment="1">
      <alignment vertical="center" shrinkToFit="1"/>
    </xf>
    <xf numFmtId="26" fontId="21" fillId="8" borderId="4" xfId="2" applyNumberFormat="1" applyFont="1" applyFill="1" applyBorder="1">
      <alignment vertical="center"/>
    </xf>
    <xf numFmtId="0" fontId="59" fillId="8" borderId="4" xfId="0" applyFont="1" applyFill="1" applyBorder="1" applyAlignment="1">
      <alignment horizontal="center" vertical="center"/>
    </xf>
    <xf numFmtId="197" fontId="21" fillId="8" borderId="4" xfId="0" applyNumberFormat="1" applyFont="1" applyFill="1" applyBorder="1">
      <alignment vertical="center"/>
    </xf>
    <xf numFmtId="196" fontId="21" fillId="8" borderId="4" xfId="0" applyNumberFormat="1" applyFont="1" applyFill="1" applyBorder="1">
      <alignment vertical="center"/>
    </xf>
    <xf numFmtId="0" fontId="0" fillId="8" borderId="0" xfId="0" applyFill="1">
      <alignment vertical="center"/>
    </xf>
    <xf numFmtId="198" fontId="21" fillId="8" borderId="4" xfId="2" applyNumberFormat="1" applyFont="1" applyFill="1" applyBorder="1">
      <alignment vertical="center"/>
    </xf>
    <xf numFmtId="43" fontId="21" fillId="10" borderId="4" xfId="2" applyNumberFormat="1" applyFont="1" applyFill="1" applyBorder="1">
      <alignment vertical="center"/>
    </xf>
    <xf numFmtId="43" fontId="21" fillId="8" borderId="4" xfId="2" applyNumberFormat="1" applyFont="1" applyFill="1" applyBorder="1">
      <alignment vertical="center"/>
    </xf>
    <xf numFmtId="0" fontId="0" fillId="0" borderId="4" xfId="0" applyBorder="1">
      <alignment vertical="center"/>
    </xf>
    <xf numFmtId="0" fontId="21" fillId="0" borderId="4" xfId="0" applyFont="1" applyBorder="1">
      <alignment vertical="center"/>
    </xf>
    <xf numFmtId="0" fontId="0" fillId="0" borderId="4" xfId="0" applyBorder="1" applyAlignment="1">
      <alignment horizontal="center" vertical="center"/>
    </xf>
    <xf numFmtId="41" fontId="26" fillId="0" borderId="4" xfId="2" applyFont="1" applyBorder="1" applyAlignment="1">
      <alignment horizontal="right" vertical="center"/>
    </xf>
    <xf numFmtId="41" fontId="0" fillId="0" borderId="4" xfId="0" applyNumberFormat="1" applyBorder="1" applyAlignment="1">
      <alignment horizontal="right" vertical="center"/>
    </xf>
    <xf numFmtId="41" fontId="0" fillId="0" borderId="4" xfId="2" applyFont="1" applyBorder="1" applyAlignment="1">
      <alignment horizontal="right" vertical="center"/>
    </xf>
    <xf numFmtId="0" fontId="0" fillId="0" borderId="4" xfId="0" applyBorder="1" applyAlignment="1">
      <alignment horizontal="right" vertical="center"/>
    </xf>
    <xf numFmtId="178" fontId="26" fillId="10" borderId="147" xfId="5" applyNumberFormat="1" applyFont="1" applyFill="1" applyBorder="1" applyAlignment="1">
      <alignment vertical="center"/>
    </xf>
    <xf numFmtId="178" fontId="26" fillId="10" borderId="148" xfId="5" applyNumberFormat="1" applyFont="1" applyFill="1" applyBorder="1" applyAlignment="1">
      <alignment vertical="center"/>
    </xf>
    <xf numFmtId="40" fontId="26" fillId="10" borderId="150" xfId="5" applyNumberFormat="1" applyFont="1" applyFill="1" applyBorder="1" applyAlignment="1">
      <alignment vertical="center"/>
    </xf>
    <xf numFmtId="40" fontId="26" fillId="10" borderId="149" xfId="5" applyNumberFormat="1" applyFont="1" applyFill="1" applyBorder="1" applyAlignment="1">
      <alignment vertical="center"/>
    </xf>
    <xf numFmtId="40" fontId="26" fillId="10" borderId="146" xfId="5" applyNumberFormat="1" applyFont="1" applyFill="1" applyBorder="1" applyAlignment="1">
      <alignment vertical="center"/>
    </xf>
    <xf numFmtId="40" fontId="26" fillId="10" borderId="151" xfId="5" applyNumberFormat="1" applyFont="1" applyFill="1" applyBorder="1" applyAlignment="1">
      <alignment vertical="center"/>
    </xf>
    <xf numFmtId="178" fontId="26" fillId="10" borderId="152" xfId="5" applyNumberFormat="1" applyFont="1" applyFill="1" applyBorder="1" applyAlignment="1">
      <alignment vertical="center"/>
    </xf>
    <xf numFmtId="178" fontId="26" fillId="10" borderId="153" xfId="5" applyNumberFormat="1" applyFont="1" applyFill="1" applyBorder="1" applyAlignment="1">
      <alignment vertical="center"/>
    </xf>
    <xf numFmtId="41" fontId="26" fillId="8" borderId="139" xfId="6" applyFont="1" applyFill="1" applyBorder="1" applyAlignment="1">
      <alignment vertical="center"/>
    </xf>
    <xf numFmtId="0" fontId="26" fillId="0" borderId="0" xfId="5" applyNumberFormat="1" applyFont="1" applyFill="1" applyBorder="1" applyAlignment="1">
      <alignment horizontal="center" vertical="center"/>
    </xf>
    <xf numFmtId="41" fontId="26" fillId="8" borderId="0" xfId="6" applyFont="1" applyFill="1" applyBorder="1" applyAlignment="1">
      <alignment vertical="center"/>
    </xf>
    <xf numFmtId="179" fontId="26" fillId="8" borderId="0" xfId="5" applyNumberFormat="1" applyFont="1" applyFill="1" applyBorder="1" applyAlignment="1">
      <alignment horizontal="center" vertical="center"/>
    </xf>
    <xf numFmtId="179" fontId="26" fillId="0" borderId="0" xfId="5" applyNumberFormat="1" applyFont="1" applyBorder="1" applyAlignment="1">
      <alignment vertical="center"/>
    </xf>
    <xf numFmtId="41" fontId="74" fillId="8" borderId="0" xfId="6" applyFont="1" applyFill="1" applyBorder="1" applyAlignment="1">
      <alignment vertical="center"/>
    </xf>
    <xf numFmtId="0" fontId="84" fillId="16" borderId="4" xfId="0" applyFont="1" applyFill="1" applyBorder="1" applyAlignment="1">
      <alignment horizontal="center" vertical="center"/>
    </xf>
    <xf numFmtId="0" fontId="84" fillId="16" borderId="4" xfId="0" applyFont="1" applyFill="1" applyBorder="1" applyAlignment="1">
      <alignment horizontal="center" vertical="center" shrinkToFit="1"/>
    </xf>
    <xf numFmtId="0" fontId="72" fillId="16" borderId="4" xfId="0" applyFont="1" applyFill="1" applyBorder="1" applyAlignment="1">
      <alignment horizontal="center" vertical="center" shrinkToFit="1"/>
    </xf>
    <xf numFmtId="0" fontId="0" fillId="0" borderId="4" xfId="0" applyFont="1" applyBorder="1" applyAlignment="1">
      <alignment horizontal="center" vertical="center" shrinkToFit="1"/>
    </xf>
    <xf numFmtId="3" fontId="82" fillId="0" borderId="4" xfId="0" applyNumberFormat="1" applyFont="1" applyBorder="1" applyAlignment="1">
      <alignment horizontal="center" vertical="center" shrinkToFit="1"/>
    </xf>
    <xf numFmtId="0" fontId="0" fillId="0" borderId="0" xfId="0" applyFont="1" applyBorder="1" applyAlignment="1">
      <alignment horizontal="center" vertical="center" shrinkToFit="1"/>
    </xf>
    <xf numFmtId="3" fontId="82" fillId="0" borderId="0" xfId="0" applyNumberFormat="1" applyFont="1" applyBorder="1" applyAlignment="1">
      <alignment horizontal="center" vertical="center" shrinkToFit="1"/>
    </xf>
    <xf numFmtId="0" fontId="72" fillId="16" borderId="4" xfId="0" applyFont="1" applyFill="1" applyBorder="1" applyAlignment="1">
      <alignment horizontal="center" vertical="center"/>
    </xf>
    <xf numFmtId="0" fontId="82" fillId="0" borderId="4" xfId="0" applyFont="1" applyBorder="1" applyAlignment="1">
      <alignment horizontal="center" vertical="center" shrinkToFit="1"/>
    </xf>
    <xf numFmtId="195" fontId="82" fillId="0" borderId="4" xfId="0" applyNumberFormat="1" applyFont="1" applyBorder="1" applyAlignment="1">
      <alignment horizontal="center" vertical="center" shrinkToFit="1"/>
    </xf>
    <xf numFmtId="0" fontId="82" fillId="8" borderId="4" xfId="0" applyFont="1" applyFill="1" applyBorder="1" applyAlignment="1">
      <alignment horizontal="center" vertical="center" shrinkToFit="1"/>
    </xf>
    <xf numFmtId="0" fontId="82" fillId="0" borderId="4" xfId="0" applyFont="1" applyBorder="1" applyAlignment="1">
      <alignment horizontal="center" vertical="center"/>
    </xf>
    <xf numFmtId="0" fontId="26" fillId="0" borderId="154" xfId="5" applyFont="1" applyBorder="1" applyAlignment="1">
      <alignment horizontal="center" vertical="center"/>
    </xf>
    <xf numFmtId="0" fontId="26" fillId="10" borderId="155" xfId="5" applyFont="1" applyFill="1" applyBorder="1" applyAlignment="1">
      <alignment horizontal="center" vertical="center"/>
    </xf>
    <xf numFmtId="0" fontId="26" fillId="0" borderId="156" xfId="5" applyFont="1" applyBorder="1" applyAlignment="1">
      <alignment horizontal="center" vertical="center" shrinkToFit="1"/>
    </xf>
    <xf numFmtId="0" fontId="26" fillId="10" borderId="157" xfId="5" applyFont="1" applyFill="1" applyBorder="1" applyAlignment="1">
      <alignment horizontal="center" vertical="center" shrinkToFit="1"/>
    </xf>
    <xf numFmtId="40" fontId="26" fillId="8" borderId="51" xfId="5" applyNumberFormat="1" applyFont="1" applyFill="1" applyBorder="1" applyAlignment="1">
      <alignment vertical="center"/>
    </xf>
    <xf numFmtId="199" fontId="26" fillId="8" borderId="51" xfId="5" applyNumberFormat="1" applyFont="1" applyFill="1" applyBorder="1" applyAlignment="1">
      <alignment vertical="center"/>
    </xf>
    <xf numFmtId="14" fontId="26" fillId="10" borderId="119" xfId="5" applyNumberFormat="1" applyFont="1" applyFill="1" applyBorder="1" applyAlignment="1">
      <alignment vertical="center" wrapText="1"/>
    </xf>
    <xf numFmtId="41" fontId="34" fillId="10" borderId="116" xfId="6" applyFont="1" applyFill="1" applyBorder="1" applyAlignment="1">
      <alignment vertical="center"/>
    </xf>
    <xf numFmtId="194" fontId="34" fillId="10" borderId="116" xfId="6" applyNumberFormat="1" applyFont="1" applyFill="1" applyBorder="1" applyAlignment="1">
      <alignment vertical="center"/>
    </xf>
    <xf numFmtId="41" fontId="34" fillId="10" borderId="119" xfId="6" applyFont="1" applyFill="1" applyBorder="1" applyAlignment="1">
      <alignment vertical="center"/>
    </xf>
    <xf numFmtId="194" fontId="34" fillId="10" borderId="119" xfId="6" applyNumberFormat="1" applyFont="1" applyFill="1" applyBorder="1" applyAlignment="1">
      <alignment vertical="center"/>
    </xf>
    <xf numFmtId="14" fontId="26" fillId="10" borderId="122" xfId="5" applyNumberFormat="1" applyFont="1" applyFill="1" applyBorder="1" applyAlignment="1">
      <alignment vertical="center" wrapText="1"/>
    </xf>
    <xf numFmtId="14" fontId="26" fillId="10" borderId="122" xfId="5" applyNumberFormat="1" applyFont="1" applyFill="1" applyBorder="1" applyAlignment="1">
      <alignment horizontal="center" vertical="center"/>
    </xf>
    <xf numFmtId="41" fontId="34" fillId="10" borderId="122" xfId="6" applyFont="1" applyFill="1" applyBorder="1" applyAlignment="1">
      <alignment vertical="center"/>
    </xf>
    <xf numFmtId="194" fontId="34" fillId="10" borderId="122" xfId="6" applyNumberFormat="1" applyFont="1" applyFill="1" applyBorder="1" applyAlignment="1">
      <alignment vertical="center"/>
    </xf>
    <xf numFmtId="0" fontId="26" fillId="8" borderId="51" xfId="5" applyNumberFormat="1" applyFont="1" applyFill="1" applyBorder="1" applyAlignment="1">
      <alignment horizontal="center" vertical="center"/>
    </xf>
    <xf numFmtId="0" fontId="26" fillId="10" borderId="116" xfId="5" applyFont="1" applyFill="1" applyBorder="1" applyAlignment="1">
      <alignment horizontal="center" vertical="center" shrinkToFit="1"/>
    </xf>
    <xf numFmtId="179" fontId="26" fillId="10" borderId="116" xfId="5" applyNumberFormat="1" applyFont="1" applyFill="1" applyBorder="1" applyAlignment="1">
      <alignment horizontal="center" vertical="center"/>
    </xf>
    <xf numFmtId="0" fontId="26" fillId="10" borderId="119" xfId="5" applyFont="1" applyFill="1" applyBorder="1" applyAlignment="1">
      <alignment horizontal="center" vertical="center" shrinkToFit="1"/>
    </xf>
    <xf numFmtId="179" fontId="26" fillId="10" borderId="119" xfId="5" applyNumberFormat="1" applyFont="1" applyFill="1" applyBorder="1" applyAlignment="1">
      <alignment horizontal="center" vertical="center"/>
    </xf>
    <xf numFmtId="0" fontId="26" fillId="10" borderId="122" xfId="5" applyFont="1" applyFill="1" applyBorder="1" applyAlignment="1">
      <alignment horizontal="center" vertical="center" shrinkToFit="1"/>
    </xf>
    <xf numFmtId="179" fontId="26" fillId="10" borderId="122" xfId="5" applyNumberFormat="1" applyFont="1" applyFill="1" applyBorder="1" applyAlignment="1">
      <alignment horizontal="center" vertical="center"/>
    </xf>
    <xf numFmtId="199" fontId="26" fillId="10" borderId="116" xfId="5" applyNumberFormat="1" applyFont="1" applyFill="1" applyBorder="1" applyAlignment="1">
      <alignment vertical="center"/>
    </xf>
    <xf numFmtId="199" fontId="26" fillId="10" borderId="119" xfId="5" applyNumberFormat="1" applyFont="1" applyFill="1" applyBorder="1" applyAlignment="1">
      <alignment vertical="center"/>
    </xf>
    <xf numFmtId="199" fontId="26" fillId="10" borderId="124" xfId="5" applyNumberFormat="1" applyFont="1" applyFill="1" applyBorder="1" applyAlignment="1">
      <alignment vertical="center"/>
    </xf>
    <xf numFmtId="0" fontId="86" fillId="0" borderId="0" xfId="0" applyFont="1">
      <alignment vertical="center"/>
    </xf>
    <xf numFmtId="0" fontId="79" fillId="0" borderId="0" xfId="5" applyFont="1" applyAlignment="1">
      <alignment horizontal="left" vertical="center"/>
    </xf>
    <xf numFmtId="0" fontId="79" fillId="0" borderId="158" xfId="0" applyFont="1" applyBorder="1">
      <alignment vertical="center"/>
    </xf>
    <xf numFmtId="14" fontId="26" fillId="0" borderId="159" xfId="5" applyNumberFormat="1" applyFont="1" applyBorder="1" applyAlignment="1">
      <alignment horizontal="center" vertical="center"/>
    </xf>
    <xf numFmtId="0" fontId="26" fillId="0" borderId="159" xfId="5" applyNumberFormat="1" applyFont="1" applyBorder="1" applyAlignment="1">
      <alignment vertical="center"/>
    </xf>
    <xf numFmtId="0" fontId="26" fillId="0" borderId="159" xfId="5" applyNumberFormat="1" applyFont="1" applyFill="1" applyBorder="1" applyAlignment="1">
      <alignment horizontal="center" vertical="center"/>
    </xf>
    <xf numFmtId="41" fontId="26" fillId="0" borderId="159" xfId="6" applyFont="1" applyBorder="1" applyAlignment="1">
      <alignment vertical="center"/>
    </xf>
    <xf numFmtId="41" fontId="26" fillId="8" borderId="159" xfId="6" applyFont="1" applyFill="1" applyBorder="1" applyAlignment="1">
      <alignment vertical="center"/>
    </xf>
    <xf numFmtId="0" fontId="43" fillId="0" borderId="159" xfId="5" applyFont="1" applyBorder="1" applyAlignment="1">
      <alignment horizontal="center" vertical="center"/>
    </xf>
    <xf numFmtId="38" fontId="26" fillId="0" borderId="159" xfId="5" applyNumberFormat="1" applyFont="1" applyBorder="1" applyAlignment="1">
      <alignment horizontal="center" vertical="center"/>
    </xf>
    <xf numFmtId="38" fontId="26" fillId="0" borderId="160" xfId="5" applyNumberFormat="1" applyFont="1" applyBorder="1" applyAlignment="1">
      <alignment vertical="center" shrinkToFit="1"/>
    </xf>
    <xf numFmtId="0" fontId="72" fillId="0" borderId="161" xfId="0" applyFont="1" applyBorder="1" applyAlignment="1">
      <alignment vertical="center"/>
    </xf>
    <xf numFmtId="0" fontId="0" fillId="0" borderId="0" xfId="0" applyFont="1" applyBorder="1">
      <alignment vertic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0" fillId="0" borderId="0" xfId="0" applyFont="1" applyFill="1" applyBorder="1">
      <alignment vertical="center"/>
    </xf>
    <xf numFmtId="38" fontId="26" fillId="0" borderId="162" xfId="5" applyNumberFormat="1" applyFont="1" applyBorder="1" applyAlignment="1">
      <alignment vertical="center" shrinkToFit="1"/>
    </xf>
    <xf numFmtId="0" fontId="72" fillId="0" borderId="161" xfId="0" applyFont="1" applyBorder="1" applyAlignment="1">
      <alignment horizontal="left" vertical="center" indent="1"/>
    </xf>
    <xf numFmtId="0" fontId="82" fillId="0" borderId="161" xfId="0" applyFont="1" applyBorder="1" applyAlignment="1">
      <alignment horizontal="left" vertical="center" indent="1"/>
    </xf>
    <xf numFmtId="0" fontId="0" fillId="0" borderId="161" xfId="0" applyFont="1" applyBorder="1">
      <alignment vertical="center"/>
    </xf>
    <xf numFmtId="0" fontId="0" fillId="0" borderId="0" xfId="0" applyFont="1" applyBorder="1" applyAlignment="1">
      <alignment horizontal="center" vertical="center"/>
    </xf>
    <xf numFmtId="0" fontId="44" fillId="0" borderId="161" xfId="0" applyFont="1" applyBorder="1" applyAlignment="1">
      <alignment horizontal="left" vertical="center"/>
    </xf>
    <xf numFmtId="0" fontId="44" fillId="0" borderId="0" xfId="0" applyFont="1" applyBorder="1" applyAlignment="1">
      <alignment horizontal="left" vertical="center"/>
    </xf>
    <xf numFmtId="0" fontId="84" fillId="0" borderId="161" xfId="0" applyFont="1" applyBorder="1" applyAlignment="1">
      <alignment horizontal="left" vertical="center"/>
    </xf>
    <xf numFmtId="0" fontId="84" fillId="0" borderId="0" xfId="0" applyFont="1" applyBorder="1" applyAlignment="1">
      <alignment horizontal="center" vertical="center" shrinkToFit="1"/>
    </xf>
    <xf numFmtId="0" fontId="44" fillId="0" borderId="0" xfId="0" applyFont="1" applyBorder="1" applyAlignment="1">
      <alignment horizontal="center" vertical="center" shrinkToFit="1"/>
    </xf>
    <xf numFmtId="0" fontId="44" fillId="8" borderId="0" xfId="0" applyFont="1" applyFill="1" applyBorder="1" applyAlignment="1">
      <alignment horizontal="center" vertical="center" shrinkToFit="1"/>
    </xf>
    <xf numFmtId="0" fontId="0" fillId="0" borderId="161" xfId="0" applyFont="1" applyBorder="1" applyAlignment="1">
      <alignment horizontal="left" vertical="center"/>
    </xf>
    <xf numFmtId="0" fontId="84" fillId="16" borderId="163" xfId="0" applyFont="1" applyFill="1" applyBorder="1" applyAlignment="1">
      <alignment horizontal="center" vertical="center"/>
    </xf>
    <xf numFmtId="0" fontId="44" fillId="8" borderId="0" xfId="0" applyFont="1" applyFill="1" applyBorder="1" applyAlignment="1">
      <alignment vertical="center" shrinkToFit="1"/>
    </xf>
    <xf numFmtId="0" fontId="84" fillId="8" borderId="161" xfId="0" applyFont="1" applyFill="1" applyBorder="1" applyAlignment="1">
      <alignment horizontal="center" vertical="center"/>
    </xf>
    <xf numFmtId="0" fontId="81" fillId="0" borderId="0" xfId="0" applyFont="1" applyBorder="1" applyAlignment="1">
      <alignment horizontal="center" vertical="top" shrinkToFit="1"/>
    </xf>
    <xf numFmtId="0" fontId="0" fillId="0" borderId="164" xfId="0" applyFont="1" applyBorder="1" applyAlignment="1">
      <alignment horizontal="center" vertical="center" shrinkToFit="1"/>
    </xf>
    <xf numFmtId="0" fontId="0" fillId="0" borderId="165" xfId="0" applyFont="1" applyBorder="1" applyAlignment="1">
      <alignment horizontal="center" vertical="center" shrinkToFit="1"/>
    </xf>
    <xf numFmtId="0" fontId="0" fillId="0" borderId="165" xfId="0" applyFont="1" applyBorder="1">
      <alignment vertical="center"/>
    </xf>
    <xf numFmtId="38" fontId="26" fillId="0" borderId="165" xfId="5" applyNumberFormat="1" applyFont="1" applyBorder="1" applyAlignment="1">
      <alignment horizontal="center" vertical="center"/>
    </xf>
    <xf numFmtId="38" fontId="26" fillId="0" borderId="166" xfId="5" applyNumberFormat="1" applyFont="1" applyBorder="1" applyAlignment="1">
      <alignment vertical="center" shrinkToFit="1"/>
    </xf>
    <xf numFmtId="0" fontId="0" fillId="8" borderId="0" xfId="0" applyNumberFormat="1" applyFill="1" applyAlignment="1" applyProtection="1">
      <alignment horizontal="center" vertical="center"/>
      <protection locked="0"/>
    </xf>
    <xf numFmtId="0" fontId="10" fillId="19" borderId="5" xfId="0" applyNumberFormat="1" applyFont="1" applyFill="1" applyBorder="1" applyAlignment="1" applyProtection="1">
      <alignment horizontal="center" vertical="center"/>
      <protection locked="0"/>
    </xf>
    <xf numFmtId="0" fontId="0" fillId="18" borderId="0" xfId="0" applyNumberFormat="1" applyFill="1" applyBorder="1" applyAlignment="1" applyProtection="1">
      <alignment horizontal="center" vertical="center"/>
      <protection locked="0"/>
    </xf>
    <xf numFmtId="0" fontId="0" fillId="18" borderId="0" xfId="0" applyNumberFormat="1" applyFill="1" applyAlignment="1" applyProtection="1">
      <alignment horizontal="center" vertical="center"/>
      <protection locked="0"/>
    </xf>
    <xf numFmtId="179" fontId="74" fillId="0" borderId="0" xfId="5" applyNumberFormat="1" applyFont="1" applyBorder="1" applyAlignment="1">
      <alignment vertical="center"/>
    </xf>
    <xf numFmtId="195" fontId="82" fillId="10" borderId="163" xfId="0" applyNumberFormat="1" applyFont="1" applyFill="1" applyBorder="1" applyAlignment="1">
      <alignment horizontal="center" vertical="center"/>
    </xf>
    <xf numFmtId="195" fontId="82" fillId="10" borderId="163" xfId="0" applyNumberFormat="1" applyFont="1" applyFill="1" applyBorder="1" applyAlignment="1">
      <alignment horizontal="center" vertical="center" shrinkToFit="1"/>
    </xf>
    <xf numFmtId="0" fontId="26" fillId="10" borderId="4" xfId="5" applyFont="1" applyFill="1" applyBorder="1" applyAlignment="1">
      <alignment horizontal="center" vertical="center"/>
    </xf>
    <xf numFmtId="0" fontId="34" fillId="14" borderId="66" xfId="5" applyFont="1" applyFill="1" applyBorder="1" applyAlignment="1" applyProtection="1">
      <alignment horizontal="center" vertical="center" shrinkToFit="1"/>
      <protection locked="0"/>
    </xf>
    <xf numFmtId="200" fontId="0" fillId="0" borderId="4" xfId="0" applyNumberFormat="1" applyBorder="1" applyAlignment="1">
      <alignment horizontal="right" vertical="center"/>
    </xf>
    <xf numFmtId="0" fontId="0" fillId="25" borderId="4" xfId="0" applyNumberFormat="1" applyFill="1" applyBorder="1" applyAlignment="1" applyProtection="1">
      <alignment horizontal="center" vertical="center"/>
      <protection locked="0"/>
    </xf>
    <xf numFmtId="0" fontId="0" fillId="25" borderId="4" xfId="0" applyFill="1" applyBorder="1" applyAlignment="1" applyProtection="1">
      <alignment horizontal="center" vertical="center"/>
    </xf>
    <xf numFmtId="176" fontId="0" fillId="25" borderId="4" xfId="0" applyNumberFormat="1" applyFill="1" applyBorder="1" applyAlignment="1" applyProtection="1">
      <alignment horizontal="center" vertical="center"/>
    </xf>
    <xf numFmtId="0" fontId="88" fillId="22" borderId="0" xfId="0" applyNumberFormat="1" applyFont="1" applyFill="1" applyAlignment="1" applyProtection="1">
      <alignment horizontal="center" vertical="center" wrapText="1"/>
      <protection locked="0"/>
    </xf>
    <xf numFmtId="0" fontId="88" fillId="24" borderId="0" xfId="0" applyFont="1" applyFill="1" applyAlignment="1" applyProtection="1">
      <alignment horizontal="center" vertical="center" wrapText="1"/>
      <protection locked="0"/>
    </xf>
    <xf numFmtId="0" fontId="88" fillId="15" borderId="0" xfId="0" applyFont="1" applyFill="1" applyAlignment="1" applyProtection="1">
      <alignment horizontal="center" vertical="center" wrapText="1"/>
      <protection locked="0"/>
    </xf>
    <xf numFmtId="0" fontId="31" fillId="15" borderId="4" xfId="5" applyFont="1" applyFill="1" applyBorder="1" applyAlignment="1">
      <alignment horizontal="center" vertical="center"/>
    </xf>
    <xf numFmtId="0" fontId="26" fillId="0" borderId="4" xfId="5" applyFont="1" applyBorder="1" applyAlignment="1">
      <alignment horizontal="center" vertical="center"/>
    </xf>
    <xf numFmtId="0" fontId="26" fillId="10" borderId="4" xfId="5" applyFont="1" applyFill="1" applyBorder="1" applyAlignment="1">
      <alignment horizontal="center" vertical="center"/>
    </xf>
    <xf numFmtId="0" fontId="34" fillId="14" borderId="109" xfId="5" applyFont="1" applyFill="1" applyBorder="1" applyAlignment="1" applyProtection="1">
      <alignment horizontal="center" vertical="center" shrinkToFit="1"/>
      <protection locked="0"/>
    </xf>
    <xf numFmtId="0" fontId="34" fillId="14" borderId="110" xfId="5" applyFont="1" applyFill="1" applyBorder="1" applyAlignment="1" applyProtection="1">
      <alignment horizontal="center" vertical="center" shrinkToFit="1"/>
      <protection locked="0"/>
    </xf>
    <xf numFmtId="0" fontId="34" fillId="14" borderId="111" xfId="5" applyFont="1" applyFill="1" applyBorder="1" applyAlignment="1" applyProtection="1">
      <alignment horizontal="center" vertical="center" shrinkToFit="1"/>
      <protection locked="0"/>
    </xf>
    <xf numFmtId="0" fontId="70" fillId="0" borderId="0" xfId="5" applyFont="1" applyAlignment="1">
      <alignment horizontal="center" vertical="center"/>
    </xf>
    <xf numFmtId="0" fontId="34" fillId="14" borderId="112" xfId="5" applyFont="1" applyFill="1" applyBorder="1" applyAlignment="1" applyProtection="1">
      <alignment horizontal="center" vertical="center" shrinkToFit="1"/>
      <protection locked="0"/>
    </xf>
    <xf numFmtId="0" fontId="34" fillId="14" borderId="113" xfId="5" applyFont="1" applyFill="1" applyBorder="1" applyAlignment="1" applyProtection="1">
      <alignment horizontal="center" vertical="center" shrinkToFit="1"/>
      <protection locked="0"/>
    </xf>
    <xf numFmtId="0" fontId="34" fillId="14" borderId="114" xfId="5" applyFont="1" applyFill="1" applyBorder="1" applyAlignment="1" applyProtection="1">
      <alignment horizontal="center" vertical="center" shrinkToFit="1"/>
      <protection locked="0"/>
    </xf>
    <xf numFmtId="0" fontId="34" fillId="14" borderId="78" xfId="5" applyFont="1" applyFill="1" applyBorder="1" applyAlignment="1" applyProtection="1">
      <alignment horizontal="center" vertical="center" shrinkToFit="1"/>
      <protection locked="0"/>
    </xf>
    <xf numFmtId="0" fontId="34" fillId="14" borderId="66" xfId="5" applyFont="1" applyFill="1" applyBorder="1" applyAlignment="1" applyProtection="1">
      <alignment horizontal="center" vertical="center" shrinkToFit="1"/>
      <protection locked="0"/>
    </xf>
    <xf numFmtId="0" fontId="34" fillId="14" borderId="87" xfId="5" applyFont="1" applyFill="1" applyBorder="1" applyAlignment="1" applyProtection="1">
      <alignment horizontal="center" vertical="center" shrinkToFit="1"/>
      <protection locked="0"/>
    </xf>
    <xf numFmtId="0" fontId="31" fillId="0" borderId="80" xfId="5" applyFont="1" applyBorder="1" applyAlignment="1">
      <alignment horizontal="center" vertical="center"/>
    </xf>
    <xf numFmtId="0" fontId="31" fillId="0" borderId="81" xfId="5" applyFont="1" applyBorder="1" applyAlignment="1">
      <alignment horizontal="center" vertical="center"/>
    </xf>
    <xf numFmtId="0" fontId="31" fillId="0" borderId="96" xfId="5" applyFont="1" applyBorder="1" applyAlignment="1">
      <alignment horizontal="center" vertical="center"/>
    </xf>
    <xf numFmtId="0" fontId="31" fillId="0" borderId="97" xfId="5" applyFont="1" applyBorder="1" applyAlignment="1">
      <alignment horizontal="center" vertical="center"/>
    </xf>
    <xf numFmtId="0" fontId="31" fillId="0" borderId="82" xfId="5" applyFont="1" applyBorder="1" applyAlignment="1">
      <alignment horizontal="center" vertical="center"/>
    </xf>
    <xf numFmtId="0" fontId="31" fillId="16" borderId="80" xfId="5" applyFont="1" applyFill="1" applyBorder="1" applyAlignment="1">
      <alignment horizontal="center" vertical="center"/>
    </xf>
    <xf numFmtId="0" fontId="31" fillId="16" borderId="81" xfId="5" applyFont="1" applyFill="1" applyBorder="1" applyAlignment="1">
      <alignment horizontal="center" vertical="center"/>
    </xf>
    <xf numFmtId="0" fontId="31" fillId="16" borderId="82" xfId="5" applyFont="1" applyFill="1" applyBorder="1" applyAlignment="1">
      <alignment horizontal="center" vertical="center"/>
    </xf>
    <xf numFmtId="0" fontId="72" fillId="15" borderId="80" xfId="5" applyFont="1" applyFill="1" applyBorder="1" applyAlignment="1">
      <alignment horizontal="center" vertical="center"/>
    </xf>
    <xf numFmtId="0" fontId="72" fillId="15" borderId="81" xfId="5" applyFont="1" applyFill="1" applyBorder="1" applyAlignment="1">
      <alignment horizontal="center" vertical="center"/>
    </xf>
    <xf numFmtId="0" fontId="72" fillId="15" borderId="82" xfId="5" applyFont="1" applyFill="1" applyBorder="1" applyAlignment="1">
      <alignment horizontal="center" vertical="center"/>
    </xf>
    <xf numFmtId="41" fontId="26" fillId="0" borderId="78" xfId="2" applyFont="1" applyBorder="1" applyAlignment="1">
      <alignment horizontal="center" vertical="center"/>
    </xf>
    <xf numFmtId="41" fontId="26" fillId="0" borderId="66" xfId="2" applyFont="1" applyBorder="1" applyAlignment="1">
      <alignment horizontal="center" vertical="center"/>
    </xf>
    <xf numFmtId="41" fontId="26" fillId="0" borderId="79" xfId="2" applyFont="1" applyBorder="1" applyAlignment="1">
      <alignment horizontal="center" vertical="center"/>
    </xf>
    <xf numFmtId="0" fontId="38" fillId="0" borderId="0" xfId="0" applyFont="1" applyBorder="1" applyAlignment="1">
      <alignment horizontal="center" vertical="center" shrinkToFit="1"/>
    </xf>
    <xf numFmtId="0" fontId="42" fillId="0" borderId="0" xfId="0" applyFont="1" applyAlignment="1">
      <alignment horizontal="center" vertical="center" shrinkToFit="1"/>
    </xf>
    <xf numFmtId="0" fontId="64" fillId="0" borderId="105" xfId="0" applyFont="1" applyFill="1" applyBorder="1" applyAlignment="1">
      <alignment horizontal="center" vertical="center" shrinkToFit="1"/>
    </xf>
    <xf numFmtId="0" fontId="64" fillId="0" borderId="65" xfId="0" applyFont="1" applyFill="1" applyBorder="1" applyAlignment="1">
      <alignment horizontal="center" vertical="center" shrinkToFit="1"/>
    </xf>
    <xf numFmtId="0" fontId="14" fillId="3" borderId="66"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23" fillId="9" borderId="21" xfId="4" applyFont="1" applyFill="1" applyBorder="1" applyAlignment="1">
      <alignment horizontal="center" vertical="center"/>
    </xf>
    <xf numFmtId="0" fontId="23" fillId="9" borderId="25" xfId="4" applyFont="1" applyFill="1" applyBorder="1" applyAlignment="1">
      <alignment horizontal="center" vertical="center"/>
    </xf>
    <xf numFmtId="0" fontId="23" fillId="9" borderId="3" xfId="4" applyFont="1" applyFill="1" applyBorder="1" applyAlignment="1">
      <alignment horizontal="center" vertical="center"/>
    </xf>
    <xf numFmtId="0" fontId="23" fillId="9" borderId="0" xfId="4" applyFont="1" applyFill="1" applyBorder="1" applyAlignment="1">
      <alignment horizontal="center" vertical="center"/>
    </xf>
    <xf numFmtId="0" fontId="23" fillId="9" borderId="35" xfId="4" applyFont="1" applyFill="1" applyBorder="1" applyAlignment="1">
      <alignment horizontal="center" vertical="center"/>
    </xf>
    <xf numFmtId="0" fontId="23" fillId="9" borderId="36" xfId="4" applyFont="1" applyFill="1" applyBorder="1" applyAlignment="1">
      <alignment horizontal="center" vertical="center"/>
    </xf>
    <xf numFmtId="0" fontId="23" fillId="9" borderId="37" xfId="4" applyFont="1" applyFill="1" applyBorder="1" applyAlignment="1">
      <alignment horizontal="center" vertical="center"/>
    </xf>
    <xf numFmtId="0" fontId="23" fillId="9" borderId="38" xfId="4" applyFont="1" applyFill="1" applyBorder="1" applyAlignment="1">
      <alignment horizontal="center" vertical="center"/>
    </xf>
    <xf numFmtId="0" fontId="23" fillId="9" borderId="39" xfId="4" applyFont="1" applyFill="1" applyBorder="1" applyAlignment="1">
      <alignment horizontal="center" vertical="center"/>
    </xf>
  </cellXfs>
  <cellStyles count="8">
    <cellStyle name="백분율" xfId="1" builtinId="5"/>
    <cellStyle name="쉼표 [0]" xfId="2" builtinId="6"/>
    <cellStyle name="쉼표 [0] 2" xfId="6"/>
    <cellStyle name="표준" xfId="0" builtinId="0"/>
    <cellStyle name="표준 2" xfId="3"/>
    <cellStyle name="표준 3" xfId="4"/>
    <cellStyle name="표준 4" xfId="5"/>
    <cellStyle name="하이퍼링크" xfId="7" builtinId="8"/>
  </cellStyles>
  <dxfs count="86">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CCCC"/>
      <color rgb="FFFFFFCC"/>
      <color rgb="FF0000FF"/>
      <color rgb="FFCCCCFF"/>
      <color rgb="FFFFCCFF"/>
      <color rgb="FFCCFFFF"/>
      <color rgb="FFCCFF99"/>
      <color rgb="FF0080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3</xdr:row>
          <xdr:rowOff>57150</xdr:rowOff>
        </xdr:from>
        <xdr:to>
          <xdr:col>4</xdr:col>
          <xdr:colOff>0</xdr:colOff>
          <xdr:row>4</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xdr:row>
          <xdr:rowOff>38100</xdr:rowOff>
        </xdr:from>
        <xdr:to>
          <xdr:col>5</xdr:col>
          <xdr:colOff>0</xdr:colOff>
          <xdr:row>4</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xdr:row>
          <xdr:rowOff>38100</xdr:rowOff>
        </xdr:from>
        <xdr:to>
          <xdr:col>6</xdr:col>
          <xdr:colOff>104775</xdr:colOff>
          <xdr:row>4</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xdr:row>
          <xdr:rowOff>57150</xdr:rowOff>
        </xdr:from>
        <xdr:to>
          <xdr:col>4</xdr:col>
          <xdr:colOff>0</xdr:colOff>
          <xdr:row>5</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xdr:row>
          <xdr:rowOff>38100</xdr:rowOff>
        </xdr:from>
        <xdr:to>
          <xdr:col>5</xdr:col>
          <xdr:colOff>0</xdr:colOff>
          <xdr:row>5</xdr:row>
          <xdr:rowOff>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xdr:row>
          <xdr:rowOff>38100</xdr:rowOff>
        </xdr:from>
        <xdr:to>
          <xdr:col>6</xdr:col>
          <xdr:colOff>104775</xdr:colOff>
          <xdr:row>5</xdr:row>
          <xdr:rowOff>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57150</xdr:rowOff>
        </xdr:from>
        <xdr:to>
          <xdr:col>4</xdr:col>
          <xdr:colOff>0</xdr:colOff>
          <xdr:row>6</xdr:row>
          <xdr:rowOff>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38100</xdr:rowOff>
        </xdr:from>
        <xdr:to>
          <xdr:col>5</xdr:col>
          <xdr:colOff>0</xdr:colOff>
          <xdr:row>6</xdr:row>
          <xdr:rowOff>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5</xdr:row>
          <xdr:rowOff>38100</xdr:rowOff>
        </xdr:from>
        <xdr:to>
          <xdr:col>6</xdr:col>
          <xdr:colOff>104775</xdr:colOff>
          <xdr:row>6</xdr:row>
          <xdr:rowOff>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57150</xdr:rowOff>
        </xdr:from>
        <xdr:to>
          <xdr:col>4</xdr:col>
          <xdr:colOff>0</xdr:colOff>
          <xdr:row>7</xdr:row>
          <xdr:rowOff>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xdr:row>
          <xdr:rowOff>38100</xdr:rowOff>
        </xdr:from>
        <xdr:to>
          <xdr:col>5</xdr:col>
          <xdr:colOff>0</xdr:colOff>
          <xdr:row>7</xdr:row>
          <xdr:rowOff>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xdr:row>
          <xdr:rowOff>38100</xdr:rowOff>
        </xdr:from>
        <xdr:to>
          <xdr:col>6</xdr:col>
          <xdr:colOff>104775</xdr:colOff>
          <xdr:row>7</xdr:row>
          <xdr:rowOff>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57150</xdr:rowOff>
        </xdr:from>
        <xdr:to>
          <xdr:col>4</xdr:col>
          <xdr:colOff>0</xdr:colOff>
          <xdr:row>8</xdr:row>
          <xdr:rowOff>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xdr:row>
          <xdr:rowOff>38100</xdr:rowOff>
        </xdr:from>
        <xdr:to>
          <xdr:col>5</xdr:col>
          <xdr:colOff>0</xdr:colOff>
          <xdr:row>8</xdr:row>
          <xdr:rowOff>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38100</xdr:rowOff>
        </xdr:from>
        <xdr:to>
          <xdr:col>6</xdr:col>
          <xdr:colOff>104775</xdr:colOff>
          <xdr:row>8</xdr:row>
          <xdr:rowOff>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4</xdr:col>
          <xdr:colOff>0</xdr:colOff>
          <xdr:row>10</xdr:row>
          <xdr:rowOff>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38100</xdr:rowOff>
        </xdr:from>
        <xdr:to>
          <xdr:col>5</xdr:col>
          <xdr:colOff>0</xdr:colOff>
          <xdr:row>10</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38100</xdr:rowOff>
        </xdr:from>
        <xdr:to>
          <xdr:col>6</xdr:col>
          <xdr:colOff>104775</xdr:colOff>
          <xdr:row>10</xdr:row>
          <xdr:rowOff>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57150</xdr:rowOff>
        </xdr:from>
        <xdr:to>
          <xdr:col>4</xdr:col>
          <xdr:colOff>0</xdr:colOff>
          <xdr:row>11</xdr:row>
          <xdr:rowOff>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38100</xdr:rowOff>
        </xdr:from>
        <xdr:to>
          <xdr:col>5</xdr:col>
          <xdr:colOff>0</xdr:colOff>
          <xdr:row>11</xdr:row>
          <xdr:rowOff>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xdr:row>
          <xdr:rowOff>38100</xdr:rowOff>
        </xdr:from>
        <xdr:to>
          <xdr:col>6</xdr:col>
          <xdr:colOff>104775</xdr:colOff>
          <xdr:row>11</xdr:row>
          <xdr:rowOff>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57150</xdr:rowOff>
        </xdr:from>
        <xdr:to>
          <xdr:col>4</xdr:col>
          <xdr:colOff>0</xdr:colOff>
          <xdr:row>9</xdr:row>
          <xdr:rowOff>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xdr:row>
          <xdr:rowOff>38100</xdr:rowOff>
        </xdr:from>
        <xdr:to>
          <xdr:col>5</xdr:col>
          <xdr:colOff>0</xdr:colOff>
          <xdr:row>9</xdr:row>
          <xdr:rowOff>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38100</xdr:rowOff>
        </xdr:from>
        <xdr:to>
          <xdr:col>6</xdr:col>
          <xdr:colOff>104775</xdr:colOff>
          <xdr:row>9</xdr:row>
          <xdr:rowOff>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57150</xdr:rowOff>
        </xdr:from>
        <xdr:to>
          <xdr:col>4</xdr:col>
          <xdr:colOff>0</xdr:colOff>
          <xdr:row>9</xdr:row>
          <xdr:rowOff>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xdr:row>
          <xdr:rowOff>38100</xdr:rowOff>
        </xdr:from>
        <xdr:to>
          <xdr:col>5</xdr:col>
          <xdr:colOff>0</xdr:colOff>
          <xdr:row>9</xdr:row>
          <xdr:rowOff>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38100</xdr:rowOff>
        </xdr:from>
        <xdr:to>
          <xdr:col>6</xdr:col>
          <xdr:colOff>104775</xdr:colOff>
          <xdr:row>9</xdr:row>
          <xdr:rowOff>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 N/A</a:t>
              </a:r>
            </a:p>
          </xdr:txBody>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mailto:Woo-Jin@mazars.kr"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mailto:Ji-Su.Jung@mazars.kr"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9.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134"/>
  <sheetViews>
    <sheetView showGridLines="0" topLeftCell="A66" zoomScale="70" zoomScaleNormal="70" workbookViewId="0">
      <selection activeCell="K35" sqref="K35"/>
    </sheetView>
  </sheetViews>
  <sheetFormatPr defaultColWidth="13" defaultRowHeight="13.5" x14ac:dyDescent="0.3"/>
  <cols>
    <col min="1" max="1" width="2.25" style="81" customWidth="1"/>
    <col min="2" max="3" width="20.75" style="81" customWidth="1"/>
    <col min="4" max="4" width="21.5" style="81" customWidth="1"/>
    <col min="5" max="5" width="17.125" style="81" customWidth="1"/>
    <col min="6" max="6" width="17.625" style="81" customWidth="1"/>
    <col min="7" max="7" width="17.25" style="81" customWidth="1"/>
    <col min="8" max="8" width="20.5" style="81" customWidth="1"/>
    <col min="9" max="16" width="17.125" style="81" customWidth="1"/>
    <col min="17" max="18" width="17" style="81" customWidth="1"/>
    <col min="19" max="16384" width="13" style="81"/>
  </cols>
  <sheetData>
    <row r="1" spans="1:16" hidden="1" x14ac:dyDescent="0.3"/>
    <row r="2" spans="1:16" ht="38.25" customHeight="1" x14ac:dyDescent="0.3">
      <c r="B2" s="685" t="s">
        <v>892</v>
      </c>
      <c r="C2" s="685"/>
      <c r="D2" s="685"/>
      <c r="E2" s="685"/>
      <c r="F2" s="685"/>
      <c r="G2" s="685"/>
      <c r="H2" s="685"/>
      <c r="I2" s="685"/>
      <c r="J2" s="685"/>
      <c r="K2" s="685"/>
      <c r="L2" s="685"/>
      <c r="M2" s="685"/>
      <c r="N2" s="685"/>
      <c r="O2" s="685"/>
      <c r="P2" s="685"/>
    </row>
    <row r="3" spans="1:16" ht="20.25" x14ac:dyDescent="0.3">
      <c r="B3" s="126" t="s">
        <v>782</v>
      </c>
      <c r="C3" s="126"/>
      <c r="E3" s="82"/>
      <c r="F3" s="82"/>
      <c r="G3" s="82"/>
      <c r="H3" s="82"/>
      <c r="I3" s="82"/>
      <c r="J3" s="82"/>
    </row>
    <row r="4" spans="1:16" ht="14.25" thickBot="1" x14ac:dyDescent="0.35">
      <c r="D4" s="83"/>
      <c r="H4" s="92"/>
      <c r="I4" s="92"/>
      <c r="J4" s="92"/>
      <c r="K4" s="92"/>
      <c r="L4" s="92"/>
    </row>
    <row r="5" spans="1:16" ht="15" customHeight="1" x14ac:dyDescent="0.3">
      <c r="B5" s="400" t="s">
        <v>176</v>
      </c>
      <c r="C5" s="686" t="s">
        <v>176</v>
      </c>
      <c r="D5" s="687"/>
      <c r="E5" s="688"/>
      <c r="H5" s="92"/>
      <c r="I5" s="92"/>
      <c r="J5" s="92"/>
      <c r="K5" s="92"/>
      <c r="L5" s="92"/>
    </row>
    <row r="6" spans="1:16" ht="15" customHeight="1" x14ac:dyDescent="0.3">
      <c r="B6" s="401" t="s">
        <v>177</v>
      </c>
      <c r="C6" s="689" t="s">
        <v>335</v>
      </c>
      <c r="D6" s="690"/>
      <c r="E6" s="691"/>
      <c r="H6" s="92" t="s">
        <v>758</v>
      </c>
      <c r="I6" s="92"/>
      <c r="J6" s="92"/>
      <c r="K6" s="92"/>
      <c r="L6" s="92"/>
    </row>
    <row r="7" spans="1:16" ht="15" customHeight="1" x14ac:dyDescent="0.3">
      <c r="B7" s="401" t="s">
        <v>178</v>
      </c>
      <c r="C7" s="287">
        <v>43160</v>
      </c>
      <c r="D7" s="288" t="s">
        <v>336</v>
      </c>
      <c r="E7" s="289">
        <v>44196</v>
      </c>
      <c r="F7" s="81" t="s">
        <v>337</v>
      </c>
      <c r="H7" s="278" t="s">
        <v>759</v>
      </c>
      <c r="I7" s="278" t="s">
        <v>764</v>
      </c>
      <c r="J7" s="278" t="s">
        <v>765</v>
      </c>
      <c r="K7" s="278" t="s">
        <v>766</v>
      </c>
      <c r="L7" s="92"/>
    </row>
    <row r="8" spans="1:16" ht="15" customHeight="1" x14ac:dyDescent="0.3">
      <c r="B8" s="401" t="s">
        <v>338</v>
      </c>
      <c r="C8" s="287">
        <v>43466</v>
      </c>
      <c r="D8" s="288" t="s">
        <v>336</v>
      </c>
      <c r="E8" s="289">
        <v>43830</v>
      </c>
      <c r="F8" s="81" t="s">
        <v>339</v>
      </c>
      <c r="H8" s="271" t="s">
        <v>760</v>
      </c>
      <c r="I8" s="391">
        <f>D66</f>
        <v>55000000</v>
      </c>
      <c r="J8" s="394">
        <f>H66</f>
        <v>45200</v>
      </c>
      <c r="K8" s="397">
        <f>Q66</f>
        <v>3674000</v>
      </c>
      <c r="L8" s="92"/>
    </row>
    <row r="9" spans="1:16" ht="15" customHeight="1" x14ac:dyDescent="0.3">
      <c r="B9" s="401" t="s">
        <v>340</v>
      </c>
      <c r="C9" s="287">
        <v>43466</v>
      </c>
      <c r="D9" s="288" t="s">
        <v>336</v>
      </c>
      <c r="E9" s="289">
        <v>43646</v>
      </c>
      <c r="F9" s="81" t="s">
        <v>341</v>
      </c>
      <c r="H9" s="271" t="s">
        <v>761</v>
      </c>
      <c r="I9" s="391">
        <f>D79</f>
        <v>0</v>
      </c>
      <c r="J9" s="394">
        <f>I79</f>
        <v>0</v>
      </c>
      <c r="K9" s="398">
        <f>G79</f>
        <v>0</v>
      </c>
      <c r="L9" s="92"/>
    </row>
    <row r="10" spans="1:16" ht="15" customHeight="1" x14ac:dyDescent="0.25">
      <c r="B10" s="401" t="s">
        <v>179</v>
      </c>
      <c r="C10" s="689" t="s">
        <v>342</v>
      </c>
      <c r="D10" s="690"/>
      <c r="E10" s="691"/>
      <c r="H10" s="271" t="s">
        <v>762</v>
      </c>
      <c r="I10" s="507">
        <f>F91</f>
        <v>9499896</v>
      </c>
      <c r="J10" s="394">
        <f>D91</f>
        <v>8240</v>
      </c>
      <c r="K10" s="398">
        <f>G91</f>
        <v>710000</v>
      </c>
      <c r="L10" s="92"/>
    </row>
    <row r="11" spans="1:16" ht="15" customHeight="1" thickBot="1" x14ac:dyDescent="0.35">
      <c r="B11" s="401" t="s">
        <v>180</v>
      </c>
      <c r="C11" s="689" t="s">
        <v>343</v>
      </c>
      <c r="D11" s="690"/>
      <c r="E11" s="691"/>
      <c r="H11" s="271" t="s">
        <v>763</v>
      </c>
      <c r="I11" s="398">
        <f>H103</f>
        <v>1049106.7188000001</v>
      </c>
      <c r="J11" s="394">
        <f>F103</f>
        <v>909.97199999999998</v>
      </c>
      <c r="K11" s="399">
        <f>D103</f>
        <v>78500</v>
      </c>
      <c r="L11" s="92"/>
      <c r="M11" s="254"/>
    </row>
    <row r="12" spans="1:16" ht="15" customHeight="1" thickBot="1" x14ac:dyDescent="0.35">
      <c r="B12" s="402" t="s">
        <v>181</v>
      </c>
      <c r="C12" s="682" t="s">
        <v>344</v>
      </c>
      <c r="D12" s="683"/>
      <c r="E12" s="684"/>
      <c r="H12" s="271" t="s">
        <v>767</v>
      </c>
      <c r="I12" s="391">
        <f>SUM(I8:I11)</f>
        <v>65549002.718800001</v>
      </c>
      <c r="J12" s="391">
        <f>SUM(J8:J11)</f>
        <v>54349.972000000002</v>
      </c>
      <c r="K12" s="391">
        <f>SUM(K8:K11)</f>
        <v>4462500</v>
      </c>
      <c r="L12" s="92"/>
      <c r="M12" s="260"/>
      <c r="N12" s="264" t="s">
        <v>182</v>
      </c>
      <c r="O12" s="265" t="s">
        <v>685</v>
      </c>
    </row>
    <row r="13" spans="1:16" ht="15.6" customHeight="1" x14ac:dyDescent="0.3">
      <c r="L13" s="92"/>
      <c r="M13" s="92"/>
    </row>
    <row r="14" spans="1:16" ht="15.6" customHeight="1" x14ac:dyDescent="0.3">
      <c r="A14" s="270" t="s">
        <v>768</v>
      </c>
      <c r="L14" s="92"/>
      <c r="M14" s="92"/>
    </row>
    <row r="15" spans="1:16" ht="4.9000000000000004" customHeight="1" x14ac:dyDescent="0.3">
      <c r="L15" s="92"/>
      <c r="M15" s="92"/>
    </row>
    <row r="16" spans="1:16" ht="15.6" customHeight="1" x14ac:dyDescent="0.3">
      <c r="B16" s="278" t="s">
        <v>692</v>
      </c>
      <c r="C16" s="278" t="s">
        <v>693</v>
      </c>
      <c r="D16" s="278" t="s">
        <v>694</v>
      </c>
      <c r="L16" s="92"/>
      <c r="M16" s="92"/>
    </row>
    <row r="17" spans="2:15" ht="15.6" customHeight="1" x14ac:dyDescent="0.3">
      <c r="B17" s="272" t="s">
        <v>691</v>
      </c>
      <c r="C17" s="273">
        <v>80000000</v>
      </c>
      <c r="D17" s="273">
        <v>20000000</v>
      </c>
      <c r="L17" s="92"/>
      <c r="M17" s="92"/>
    </row>
    <row r="18" spans="2:15" ht="15.6" customHeight="1" x14ac:dyDescent="0.3">
      <c r="L18" s="92"/>
      <c r="M18" s="92"/>
    </row>
    <row r="19" spans="2:15" ht="15.6" customHeight="1" x14ac:dyDescent="0.3">
      <c r="B19" s="277" t="s">
        <v>696</v>
      </c>
      <c r="C19" s="277" t="s">
        <v>697</v>
      </c>
      <c r="D19" s="277" t="s">
        <v>698</v>
      </c>
      <c r="E19" s="277" t="s">
        <v>710</v>
      </c>
      <c r="F19" s="277" t="s">
        <v>699</v>
      </c>
      <c r="G19" s="277" t="s">
        <v>703</v>
      </c>
      <c r="H19" s="679" t="s">
        <v>706</v>
      </c>
      <c r="I19" s="679"/>
      <c r="L19" s="92"/>
      <c r="M19" s="92"/>
    </row>
    <row r="20" spans="2:15" ht="15.6" customHeight="1" x14ac:dyDescent="0.3">
      <c r="B20" s="272" t="s">
        <v>695</v>
      </c>
      <c r="C20" s="274">
        <v>43480</v>
      </c>
      <c r="D20" s="477">
        <v>10000000</v>
      </c>
      <c r="E20" s="276" t="s">
        <v>711</v>
      </c>
      <c r="F20" s="272" t="s">
        <v>700</v>
      </c>
      <c r="G20" s="272"/>
      <c r="H20" s="680"/>
      <c r="I20" s="680"/>
      <c r="L20" s="92"/>
      <c r="M20" s="92"/>
    </row>
    <row r="21" spans="2:15" ht="15.6" customHeight="1" x14ac:dyDescent="0.3">
      <c r="B21" s="272" t="s">
        <v>714</v>
      </c>
      <c r="C21" s="274">
        <v>43497</v>
      </c>
      <c r="D21" s="477">
        <v>56000000</v>
      </c>
      <c r="E21" s="276" t="s">
        <v>711</v>
      </c>
      <c r="F21" s="272" t="s">
        <v>700</v>
      </c>
      <c r="G21" s="272"/>
      <c r="H21" s="680"/>
      <c r="I21" s="680"/>
      <c r="L21" s="92"/>
      <c r="M21" s="92"/>
    </row>
    <row r="22" spans="2:15" ht="27" x14ac:dyDescent="0.3">
      <c r="B22" s="275" t="s">
        <v>701</v>
      </c>
      <c r="C22" s="274">
        <v>43501</v>
      </c>
      <c r="D22" s="477">
        <v>-55000000</v>
      </c>
      <c r="E22" s="276" t="s">
        <v>711</v>
      </c>
      <c r="F22" s="272" t="s">
        <v>702</v>
      </c>
      <c r="G22" s="272" t="s">
        <v>704</v>
      </c>
      <c r="H22" s="680"/>
      <c r="I22" s="680"/>
      <c r="L22" s="92"/>
      <c r="M22" s="92"/>
    </row>
    <row r="23" spans="2:15" ht="15.6" customHeight="1" x14ac:dyDescent="0.3">
      <c r="B23" s="347" t="s">
        <v>705</v>
      </c>
      <c r="C23" s="348">
        <v>43526</v>
      </c>
      <c r="D23" s="478">
        <v>-5000000</v>
      </c>
      <c r="E23" s="349" t="s">
        <v>711</v>
      </c>
      <c r="F23" s="347" t="s">
        <v>702</v>
      </c>
      <c r="G23" s="347" t="s">
        <v>707</v>
      </c>
      <c r="H23" s="681" t="s">
        <v>708</v>
      </c>
      <c r="I23" s="681"/>
      <c r="L23" s="92"/>
      <c r="M23" s="92"/>
    </row>
    <row r="24" spans="2:15" ht="15.6" customHeight="1" x14ac:dyDescent="0.3">
      <c r="B24" s="347" t="s">
        <v>709</v>
      </c>
      <c r="C24" s="348">
        <v>43595</v>
      </c>
      <c r="D24" s="478">
        <v>8240</v>
      </c>
      <c r="E24" s="349" t="s">
        <v>712</v>
      </c>
      <c r="F24" s="347" t="s">
        <v>713</v>
      </c>
      <c r="G24" s="347" t="s">
        <v>704</v>
      </c>
      <c r="H24" s="681" t="s">
        <v>752</v>
      </c>
      <c r="I24" s="681"/>
      <c r="L24" s="92"/>
      <c r="M24" s="92"/>
    </row>
    <row r="25" spans="2:15" ht="15.6" customHeight="1" x14ac:dyDescent="0.3">
      <c r="B25" s="347" t="s">
        <v>709</v>
      </c>
      <c r="C25" s="348">
        <v>43595</v>
      </c>
      <c r="D25" s="478">
        <v>78500</v>
      </c>
      <c r="E25" s="349" t="s">
        <v>750</v>
      </c>
      <c r="F25" s="347" t="s">
        <v>713</v>
      </c>
      <c r="G25" s="347" t="s">
        <v>704</v>
      </c>
      <c r="H25" s="681" t="s">
        <v>753</v>
      </c>
      <c r="I25" s="681"/>
      <c r="L25" s="92"/>
      <c r="M25" s="92"/>
    </row>
    <row r="26" spans="2:15" ht="15.6" customHeight="1" x14ac:dyDescent="0.3">
      <c r="B26" s="272" t="s">
        <v>715</v>
      </c>
      <c r="C26" s="274">
        <v>43695</v>
      </c>
      <c r="D26" s="477">
        <v>24000000</v>
      </c>
      <c r="E26" s="276" t="s">
        <v>711</v>
      </c>
      <c r="F26" s="272" t="s">
        <v>700</v>
      </c>
      <c r="G26" s="271"/>
      <c r="H26" s="680"/>
      <c r="I26" s="680"/>
      <c r="L26" s="92"/>
      <c r="M26" s="92"/>
    </row>
    <row r="27" spans="2:15" ht="15.6" customHeight="1" x14ac:dyDescent="0.3">
      <c r="B27" s="272" t="s">
        <v>716</v>
      </c>
      <c r="C27" s="274">
        <v>43702</v>
      </c>
      <c r="D27" s="477">
        <v>-24000000</v>
      </c>
      <c r="E27" s="276" t="s">
        <v>711</v>
      </c>
      <c r="F27" s="272" t="s">
        <v>702</v>
      </c>
      <c r="G27" s="272" t="s">
        <v>704</v>
      </c>
      <c r="H27" s="680"/>
      <c r="I27" s="680"/>
      <c r="L27" s="92"/>
      <c r="M27" s="92"/>
    </row>
    <row r="28" spans="2:15" ht="15.6" customHeight="1" x14ac:dyDescent="0.3">
      <c r="B28" s="347" t="s">
        <v>731</v>
      </c>
      <c r="C28" s="348">
        <v>43720</v>
      </c>
      <c r="D28" s="478">
        <v>-1000000</v>
      </c>
      <c r="E28" s="349" t="s">
        <v>711</v>
      </c>
      <c r="F28" s="347" t="s">
        <v>702</v>
      </c>
      <c r="G28" s="347" t="s">
        <v>704</v>
      </c>
      <c r="H28" s="681" t="s">
        <v>728</v>
      </c>
      <c r="I28" s="681"/>
      <c r="L28" s="92"/>
      <c r="M28" s="92"/>
    </row>
    <row r="29" spans="2:15" ht="30" customHeight="1" thickBot="1" x14ac:dyDescent="0.35">
      <c r="B29" s="139" t="s">
        <v>757</v>
      </c>
      <c r="C29" s="139"/>
      <c r="O29" s="92"/>
    </row>
    <row r="30" spans="2:15" ht="16.5" x14ac:dyDescent="0.3">
      <c r="B30" s="700" t="s">
        <v>878</v>
      </c>
      <c r="C30" s="701"/>
      <c r="D30" s="701"/>
      <c r="E30" s="701"/>
      <c r="F30" s="701"/>
      <c r="G30" s="701"/>
      <c r="H30" s="702"/>
      <c r="I30" s="84"/>
      <c r="J30" s="697" t="s">
        <v>879</v>
      </c>
      <c r="K30" s="698"/>
      <c r="L30" s="698"/>
      <c r="M30" s="698"/>
      <c r="N30" s="698"/>
      <c r="O30" s="699"/>
    </row>
    <row r="31" spans="2:15" s="83" customFormat="1" ht="15" customHeight="1" x14ac:dyDescent="0.3">
      <c r="B31" s="127" t="s">
        <v>183</v>
      </c>
      <c r="C31" s="290" t="s">
        <v>184</v>
      </c>
      <c r="D31" s="279" t="s">
        <v>703</v>
      </c>
      <c r="E31" s="128" t="s">
        <v>769</v>
      </c>
      <c r="F31" s="128" t="s">
        <v>185</v>
      </c>
      <c r="G31" s="128" t="s">
        <v>347</v>
      </c>
      <c r="H31" s="129" t="s">
        <v>348</v>
      </c>
      <c r="I31" s="84"/>
      <c r="J31" s="262" t="s">
        <v>183</v>
      </c>
      <c r="K31" s="263" t="s">
        <v>184</v>
      </c>
      <c r="L31" s="263" t="s">
        <v>346</v>
      </c>
      <c r="M31" s="263" t="s">
        <v>349</v>
      </c>
      <c r="N31" s="263" t="s">
        <v>784</v>
      </c>
      <c r="O31" s="475" t="s">
        <v>350</v>
      </c>
    </row>
    <row r="32" spans="2:15" s="83" customFormat="1" ht="27" customHeight="1" x14ac:dyDescent="0.3">
      <c r="B32" s="291">
        <f>C20</f>
        <v>43480</v>
      </c>
      <c r="C32" s="292" t="str">
        <f>B20</f>
        <v>자체분담금 입금</v>
      </c>
      <c r="D32" s="479"/>
      <c r="E32" s="293" t="s">
        <v>717</v>
      </c>
      <c r="F32" s="294">
        <f>D20</f>
        <v>10000000</v>
      </c>
      <c r="G32" s="487"/>
      <c r="H32" s="295">
        <f>F32-G32</f>
        <v>10000000</v>
      </c>
      <c r="I32" s="84"/>
      <c r="J32" s="307">
        <v>43501</v>
      </c>
      <c r="K32" s="502" t="s">
        <v>724</v>
      </c>
      <c r="L32" s="308" t="s">
        <v>725</v>
      </c>
      <c r="M32" s="309">
        <v>45150</v>
      </c>
      <c r="N32" s="446">
        <f>L55</f>
        <v>20000</v>
      </c>
      <c r="O32" s="324">
        <f>Q55</f>
        <v>1633000</v>
      </c>
    </row>
    <row r="33" spans="2:15" ht="27" customHeight="1" x14ac:dyDescent="0.3">
      <c r="B33" s="296">
        <f>C21</f>
        <v>43497</v>
      </c>
      <c r="C33" s="297" t="str">
        <f>B21</f>
        <v>KOICA분담금 입금(1차)</v>
      </c>
      <c r="D33" s="480"/>
      <c r="E33" s="298" t="s">
        <v>718</v>
      </c>
      <c r="F33" s="299">
        <f>D21</f>
        <v>56000000</v>
      </c>
      <c r="G33" s="488"/>
      <c r="H33" s="300">
        <f>H32+F33-G33</f>
        <v>66000000</v>
      </c>
      <c r="I33" s="84"/>
      <c r="J33" s="310">
        <v>43593</v>
      </c>
      <c r="K33" s="503" t="s">
        <v>785</v>
      </c>
      <c r="L33" s="311"/>
      <c r="M33" s="312"/>
      <c r="N33" s="447">
        <f t="shared" ref="N33" si="0">L56</f>
        <v>15000</v>
      </c>
      <c r="O33" s="333">
        <f t="shared" ref="O33" si="1">Q56</f>
        <v>1225000</v>
      </c>
    </row>
    <row r="34" spans="2:15" ht="27" customHeight="1" x14ac:dyDescent="0.3">
      <c r="B34" s="296">
        <f>C22</f>
        <v>43501</v>
      </c>
      <c r="C34" s="297" t="str">
        <f>B22</f>
        <v>자체분담금 및 KOICA분담금 송금</v>
      </c>
      <c r="D34" s="480" t="s">
        <v>723</v>
      </c>
      <c r="E34" s="298" t="s">
        <v>719</v>
      </c>
      <c r="F34" s="299"/>
      <c r="G34" s="488">
        <f>-D22</f>
        <v>55000000</v>
      </c>
      <c r="H34" s="300">
        <f>H33+F34-G34</f>
        <v>11000000</v>
      </c>
      <c r="I34" s="84"/>
      <c r="J34" s="310">
        <v>43595</v>
      </c>
      <c r="K34" s="503" t="s">
        <v>890</v>
      </c>
      <c r="L34" s="311" t="s">
        <v>891</v>
      </c>
      <c r="M34" s="312">
        <v>8240</v>
      </c>
      <c r="N34" s="447">
        <v>8240</v>
      </c>
      <c r="O34" s="333">
        <v>710000</v>
      </c>
    </row>
    <row r="35" spans="2:15" ht="27" customHeight="1" x14ac:dyDescent="0.3">
      <c r="B35" s="296"/>
      <c r="C35" s="301" t="s">
        <v>721</v>
      </c>
      <c r="D35" s="480"/>
      <c r="E35" s="298"/>
      <c r="F35" s="299"/>
      <c r="G35" s="488"/>
      <c r="H35" s="300">
        <f>H34+F35-G35</f>
        <v>11000000</v>
      </c>
      <c r="I35" s="84"/>
      <c r="J35" s="310">
        <v>43595</v>
      </c>
      <c r="K35" s="503" t="s">
        <v>890</v>
      </c>
      <c r="L35" s="311" t="s">
        <v>891</v>
      </c>
      <c r="M35" s="312"/>
      <c r="N35" s="447"/>
      <c r="O35" s="333">
        <v>78500</v>
      </c>
    </row>
    <row r="36" spans="2:15" ht="27" customHeight="1" x14ac:dyDescent="0.3">
      <c r="B36" s="296"/>
      <c r="C36" s="301" t="s">
        <v>721</v>
      </c>
      <c r="D36" s="480"/>
      <c r="E36" s="298"/>
      <c r="F36" s="299"/>
      <c r="G36" s="488"/>
      <c r="H36" s="300">
        <f t="shared" ref="H36:H37" si="2">H35+F36-G36</f>
        <v>11000000</v>
      </c>
      <c r="I36" s="84"/>
      <c r="J36" s="310">
        <v>43628</v>
      </c>
      <c r="K36" s="503" t="s">
        <v>889</v>
      </c>
      <c r="L36" s="311"/>
      <c r="M36" s="312"/>
      <c r="N36" s="447">
        <v>10000</v>
      </c>
      <c r="O36" s="333">
        <v>816000</v>
      </c>
    </row>
    <row r="37" spans="2:15" ht="27" customHeight="1" x14ac:dyDescent="0.3">
      <c r="B37" s="296"/>
      <c r="C37" s="301" t="s">
        <v>721</v>
      </c>
      <c r="D37" s="480"/>
      <c r="E37" s="298"/>
      <c r="F37" s="299"/>
      <c r="G37" s="488"/>
      <c r="H37" s="300">
        <f t="shared" si="2"/>
        <v>11000000</v>
      </c>
      <c r="I37" s="84"/>
      <c r="J37" s="310"/>
      <c r="K37" s="503"/>
      <c r="L37" s="311"/>
      <c r="M37" s="312"/>
      <c r="N37" s="447"/>
      <c r="O37" s="333"/>
    </row>
    <row r="38" spans="2:15" ht="27" customHeight="1" x14ac:dyDescent="0.3">
      <c r="B38" s="296"/>
      <c r="C38" s="301" t="s">
        <v>721</v>
      </c>
      <c r="D38" s="480"/>
      <c r="E38" s="298"/>
      <c r="F38" s="299"/>
      <c r="G38" s="488"/>
      <c r="H38" s="300">
        <f>H37+F38-G38</f>
        <v>11000000</v>
      </c>
      <c r="I38" s="84"/>
      <c r="J38" s="310"/>
      <c r="K38" s="503"/>
      <c r="L38" s="311"/>
      <c r="M38" s="312"/>
      <c r="N38" s="447"/>
      <c r="O38" s="333"/>
    </row>
    <row r="39" spans="2:15" ht="27" customHeight="1" x14ac:dyDescent="0.3">
      <c r="B39" s="296"/>
      <c r="C39" s="301" t="s">
        <v>721</v>
      </c>
      <c r="D39" s="325"/>
      <c r="E39" s="298"/>
      <c r="F39" s="299"/>
      <c r="G39" s="488"/>
      <c r="H39" s="300">
        <f t="shared" ref="H39:H43" si="3">H38+F39-G39</f>
        <v>11000000</v>
      </c>
      <c r="I39" s="84"/>
      <c r="J39" s="310"/>
      <c r="K39" s="503"/>
      <c r="L39" s="311"/>
      <c r="M39" s="312"/>
      <c r="N39" s="447"/>
      <c r="O39" s="333"/>
    </row>
    <row r="40" spans="2:15" ht="27" customHeight="1" x14ac:dyDescent="0.3">
      <c r="B40" s="296"/>
      <c r="C40" s="301" t="s">
        <v>721</v>
      </c>
      <c r="D40" s="325"/>
      <c r="E40" s="298"/>
      <c r="F40" s="299"/>
      <c r="G40" s="488"/>
      <c r="H40" s="300">
        <f t="shared" si="3"/>
        <v>11000000</v>
      </c>
      <c r="I40" s="84"/>
      <c r="J40" s="310"/>
      <c r="K40" s="503"/>
      <c r="L40" s="311"/>
      <c r="M40" s="312"/>
      <c r="N40" s="447"/>
      <c r="O40" s="333"/>
    </row>
    <row r="41" spans="2:15" ht="27" customHeight="1" x14ac:dyDescent="0.3">
      <c r="B41" s="296"/>
      <c r="C41" s="301" t="s">
        <v>721</v>
      </c>
      <c r="D41" s="325"/>
      <c r="E41" s="298"/>
      <c r="F41" s="299"/>
      <c r="G41" s="488"/>
      <c r="H41" s="300">
        <f t="shared" si="3"/>
        <v>11000000</v>
      </c>
      <c r="I41" s="84"/>
      <c r="J41" s="310"/>
      <c r="K41" s="503"/>
      <c r="L41" s="311"/>
      <c r="M41" s="312"/>
      <c r="N41" s="447"/>
      <c r="O41" s="333"/>
    </row>
    <row r="42" spans="2:15" ht="27" customHeight="1" x14ac:dyDescent="0.3">
      <c r="B42" s="296"/>
      <c r="C42" s="301" t="s">
        <v>721</v>
      </c>
      <c r="D42" s="325"/>
      <c r="E42" s="298"/>
      <c r="F42" s="299"/>
      <c r="G42" s="488"/>
      <c r="H42" s="300">
        <f t="shared" si="3"/>
        <v>11000000</v>
      </c>
      <c r="I42" s="84"/>
      <c r="J42" s="310"/>
      <c r="K42" s="503"/>
      <c r="L42" s="311"/>
      <c r="M42" s="312"/>
      <c r="N42" s="447"/>
      <c r="O42" s="333"/>
    </row>
    <row r="43" spans="2:15" ht="27" customHeight="1" x14ac:dyDescent="0.3">
      <c r="B43" s="302"/>
      <c r="C43" s="303" t="s">
        <v>721</v>
      </c>
      <c r="D43" s="481"/>
      <c r="E43" s="304"/>
      <c r="F43" s="357"/>
      <c r="G43" s="489"/>
      <c r="H43" s="306">
        <f t="shared" si="3"/>
        <v>11000000</v>
      </c>
      <c r="I43" s="84"/>
      <c r="J43" s="313"/>
      <c r="K43" s="504"/>
      <c r="L43" s="314"/>
      <c r="M43" s="315"/>
      <c r="N43" s="448"/>
      <c r="O43" s="342"/>
    </row>
    <row r="44" spans="2:15" ht="15" customHeight="1" thickBot="1" x14ac:dyDescent="0.35">
      <c r="B44" s="85"/>
      <c r="C44" s="280"/>
      <c r="D44" s="482"/>
      <c r="E44" s="131"/>
      <c r="F44" s="86">
        <f>SUM(F32:F43)</f>
        <v>66000000</v>
      </c>
      <c r="G44" s="86">
        <f>SUM(G32:G43)</f>
        <v>55000000</v>
      </c>
      <c r="H44" s="132">
        <f>F44-G44</f>
        <v>11000000</v>
      </c>
      <c r="I44" s="133" t="b">
        <f>H43=H44</f>
        <v>1</v>
      </c>
      <c r="J44" s="134"/>
      <c r="K44" s="135"/>
      <c r="L44" s="253"/>
      <c r="M44" s="136">
        <f>SUM(M32:M43)</f>
        <v>53390</v>
      </c>
      <c r="N44" s="505">
        <f>SUM(N32:N43)</f>
        <v>53240</v>
      </c>
      <c r="O44" s="476">
        <f>SUM(O32:O43)</f>
        <v>4462500</v>
      </c>
    </row>
    <row r="45" spans="2:15" ht="15" customHeight="1" x14ac:dyDescent="0.3">
      <c r="B45" s="96"/>
      <c r="C45" s="96"/>
      <c r="D45" s="97"/>
      <c r="E45" s="98"/>
      <c r="F45" s="98"/>
      <c r="G45" s="98"/>
      <c r="H45" s="84"/>
      <c r="I45" s="137"/>
      <c r="J45" s="138"/>
      <c r="K45" s="130"/>
      <c r="L45" s="130"/>
      <c r="M45" s="99"/>
      <c r="O45" s="506" t="b">
        <f>O44=Q66+G79+G91+D103</f>
        <v>1</v>
      </c>
    </row>
    <row r="46" spans="2:15" ht="1.9" customHeight="1" x14ac:dyDescent="0.3"/>
    <row r="47" spans="2:15" s="256" customFormat="1" ht="20.25" x14ac:dyDescent="0.3">
      <c r="B47" s="255" t="s">
        <v>686</v>
      </c>
      <c r="C47" s="255"/>
    </row>
    <row r="48" spans="2:15" s="256" customFormat="1" x14ac:dyDescent="0.3">
      <c r="B48" s="257" t="s">
        <v>351</v>
      </c>
      <c r="C48" s="257"/>
    </row>
    <row r="49" spans="2:18" s="256" customFormat="1" x14ac:dyDescent="0.3">
      <c r="B49" s="257" t="s">
        <v>352</v>
      </c>
      <c r="C49" s="257"/>
    </row>
    <row r="50" spans="2:18" hidden="1" x14ac:dyDescent="0.3"/>
    <row r="51" spans="2:18" ht="16.5" x14ac:dyDescent="0.3">
      <c r="B51"/>
      <c r="C51"/>
      <c r="D51"/>
      <c r="E51"/>
      <c r="F51"/>
      <c r="G51"/>
      <c r="H51"/>
      <c r="I51"/>
      <c r="J51"/>
      <c r="K51"/>
      <c r="L51"/>
      <c r="M51"/>
      <c r="N51"/>
      <c r="O51"/>
      <c r="P51"/>
    </row>
    <row r="52" spans="2:18" ht="30" customHeight="1" thickBot="1" x14ac:dyDescent="0.35">
      <c r="B52" s="139" t="s">
        <v>689</v>
      </c>
      <c r="C52" s="139"/>
      <c r="Q52" s="84" t="s">
        <v>345</v>
      </c>
    </row>
    <row r="53" spans="2:18" ht="15" customHeight="1" x14ac:dyDescent="0.3">
      <c r="B53" s="140" t="s">
        <v>353</v>
      </c>
      <c r="C53" s="141"/>
      <c r="D53" s="141"/>
      <c r="E53" s="141"/>
      <c r="F53" s="141"/>
      <c r="G53" s="141"/>
      <c r="H53" s="141"/>
      <c r="I53" s="142"/>
      <c r="J53" s="143" t="s">
        <v>354</v>
      </c>
      <c r="K53" s="144"/>
      <c r="L53" s="144"/>
      <c r="M53" s="144"/>
      <c r="N53" s="144"/>
      <c r="O53" s="144"/>
      <c r="P53" s="144"/>
      <c r="Q53" s="145"/>
    </row>
    <row r="54" spans="2:18" ht="15" customHeight="1" x14ac:dyDescent="0.3">
      <c r="B54" s="146" t="s">
        <v>355</v>
      </c>
      <c r="C54" s="281" t="s">
        <v>720</v>
      </c>
      <c r="D54" s="147" t="s">
        <v>356</v>
      </c>
      <c r="E54" s="147" t="s">
        <v>357</v>
      </c>
      <c r="F54" s="147" t="s">
        <v>358</v>
      </c>
      <c r="G54" s="147" t="s">
        <v>359</v>
      </c>
      <c r="H54" s="147" t="s">
        <v>755</v>
      </c>
      <c r="I54" s="148" t="s">
        <v>360</v>
      </c>
      <c r="J54" s="149" t="s">
        <v>183</v>
      </c>
      <c r="K54" s="150" t="s">
        <v>361</v>
      </c>
      <c r="L54" s="150" t="s">
        <v>783</v>
      </c>
      <c r="M54" s="150" t="s">
        <v>362</v>
      </c>
      <c r="N54" s="150" t="s">
        <v>786</v>
      </c>
      <c r="O54" s="150" t="s">
        <v>363</v>
      </c>
      <c r="P54" s="150" t="s">
        <v>360</v>
      </c>
      <c r="Q54" s="151" t="s">
        <v>364</v>
      </c>
    </row>
    <row r="55" spans="2:18" ht="15" customHeight="1" x14ac:dyDescent="0.3">
      <c r="B55" s="291">
        <f>B34</f>
        <v>43501</v>
      </c>
      <c r="C55" s="316" t="s">
        <v>722</v>
      </c>
      <c r="D55" s="317">
        <v>55000000</v>
      </c>
      <c r="E55" s="317">
        <v>50000</v>
      </c>
      <c r="F55" s="318">
        <f t="shared" ref="F55:F65" si="4">D55-E55</f>
        <v>54950000</v>
      </c>
      <c r="G55" s="319">
        <f>IFERROR(F55/H55,0)</f>
        <v>1215.7079646017698</v>
      </c>
      <c r="H55" s="320">
        <v>45200</v>
      </c>
      <c r="I55" s="321">
        <f t="shared" ref="I55:I65" si="5">IFERROR(H55*G55/SUM($H$66,$I$79,$D$91,$F$103),0)</f>
        <v>1011.0400792846774</v>
      </c>
      <c r="J55" s="291">
        <f>J32</f>
        <v>43501</v>
      </c>
      <c r="K55" s="320">
        <v>45150</v>
      </c>
      <c r="L55" s="446">
        <v>20000</v>
      </c>
      <c r="M55" s="320">
        <v>20</v>
      </c>
      <c r="N55" s="322">
        <f>L55-M55</f>
        <v>19980</v>
      </c>
      <c r="O55" s="323">
        <f>IFERROR(N55/Q55,)</f>
        <v>1.2235150030618494E-2</v>
      </c>
      <c r="P55" s="350">
        <f t="shared" ref="P55:P65" si="6">IFERROR(Q55*O55/SUM($Q$66,$G$91,$G$79,$D$103),0)</f>
        <v>4.4773109243697483E-3</v>
      </c>
      <c r="Q55" s="324">
        <v>1633000</v>
      </c>
      <c r="R55" s="501"/>
    </row>
    <row r="56" spans="2:18" ht="15" customHeight="1" x14ac:dyDescent="0.3">
      <c r="B56" s="296"/>
      <c r="C56" s="325"/>
      <c r="D56" s="326"/>
      <c r="E56" s="326"/>
      <c r="F56" s="327">
        <f t="shared" si="4"/>
        <v>0</v>
      </c>
      <c r="G56" s="328">
        <f t="shared" ref="G56:G65" si="7">IFERROR(F56/H56,0)</f>
        <v>0</v>
      </c>
      <c r="H56" s="329"/>
      <c r="I56" s="330">
        <f t="shared" si="5"/>
        <v>0</v>
      </c>
      <c r="J56" s="296">
        <v>43593</v>
      </c>
      <c r="K56" s="329"/>
      <c r="L56" s="447">
        <v>15000</v>
      </c>
      <c r="M56" s="329">
        <v>15</v>
      </c>
      <c r="N56" s="331">
        <f t="shared" ref="N56:N65" si="8">L56-M56</f>
        <v>14985</v>
      </c>
      <c r="O56" s="332">
        <f t="shared" ref="O56:O65" si="9">IFERROR(N56/Q56,)</f>
        <v>1.223265306122449E-2</v>
      </c>
      <c r="P56" s="351">
        <f t="shared" si="6"/>
        <v>3.357983193277311E-3</v>
      </c>
      <c r="Q56" s="333">
        <v>1225000</v>
      </c>
      <c r="R56" s="501"/>
    </row>
    <row r="57" spans="2:18" ht="15" customHeight="1" x14ac:dyDescent="0.3">
      <c r="B57" s="296"/>
      <c r="C57" s="325"/>
      <c r="D57" s="326"/>
      <c r="E57" s="326"/>
      <c r="F57" s="327">
        <f t="shared" si="4"/>
        <v>0</v>
      </c>
      <c r="G57" s="328">
        <f t="shared" si="7"/>
        <v>0</v>
      </c>
      <c r="H57" s="329"/>
      <c r="I57" s="330">
        <f t="shared" si="5"/>
        <v>0</v>
      </c>
      <c r="J57" s="296">
        <v>43628</v>
      </c>
      <c r="K57" s="329"/>
      <c r="L57" s="447">
        <v>10000</v>
      </c>
      <c r="M57" s="329">
        <v>10</v>
      </c>
      <c r="N57" s="331">
        <f t="shared" si="8"/>
        <v>9990</v>
      </c>
      <c r="O57" s="332">
        <f t="shared" si="9"/>
        <v>1.224264705882353E-2</v>
      </c>
      <c r="P57" s="351">
        <f t="shared" si="6"/>
        <v>2.2386554621848741E-3</v>
      </c>
      <c r="Q57" s="333">
        <v>816000</v>
      </c>
      <c r="R57" s="501"/>
    </row>
    <row r="58" spans="2:18" ht="15" customHeight="1" x14ac:dyDescent="0.3">
      <c r="B58" s="296"/>
      <c r="C58" s="325"/>
      <c r="D58" s="326"/>
      <c r="E58" s="326"/>
      <c r="F58" s="327">
        <f t="shared" si="4"/>
        <v>0</v>
      </c>
      <c r="G58" s="328">
        <f t="shared" si="7"/>
        <v>0</v>
      </c>
      <c r="H58" s="329"/>
      <c r="I58" s="330">
        <f t="shared" si="5"/>
        <v>0</v>
      </c>
      <c r="J58" s="296"/>
      <c r="K58" s="329"/>
      <c r="L58" s="447"/>
      <c r="M58" s="329"/>
      <c r="N58" s="331">
        <f t="shared" si="8"/>
        <v>0</v>
      </c>
      <c r="O58" s="332">
        <f t="shared" si="9"/>
        <v>0</v>
      </c>
      <c r="P58" s="351">
        <f t="shared" si="6"/>
        <v>0</v>
      </c>
      <c r="Q58" s="333"/>
      <c r="R58" s="501"/>
    </row>
    <row r="59" spans="2:18" ht="15" customHeight="1" x14ac:dyDescent="0.3">
      <c r="B59" s="296"/>
      <c r="C59" s="325"/>
      <c r="D59" s="326"/>
      <c r="E59" s="326"/>
      <c r="F59" s="327">
        <f t="shared" si="4"/>
        <v>0</v>
      </c>
      <c r="G59" s="328">
        <f t="shared" si="7"/>
        <v>0</v>
      </c>
      <c r="H59" s="329"/>
      <c r="I59" s="330">
        <f t="shared" si="5"/>
        <v>0</v>
      </c>
      <c r="J59" s="296"/>
      <c r="K59" s="329"/>
      <c r="L59" s="447"/>
      <c r="M59" s="329"/>
      <c r="N59" s="331">
        <f t="shared" si="8"/>
        <v>0</v>
      </c>
      <c r="O59" s="332">
        <f t="shared" si="9"/>
        <v>0</v>
      </c>
      <c r="P59" s="351">
        <f t="shared" si="6"/>
        <v>0</v>
      </c>
      <c r="Q59" s="333"/>
    </row>
    <row r="60" spans="2:18" ht="15" customHeight="1" x14ac:dyDescent="0.3">
      <c r="B60" s="296"/>
      <c r="C60" s="325"/>
      <c r="D60" s="326"/>
      <c r="E60" s="326"/>
      <c r="F60" s="327">
        <f t="shared" ref="F60:F63" si="10">D60-E60</f>
        <v>0</v>
      </c>
      <c r="G60" s="328">
        <f t="shared" ref="G60:G63" si="11">IFERROR(F60/H60,0)</f>
        <v>0</v>
      </c>
      <c r="H60" s="329"/>
      <c r="I60" s="330">
        <f t="shared" si="5"/>
        <v>0</v>
      </c>
      <c r="J60" s="296"/>
      <c r="K60" s="329"/>
      <c r="L60" s="447"/>
      <c r="M60" s="329"/>
      <c r="N60" s="331">
        <f t="shared" ref="N60:N63" si="12">L60-M60</f>
        <v>0</v>
      </c>
      <c r="O60" s="332">
        <f t="shared" ref="O60:O63" si="13">IFERROR(N60/Q60,)</f>
        <v>0</v>
      </c>
      <c r="P60" s="351">
        <f t="shared" si="6"/>
        <v>0</v>
      </c>
      <c r="Q60" s="333"/>
    </row>
    <row r="61" spans="2:18" ht="15" customHeight="1" x14ac:dyDescent="0.3">
      <c r="B61" s="296"/>
      <c r="C61" s="325"/>
      <c r="D61" s="326"/>
      <c r="E61" s="326"/>
      <c r="F61" s="327">
        <f t="shared" si="10"/>
        <v>0</v>
      </c>
      <c r="G61" s="328">
        <f t="shared" si="11"/>
        <v>0</v>
      </c>
      <c r="H61" s="329"/>
      <c r="I61" s="330">
        <f t="shared" si="5"/>
        <v>0</v>
      </c>
      <c r="J61" s="296"/>
      <c r="K61" s="329"/>
      <c r="L61" s="447"/>
      <c r="M61" s="329"/>
      <c r="N61" s="331">
        <f t="shared" si="12"/>
        <v>0</v>
      </c>
      <c r="O61" s="332">
        <f t="shared" si="13"/>
        <v>0</v>
      </c>
      <c r="P61" s="351">
        <f t="shared" si="6"/>
        <v>0</v>
      </c>
      <c r="Q61" s="333"/>
    </row>
    <row r="62" spans="2:18" ht="15" customHeight="1" x14ac:dyDescent="0.3">
      <c r="B62" s="296"/>
      <c r="C62" s="325"/>
      <c r="D62" s="326"/>
      <c r="E62" s="326"/>
      <c r="F62" s="327">
        <f t="shared" si="10"/>
        <v>0</v>
      </c>
      <c r="G62" s="328">
        <f t="shared" si="11"/>
        <v>0</v>
      </c>
      <c r="H62" s="329"/>
      <c r="I62" s="330">
        <f t="shared" si="5"/>
        <v>0</v>
      </c>
      <c r="J62" s="296"/>
      <c r="K62" s="329"/>
      <c r="L62" s="447"/>
      <c r="M62" s="329"/>
      <c r="N62" s="331">
        <f t="shared" si="12"/>
        <v>0</v>
      </c>
      <c r="O62" s="332">
        <f t="shared" si="13"/>
        <v>0</v>
      </c>
      <c r="P62" s="351">
        <f t="shared" si="6"/>
        <v>0</v>
      </c>
      <c r="Q62" s="333"/>
    </row>
    <row r="63" spans="2:18" ht="15" customHeight="1" x14ac:dyDescent="0.3">
      <c r="B63" s="296"/>
      <c r="C63" s="325"/>
      <c r="D63" s="326"/>
      <c r="E63" s="326"/>
      <c r="F63" s="327">
        <f t="shared" si="10"/>
        <v>0</v>
      </c>
      <c r="G63" s="328">
        <f t="shared" si="11"/>
        <v>0</v>
      </c>
      <c r="H63" s="329"/>
      <c r="I63" s="330">
        <f t="shared" si="5"/>
        <v>0</v>
      </c>
      <c r="J63" s="296"/>
      <c r="K63" s="329"/>
      <c r="L63" s="447"/>
      <c r="M63" s="329"/>
      <c r="N63" s="331">
        <f t="shared" si="12"/>
        <v>0</v>
      </c>
      <c r="O63" s="332">
        <f t="shared" si="13"/>
        <v>0</v>
      </c>
      <c r="P63" s="351">
        <f t="shared" si="6"/>
        <v>0</v>
      </c>
      <c r="Q63" s="333"/>
    </row>
    <row r="64" spans="2:18" ht="15" customHeight="1" x14ac:dyDescent="0.3">
      <c r="B64" s="296"/>
      <c r="C64" s="325"/>
      <c r="D64" s="326"/>
      <c r="E64" s="326"/>
      <c r="F64" s="327">
        <f t="shared" si="4"/>
        <v>0</v>
      </c>
      <c r="G64" s="328">
        <f t="shared" si="7"/>
        <v>0</v>
      </c>
      <c r="H64" s="329"/>
      <c r="I64" s="330">
        <f t="shared" si="5"/>
        <v>0</v>
      </c>
      <c r="J64" s="296"/>
      <c r="K64" s="329"/>
      <c r="L64" s="447"/>
      <c r="M64" s="329"/>
      <c r="N64" s="331">
        <f t="shared" si="8"/>
        <v>0</v>
      </c>
      <c r="O64" s="332">
        <f t="shared" si="9"/>
        <v>0</v>
      </c>
      <c r="P64" s="351">
        <f t="shared" si="6"/>
        <v>0</v>
      </c>
      <c r="Q64" s="333"/>
    </row>
    <row r="65" spans="2:17" ht="15" customHeight="1" x14ac:dyDescent="0.3">
      <c r="B65" s="334"/>
      <c r="C65" s="335"/>
      <c r="D65" s="305"/>
      <c r="E65" s="305"/>
      <c r="F65" s="336">
        <f t="shared" si="4"/>
        <v>0</v>
      </c>
      <c r="G65" s="337">
        <f t="shared" si="7"/>
        <v>0</v>
      </c>
      <c r="H65" s="338"/>
      <c r="I65" s="339">
        <f t="shared" si="5"/>
        <v>0</v>
      </c>
      <c r="J65" s="302"/>
      <c r="K65" s="338"/>
      <c r="L65" s="448"/>
      <c r="M65" s="338"/>
      <c r="N65" s="340">
        <f t="shared" si="8"/>
        <v>0</v>
      </c>
      <c r="O65" s="341">
        <f t="shared" si="9"/>
        <v>0</v>
      </c>
      <c r="P65" s="352">
        <f t="shared" si="6"/>
        <v>0</v>
      </c>
      <c r="Q65" s="342"/>
    </row>
    <row r="66" spans="2:17" ht="15" customHeight="1" thickBot="1" x14ac:dyDescent="0.35">
      <c r="B66" s="152"/>
      <c r="C66" s="153"/>
      <c r="D66" s="364">
        <f>SUM(D55:D65)</f>
        <v>55000000</v>
      </c>
      <c r="E66" s="364">
        <f>SUM(E55:E65)</f>
        <v>50000</v>
      </c>
      <c r="F66" s="268"/>
      <c r="G66" s="154"/>
      <c r="H66" s="136">
        <f>SUM(H55:H65)</f>
        <v>45200</v>
      </c>
      <c r="I66" s="155">
        <f>SUM(I55:I65)</f>
        <v>1011.0400792846774</v>
      </c>
      <c r="J66" s="153"/>
      <c r="K66" s="156">
        <f>SUM(K55:K65)</f>
        <v>45150</v>
      </c>
      <c r="L66" s="156">
        <f>SUM(L55:L65)</f>
        <v>45000</v>
      </c>
      <c r="M66" s="156">
        <f>SUM(M55:M65)</f>
        <v>45</v>
      </c>
      <c r="N66" s="157">
        <f>SUM(N55:N65)</f>
        <v>44955</v>
      </c>
      <c r="O66" s="154"/>
      <c r="P66" s="353">
        <f>SUM(P55:P65)</f>
        <v>1.0073949579831933E-2</v>
      </c>
      <c r="Q66" s="158">
        <f>SUM(Q55:Q65)</f>
        <v>3674000</v>
      </c>
    </row>
    <row r="67" spans="2:17" ht="15" customHeight="1" x14ac:dyDescent="0.3">
      <c r="B67" s="355" t="s">
        <v>726</v>
      </c>
      <c r="C67" s="355" t="s">
        <v>726</v>
      </c>
      <c r="D67" s="355" t="s">
        <v>726</v>
      </c>
      <c r="E67" s="355" t="s">
        <v>726</v>
      </c>
      <c r="F67" s="160" t="s">
        <v>365</v>
      </c>
      <c r="G67" s="160" t="s">
        <v>365</v>
      </c>
      <c r="H67" s="355" t="s">
        <v>726</v>
      </c>
      <c r="I67" s="160" t="s">
        <v>365</v>
      </c>
      <c r="J67" s="355" t="s">
        <v>726</v>
      </c>
      <c r="K67" s="355" t="s">
        <v>726</v>
      </c>
      <c r="L67" s="355" t="s">
        <v>726</v>
      </c>
      <c r="M67" s="355" t="s">
        <v>726</v>
      </c>
      <c r="N67" s="160" t="s">
        <v>365</v>
      </c>
      <c r="O67" s="160" t="s">
        <v>365</v>
      </c>
      <c r="P67" s="160" t="s">
        <v>365</v>
      </c>
      <c r="Q67" s="355" t="s">
        <v>726</v>
      </c>
    </row>
    <row r="68" spans="2:17" s="252" customFormat="1" ht="2.25" customHeight="1" x14ac:dyDescent="0.3">
      <c r="B68" s="250"/>
      <c r="C68" s="250"/>
      <c r="D68" s="250"/>
      <c r="E68" s="250"/>
      <c r="F68" s="196"/>
      <c r="G68" s="196"/>
      <c r="H68" s="197"/>
      <c r="I68" s="196"/>
      <c r="J68" s="250"/>
      <c r="K68" s="197"/>
      <c r="L68" s="197"/>
      <c r="M68" s="196"/>
      <c r="N68" s="196"/>
      <c r="O68" s="196"/>
      <c r="P68" s="251"/>
    </row>
    <row r="69" spans="2:17" s="252" customFormat="1" ht="30" customHeight="1" thickBot="1" x14ac:dyDescent="0.35">
      <c r="B69" s="139" t="s">
        <v>688</v>
      </c>
      <c r="C69" s="139"/>
      <c r="D69" s="250"/>
      <c r="E69" s="250"/>
      <c r="F69" s="196"/>
      <c r="G69" s="196"/>
      <c r="H69" s="197"/>
      <c r="I69" s="196"/>
      <c r="J69" s="250"/>
      <c r="K69" s="197"/>
      <c r="L69" s="197"/>
      <c r="M69" s="196"/>
      <c r="N69" s="196"/>
      <c r="O69" s="196"/>
      <c r="P69" s="251"/>
    </row>
    <row r="70" spans="2:17" s="252" customFormat="1" ht="15" customHeight="1" x14ac:dyDescent="0.3">
      <c r="B70" s="140" t="s">
        <v>353</v>
      </c>
      <c r="C70" s="141"/>
      <c r="D70" s="141"/>
      <c r="E70" s="141"/>
      <c r="F70" s="141"/>
      <c r="G70" s="141"/>
      <c r="H70" s="141"/>
      <c r="I70" s="141"/>
      <c r="J70" s="141"/>
      <c r="K70" s="141"/>
      <c r="L70" s="142"/>
      <c r="M70" s="196"/>
      <c r="N70" s="196"/>
      <c r="O70" s="196"/>
      <c r="P70" s="251"/>
    </row>
    <row r="71" spans="2:17" s="252" customFormat="1" ht="15" customHeight="1" x14ac:dyDescent="0.3">
      <c r="B71" s="146" t="s">
        <v>355</v>
      </c>
      <c r="C71" s="281" t="s">
        <v>727</v>
      </c>
      <c r="D71" s="147" t="s">
        <v>356</v>
      </c>
      <c r="E71" s="147" t="s">
        <v>357</v>
      </c>
      <c r="F71" s="147" t="s">
        <v>358</v>
      </c>
      <c r="G71" s="267" t="str">
        <f>"현지 수취액("&amp;O12&amp;")"</f>
        <v>현지 수취액(방글라데시(BDT))</v>
      </c>
      <c r="H71" s="147" t="s">
        <v>733</v>
      </c>
      <c r="I71" s="267" t="s">
        <v>730</v>
      </c>
      <c r="J71" s="267" t="s">
        <v>734</v>
      </c>
      <c r="K71" s="267" t="s">
        <v>736</v>
      </c>
      <c r="L71" s="148" t="s">
        <v>735</v>
      </c>
      <c r="M71" s="196"/>
      <c r="N71" s="196"/>
      <c r="O71" s="196"/>
      <c r="P71" s="251"/>
    </row>
    <row r="72" spans="2:17" s="252" customFormat="1" ht="15" customHeight="1" x14ac:dyDescent="0.3">
      <c r="B72" s="291"/>
      <c r="C72" s="316"/>
      <c r="D72" s="317"/>
      <c r="E72" s="317"/>
      <c r="F72" s="343">
        <f>D72-E72</f>
        <v>0</v>
      </c>
      <c r="G72" s="344"/>
      <c r="H72" s="344"/>
      <c r="I72" s="322">
        <f>IFERROR(F72/H72,0)</f>
        <v>0</v>
      </c>
      <c r="J72" s="358">
        <f>IFERROR(I72/G72,0)</f>
        <v>0</v>
      </c>
      <c r="K72" s="358">
        <f>IFERROR(I72*H72/SUM($H$66,$I$79,$D$91,$F$103),0)</f>
        <v>0</v>
      </c>
      <c r="L72" s="362">
        <f t="shared" ref="L72:L78" si="14">IFERROR(G72*J72/SUM($Q$66,$G$91,$G$79,$D$103),0)</f>
        <v>0</v>
      </c>
      <c r="M72" s="81"/>
      <c r="N72" s="81"/>
      <c r="O72" s="196"/>
      <c r="P72" s="251"/>
    </row>
    <row r="73" spans="2:17" s="252" customFormat="1" ht="15" customHeight="1" x14ac:dyDescent="0.3">
      <c r="B73" s="296"/>
      <c r="C73" s="325"/>
      <c r="D73" s="326"/>
      <c r="E73" s="326"/>
      <c r="F73" s="345">
        <f t="shared" ref="F73:F78" si="15">D73-E73</f>
        <v>0</v>
      </c>
      <c r="G73" s="356"/>
      <c r="H73" s="346"/>
      <c r="I73" s="331">
        <f t="shared" ref="I73:I78" si="16">IFERROR(F73/H73,0)</f>
        <v>0</v>
      </c>
      <c r="J73" s="359">
        <f t="shared" ref="J73:J78" si="17">IFERROR(I73/G73,0)</f>
        <v>0</v>
      </c>
      <c r="K73" s="359">
        <f t="shared" ref="K73:K78" si="18">IFERROR(I73*H73/SUM($H$66,$I$79,$D$91,$F$103),0)</f>
        <v>0</v>
      </c>
      <c r="L73" s="363">
        <f t="shared" si="14"/>
        <v>0</v>
      </c>
      <c r="M73" s="81"/>
      <c r="N73" s="81"/>
      <c r="O73" s="196"/>
      <c r="P73" s="251"/>
    </row>
    <row r="74" spans="2:17" s="252" customFormat="1" ht="15" customHeight="1" x14ac:dyDescent="0.3">
      <c r="B74" s="296"/>
      <c r="C74" s="325"/>
      <c r="D74" s="326"/>
      <c r="E74" s="326"/>
      <c r="F74" s="345">
        <f t="shared" si="15"/>
        <v>0</v>
      </c>
      <c r="G74" s="356"/>
      <c r="H74" s="346"/>
      <c r="I74" s="331">
        <f t="shared" si="16"/>
        <v>0</v>
      </c>
      <c r="J74" s="359">
        <f t="shared" si="17"/>
        <v>0</v>
      </c>
      <c r="K74" s="359">
        <f t="shared" si="18"/>
        <v>0</v>
      </c>
      <c r="L74" s="363">
        <f t="shared" si="14"/>
        <v>0</v>
      </c>
      <c r="M74" s="92"/>
      <c r="N74" s="198"/>
      <c r="O74" s="196"/>
      <c r="P74" s="251"/>
    </row>
    <row r="75" spans="2:17" s="252" customFormat="1" ht="15" customHeight="1" x14ac:dyDescent="0.3">
      <c r="B75" s="296"/>
      <c r="C75" s="325"/>
      <c r="D75" s="326"/>
      <c r="E75" s="326"/>
      <c r="F75" s="345">
        <f t="shared" si="15"/>
        <v>0</v>
      </c>
      <c r="G75" s="356"/>
      <c r="H75" s="346"/>
      <c r="I75" s="331">
        <f t="shared" si="16"/>
        <v>0</v>
      </c>
      <c r="J75" s="359">
        <f t="shared" si="17"/>
        <v>0</v>
      </c>
      <c r="K75" s="359">
        <f t="shared" si="18"/>
        <v>0</v>
      </c>
      <c r="L75" s="363">
        <f t="shared" si="14"/>
        <v>0</v>
      </c>
      <c r="M75" s="92"/>
      <c r="N75" s="266"/>
      <c r="O75" s="196"/>
      <c r="P75" s="251"/>
    </row>
    <row r="76" spans="2:17" s="252" customFormat="1" ht="15" customHeight="1" x14ac:dyDescent="0.3">
      <c r="B76" s="296"/>
      <c r="C76" s="325"/>
      <c r="D76" s="326"/>
      <c r="E76" s="326"/>
      <c r="F76" s="345">
        <f t="shared" si="15"/>
        <v>0</v>
      </c>
      <c r="G76" s="356"/>
      <c r="H76" s="346"/>
      <c r="I76" s="331">
        <f t="shared" si="16"/>
        <v>0</v>
      </c>
      <c r="J76" s="359">
        <f t="shared" si="17"/>
        <v>0</v>
      </c>
      <c r="K76" s="359">
        <f t="shared" si="18"/>
        <v>0</v>
      </c>
      <c r="L76" s="363">
        <f t="shared" si="14"/>
        <v>0</v>
      </c>
      <c r="M76" s="92"/>
      <c r="N76" s="198"/>
      <c r="O76" s="196"/>
      <c r="P76" s="251"/>
    </row>
    <row r="77" spans="2:17" s="252" customFormat="1" ht="15" customHeight="1" x14ac:dyDescent="0.3">
      <c r="B77" s="296"/>
      <c r="C77" s="325"/>
      <c r="D77" s="326"/>
      <c r="E77" s="326"/>
      <c r="F77" s="345">
        <f t="shared" si="15"/>
        <v>0</v>
      </c>
      <c r="G77" s="356"/>
      <c r="H77" s="346"/>
      <c r="I77" s="331">
        <f t="shared" si="16"/>
        <v>0</v>
      </c>
      <c r="J77" s="359">
        <f t="shared" si="17"/>
        <v>0</v>
      </c>
      <c r="K77" s="359">
        <f t="shared" si="18"/>
        <v>0</v>
      </c>
      <c r="L77" s="363">
        <f t="shared" si="14"/>
        <v>0</v>
      </c>
      <c r="M77" s="92"/>
      <c r="N77" s="198"/>
      <c r="O77" s="196"/>
      <c r="P77" s="251"/>
    </row>
    <row r="78" spans="2:17" ht="15" customHeight="1" x14ac:dyDescent="0.3">
      <c r="B78" s="367"/>
      <c r="C78" s="368"/>
      <c r="D78" s="369"/>
      <c r="E78" s="369"/>
      <c r="F78" s="370">
        <f t="shared" si="15"/>
        <v>0</v>
      </c>
      <c r="G78" s="371"/>
      <c r="H78" s="372"/>
      <c r="I78" s="361">
        <f t="shared" si="16"/>
        <v>0</v>
      </c>
      <c r="J78" s="373">
        <f t="shared" si="17"/>
        <v>0</v>
      </c>
      <c r="K78" s="373">
        <f t="shared" si="18"/>
        <v>0</v>
      </c>
      <c r="L78" s="374">
        <f t="shared" si="14"/>
        <v>0</v>
      </c>
      <c r="M78" s="196"/>
      <c r="N78" s="196"/>
      <c r="O78" s="196"/>
      <c r="P78" s="251"/>
    </row>
    <row r="79" spans="2:17" ht="15" customHeight="1" thickBot="1" x14ac:dyDescent="0.35">
      <c r="B79" s="375"/>
      <c r="C79" s="376"/>
      <c r="D79" s="377">
        <f>SUM(D72:D78)</f>
        <v>0</v>
      </c>
      <c r="E79" s="377">
        <f>SUM(E72:E78)</f>
        <v>0</v>
      </c>
      <c r="F79" s="378">
        <f>SUM(F72:F78)</f>
        <v>0</v>
      </c>
      <c r="G79" s="379">
        <f t="shared" ref="G79" si="19">SUM(G72:G78)</f>
        <v>0</v>
      </c>
      <c r="H79" s="380"/>
      <c r="I79" s="381">
        <f>SUM(I72:I78)</f>
        <v>0</v>
      </c>
      <c r="J79" s="378"/>
      <c r="K79" s="382">
        <f>SUM(K72:K78)</f>
        <v>0</v>
      </c>
      <c r="L79" s="383">
        <f>SUM(L72:L78)</f>
        <v>0</v>
      </c>
      <c r="M79" s="196"/>
      <c r="N79" s="196"/>
      <c r="O79" s="196"/>
      <c r="P79" s="251"/>
    </row>
    <row r="80" spans="2:17" ht="15" customHeight="1" x14ac:dyDescent="0.3">
      <c r="B80" s="196" t="s">
        <v>732</v>
      </c>
      <c r="C80" s="159"/>
      <c r="D80" s="196" t="s">
        <v>732</v>
      </c>
      <c r="E80" s="196" t="s">
        <v>732</v>
      </c>
      <c r="F80" s="160" t="s">
        <v>365</v>
      </c>
      <c r="G80" s="196" t="s">
        <v>732</v>
      </c>
      <c r="H80" s="196" t="s">
        <v>732</v>
      </c>
      <c r="I80" s="160" t="s">
        <v>365</v>
      </c>
      <c r="J80" s="160" t="s">
        <v>365</v>
      </c>
      <c r="K80" s="160"/>
      <c r="L80" s="160" t="s">
        <v>365</v>
      </c>
      <c r="M80" s="196"/>
      <c r="N80" s="196"/>
      <c r="O80" s="196"/>
      <c r="P80" s="251"/>
    </row>
    <row r="81" spans="2:16" ht="30" customHeight="1" thickBot="1" x14ac:dyDescent="0.35">
      <c r="B81" s="139" t="s">
        <v>741</v>
      </c>
      <c r="C81" s="159"/>
      <c r="D81" s="159"/>
      <c r="E81" s="159"/>
      <c r="F81" s="196"/>
      <c r="G81" s="196"/>
      <c r="H81" s="197"/>
      <c r="I81" s="196"/>
      <c r="J81" s="92"/>
      <c r="K81" s="130"/>
      <c r="L81" s="130"/>
      <c r="M81" s="196"/>
      <c r="N81" s="196"/>
      <c r="O81" s="196"/>
      <c r="P81" s="251"/>
    </row>
    <row r="82" spans="2:16" ht="17.25" x14ac:dyDescent="0.3">
      <c r="B82" s="384" t="s">
        <v>747</v>
      </c>
      <c r="C82" s="141"/>
      <c r="D82" s="141"/>
      <c r="E82" s="141"/>
      <c r="F82" s="141"/>
      <c r="G82" s="141"/>
      <c r="H82" s="141"/>
      <c r="I82" s="141"/>
      <c r="J82" s="141"/>
      <c r="K82" s="141"/>
      <c r="L82" s="142"/>
      <c r="M82" s="196"/>
      <c r="N82" s="196"/>
      <c r="O82" s="196"/>
      <c r="P82" s="251"/>
    </row>
    <row r="83" spans="2:16" ht="15" customHeight="1" x14ac:dyDescent="0.3">
      <c r="B83" s="146" t="s">
        <v>355</v>
      </c>
      <c r="C83" s="281" t="s">
        <v>727</v>
      </c>
      <c r="D83" s="267" t="s">
        <v>743</v>
      </c>
      <c r="E83" s="147" t="s">
        <v>359</v>
      </c>
      <c r="F83" s="267" t="s">
        <v>744</v>
      </c>
      <c r="G83" s="267" t="str">
        <f>"환전액("&amp;O12&amp;")"</f>
        <v>환전액(방글라데시(BDT))</v>
      </c>
      <c r="H83" s="267" t="s">
        <v>745</v>
      </c>
      <c r="I83" s="267" t="s">
        <v>729</v>
      </c>
      <c r="J83" s="267" t="s">
        <v>734</v>
      </c>
      <c r="K83" s="267" t="s">
        <v>736</v>
      </c>
      <c r="L83" s="148" t="s">
        <v>735</v>
      </c>
      <c r="M83" s="196"/>
      <c r="N83" s="196"/>
      <c r="O83" s="196"/>
      <c r="P83" s="251"/>
    </row>
    <row r="84" spans="2:16" ht="15" customHeight="1" x14ac:dyDescent="0.3">
      <c r="B84" s="291">
        <f>C24</f>
        <v>43595</v>
      </c>
      <c r="C84" s="316" t="s">
        <v>742</v>
      </c>
      <c r="D84" s="329">
        <v>8240</v>
      </c>
      <c r="E84" s="366">
        <v>1152.9000000000001</v>
      </c>
      <c r="F84" s="343">
        <f>D84*E84</f>
        <v>9499896</v>
      </c>
      <c r="G84" s="344">
        <v>710000</v>
      </c>
      <c r="H84" s="344">
        <v>10</v>
      </c>
      <c r="I84" s="322">
        <f>D84-H84</f>
        <v>8230</v>
      </c>
      <c r="J84" s="358">
        <f>IFERROR(I84/G84,0)</f>
        <v>1.1591549295774647E-2</v>
      </c>
      <c r="K84" s="358">
        <f>IFERROR(D84*E84/SUM($H$66,$I$79,$D$91,$F$103),0)</f>
        <v>174.79118480502621</v>
      </c>
      <c r="L84" s="362">
        <f t="shared" ref="L84:L90" si="20">IFERROR(G84*J84/SUM($Q$66,$G$91,$G$79,$D$103),0)</f>
        <v>1.8442577030812325E-3</v>
      </c>
      <c r="M84" s="196"/>
      <c r="N84" s="196"/>
      <c r="O84" s="196"/>
      <c r="P84" s="251"/>
    </row>
    <row r="85" spans="2:16" ht="15" customHeight="1" x14ac:dyDescent="0.3">
      <c r="B85" s="296"/>
      <c r="C85" s="325"/>
      <c r="D85" s="329"/>
      <c r="E85" s="326"/>
      <c r="F85" s="345">
        <f t="shared" ref="F85:F90" si="21">D85*E85</f>
        <v>0</v>
      </c>
      <c r="G85" s="356"/>
      <c r="H85" s="346"/>
      <c r="I85" s="331">
        <f t="shared" ref="I85:I90" si="22">D85-H85</f>
        <v>0</v>
      </c>
      <c r="J85" s="359">
        <f t="shared" ref="J85:J90" si="23">IFERROR(I85/G85,0)</f>
        <v>0</v>
      </c>
      <c r="K85" s="359">
        <f t="shared" ref="K85:K90" si="24">IFERROR(D85*E85/SUM($H$66,$I$79,$D$91,$F$103),0)</f>
        <v>0</v>
      </c>
      <c r="L85" s="363">
        <f t="shared" si="20"/>
        <v>0</v>
      </c>
      <c r="M85" s="196"/>
      <c r="N85" s="196"/>
      <c r="O85" s="196"/>
      <c r="P85" s="251"/>
    </row>
    <row r="86" spans="2:16" ht="15" customHeight="1" x14ac:dyDescent="0.3">
      <c r="B86" s="296"/>
      <c r="C86" s="325"/>
      <c r="D86" s="329"/>
      <c r="E86" s="326"/>
      <c r="F86" s="345">
        <f t="shared" si="21"/>
        <v>0</v>
      </c>
      <c r="G86" s="356"/>
      <c r="H86" s="346"/>
      <c r="I86" s="331">
        <f t="shared" si="22"/>
        <v>0</v>
      </c>
      <c r="J86" s="359">
        <f t="shared" si="23"/>
        <v>0</v>
      </c>
      <c r="K86" s="359">
        <f t="shared" si="24"/>
        <v>0</v>
      </c>
      <c r="L86" s="363">
        <f t="shared" si="20"/>
        <v>0</v>
      </c>
      <c r="M86" s="196"/>
      <c r="N86" s="196"/>
      <c r="O86" s="196"/>
      <c r="P86" s="251"/>
    </row>
    <row r="87" spans="2:16" ht="15" customHeight="1" x14ac:dyDescent="0.3">
      <c r="B87" s="296"/>
      <c r="C87" s="325"/>
      <c r="D87" s="329"/>
      <c r="E87" s="326"/>
      <c r="F87" s="345">
        <f t="shared" si="21"/>
        <v>0</v>
      </c>
      <c r="G87" s="356"/>
      <c r="H87" s="346"/>
      <c r="I87" s="331">
        <f t="shared" si="22"/>
        <v>0</v>
      </c>
      <c r="J87" s="359">
        <f t="shared" si="23"/>
        <v>0</v>
      </c>
      <c r="K87" s="359">
        <f t="shared" si="24"/>
        <v>0</v>
      </c>
      <c r="L87" s="363">
        <f t="shared" si="20"/>
        <v>0</v>
      </c>
      <c r="M87" s="196"/>
      <c r="N87" s="196"/>
      <c r="O87" s="196"/>
      <c r="P87" s="251"/>
    </row>
    <row r="88" spans="2:16" ht="15" customHeight="1" x14ac:dyDescent="0.3">
      <c r="B88" s="296"/>
      <c r="C88" s="325"/>
      <c r="D88" s="329"/>
      <c r="E88" s="326"/>
      <c r="F88" s="345">
        <f t="shared" si="21"/>
        <v>0</v>
      </c>
      <c r="G88" s="356"/>
      <c r="H88" s="346"/>
      <c r="I88" s="331">
        <f t="shared" si="22"/>
        <v>0</v>
      </c>
      <c r="J88" s="359">
        <f t="shared" si="23"/>
        <v>0</v>
      </c>
      <c r="K88" s="359">
        <f t="shared" si="24"/>
        <v>0</v>
      </c>
      <c r="L88" s="363">
        <f t="shared" si="20"/>
        <v>0</v>
      </c>
      <c r="M88" s="196"/>
      <c r="N88" s="196"/>
      <c r="O88" s="196"/>
      <c r="P88" s="251"/>
    </row>
    <row r="89" spans="2:16" ht="15" customHeight="1" x14ac:dyDescent="0.3">
      <c r="B89" s="296"/>
      <c r="C89" s="325"/>
      <c r="D89" s="329"/>
      <c r="E89" s="326"/>
      <c r="F89" s="345">
        <f t="shared" si="21"/>
        <v>0</v>
      </c>
      <c r="G89" s="356"/>
      <c r="H89" s="346"/>
      <c r="I89" s="331">
        <f t="shared" si="22"/>
        <v>0</v>
      </c>
      <c r="J89" s="359">
        <f t="shared" si="23"/>
        <v>0</v>
      </c>
      <c r="K89" s="359">
        <f t="shared" si="24"/>
        <v>0</v>
      </c>
      <c r="L89" s="363">
        <f t="shared" si="20"/>
        <v>0</v>
      </c>
      <c r="M89" s="196"/>
      <c r="N89" s="196"/>
      <c r="O89" s="196"/>
      <c r="P89" s="251"/>
    </row>
    <row r="90" spans="2:16" ht="15" customHeight="1" x14ac:dyDescent="0.3">
      <c r="B90" s="367"/>
      <c r="C90" s="368"/>
      <c r="D90" s="360"/>
      <c r="E90" s="369"/>
      <c r="F90" s="370">
        <f t="shared" si="21"/>
        <v>0</v>
      </c>
      <c r="G90" s="371"/>
      <c r="H90" s="372"/>
      <c r="I90" s="361">
        <f t="shared" si="22"/>
        <v>0</v>
      </c>
      <c r="J90" s="373">
        <f t="shared" si="23"/>
        <v>0</v>
      </c>
      <c r="K90" s="373">
        <f t="shared" si="24"/>
        <v>0</v>
      </c>
      <c r="L90" s="374">
        <f t="shared" si="20"/>
        <v>0</v>
      </c>
      <c r="M90" s="196"/>
      <c r="N90" s="196"/>
      <c r="O90" s="196"/>
      <c r="P90" s="251"/>
    </row>
    <row r="91" spans="2:16" ht="15" customHeight="1" thickBot="1" x14ac:dyDescent="0.35">
      <c r="B91" s="375"/>
      <c r="C91" s="376"/>
      <c r="D91" s="136">
        <f>SUM(D84:D90)</f>
        <v>8240</v>
      </c>
      <c r="E91" s="377"/>
      <c r="F91" s="378">
        <f>SUM(F84:F90)</f>
        <v>9499896</v>
      </c>
      <c r="G91" s="379">
        <f>SUM(G84:G90)</f>
        <v>710000</v>
      </c>
      <c r="H91" s="605">
        <f>SUM(H84:H90)</f>
        <v>10</v>
      </c>
      <c r="I91" s="381">
        <f>SUM(I84:I90)</f>
        <v>8230</v>
      </c>
      <c r="J91" s="378"/>
      <c r="K91" s="382">
        <f>SUM(K84:K90)</f>
        <v>174.79118480502621</v>
      </c>
      <c r="L91" s="383">
        <f>SUM(L84:L90)</f>
        <v>1.8442577030812325E-3</v>
      </c>
      <c r="M91" s="196"/>
      <c r="N91" s="196"/>
      <c r="O91" s="196"/>
      <c r="P91" s="251"/>
    </row>
    <row r="92" spans="2:16" ht="15" customHeight="1" x14ac:dyDescent="0.3">
      <c r="B92" s="196" t="s">
        <v>732</v>
      </c>
      <c r="C92" s="159"/>
      <c r="D92" s="196" t="s">
        <v>732</v>
      </c>
      <c r="E92" s="196" t="s">
        <v>732</v>
      </c>
      <c r="F92" s="160" t="s">
        <v>748</v>
      </c>
      <c r="G92" s="196" t="s">
        <v>732</v>
      </c>
      <c r="H92" s="196" t="s">
        <v>732</v>
      </c>
      <c r="I92" s="160" t="s">
        <v>748</v>
      </c>
      <c r="J92" s="160"/>
      <c r="K92" s="160"/>
      <c r="L92" s="160"/>
      <c r="M92" s="196"/>
      <c r="N92" s="196"/>
      <c r="O92" s="196"/>
      <c r="P92" s="251"/>
    </row>
    <row r="93" spans="2:16" ht="15" customHeight="1" thickBot="1" x14ac:dyDescent="0.35">
      <c r="B93" s="196"/>
      <c r="C93" s="159"/>
      <c r="D93" s="159"/>
      <c r="E93" s="159"/>
      <c r="F93" s="196"/>
      <c r="G93" s="196"/>
      <c r="H93" s="196"/>
      <c r="I93" s="196"/>
      <c r="J93" s="196"/>
      <c r="K93" s="196"/>
      <c r="L93" s="196"/>
      <c r="M93" s="196"/>
      <c r="N93" s="196"/>
      <c r="O93" s="196"/>
      <c r="P93" s="251"/>
    </row>
    <row r="94" spans="2:16" ht="17.25" x14ac:dyDescent="0.3">
      <c r="B94" s="384" t="s">
        <v>746</v>
      </c>
      <c r="C94" s="141"/>
      <c r="D94" s="141"/>
      <c r="E94" s="141"/>
      <c r="F94" s="141"/>
      <c r="G94" s="141"/>
      <c r="H94" s="141"/>
      <c r="I94" s="141"/>
      <c r="J94" s="141"/>
      <c r="K94" s="141"/>
      <c r="L94" s="142"/>
      <c r="M94" s="196"/>
      <c r="N94" s="196"/>
      <c r="O94" s="196"/>
      <c r="P94" s="251"/>
    </row>
    <row r="95" spans="2:16" ht="15" customHeight="1" x14ac:dyDescent="0.3">
      <c r="B95" s="146" t="s">
        <v>355</v>
      </c>
      <c r="C95" s="281" t="s">
        <v>727</v>
      </c>
      <c r="D95" s="267" t="str">
        <f>"조달금액("&amp;O12&amp;")"</f>
        <v>조달금액(방글라데시(BDT))</v>
      </c>
      <c r="E95" s="267" t="s">
        <v>773</v>
      </c>
      <c r="F95" s="267" t="s">
        <v>754</v>
      </c>
      <c r="G95" s="147" t="s">
        <v>359</v>
      </c>
      <c r="H95" s="267" t="s">
        <v>749</v>
      </c>
      <c r="I95" s="466"/>
      <c r="J95" s="466"/>
      <c r="K95" s="267" t="s">
        <v>736</v>
      </c>
      <c r="L95" s="148" t="s">
        <v>735</v>
      </c>
      <c r="M95" s="196"/>
      <c r="N95" s="196"/>
      <c r="O95" s="196"/>
      <c r="P95" s="251"/>
    </row>
    <row r="96" spans="2:16" ht="15" customHeight="1" x14ac:dyDescent="0.3">
      <c r="B96" s="291">
        <f>B84</f>
        <v>43595</v>
      </c>
      <c r="C96" s="316" t="s">
        <v>742</v>
      </c>
      <c r="D96" s="366">
        <v>78500</v>
      </c>
      <c r="E96" s="387">
        <v>1.1592E-2</v>
      </c>
      <c r="F96" s="322">
        <f>D96*E96</f>
        <v>909.97199999999998</v>
      </c>
      <c r="G96" s="344">
        <v>1152.9000000000001</v>
      </c>
      <c r="H96" s="343">
        <f>F96*G96</f>
        <v>1049106.7188000001</v>
      </c>
      <c r="I96" s="467"/>
      <c r="J96" s="468"/>
      <c r="K96" s="358">
        <f>IFERROR(F96*G96/SUM($H$66,$I$79,$D$91,$F$103),0)</f>
        <v>19.302801458664966</v>
      </c>
      <c r="L96" s="362">
        <f t="shared" ref="L96:L102" si="25">IFERROR(D96*E96/SUM($Q$66,$G$91,$G$79,$D$103),0)</f>
        <v>2.0391529411764705E-4</v>
      </c>
      <c r="M96" s="196"/>
      <c r="N96" s="196"/>
      <c r="O96" s="196"/>
      <c r="P96" s="251"/>
    </row>
    <row r="97" spans="2:16" ht="15" customHeight="1" x14ac:dyDescent="0.3">
      <c r="B97" s="296"/>
      <c r="C97" s="325"/>
      <c r="D97" s="385"/>
      <c r="E97" s="326"/>
      <c r="F97" s="331">
        <f t="shared" ref="F97:F102" si="26">D97*E97</f>
        <v>0</v>
      </c>
      <c r="G97" s="356"/>
      <c r="H97" s="345">
        <f t="shared" ref="H97:H102" si="27">F97*G97</f>
        <v>0</v>
      </c>
      <c r="I97" s="469"/>
      <c r="J97" s="470"/>
      <c r="K97" s="359">
        <f t="shared" ref="K97:K102" si="28">IFERROR(F97*G97/SUM($H$66,$I$79,$D$91,$F$103),0)</f>
        <v>0</v>
      </c>
      <c r="L97" s="363">
        <f t="shared" si="25"/>
        <v>0</v>
      </c>
      <c r="M97" s="196"/>
      <c r="N97" s="196"/>
      <c r="O97" s="196"/>
      <c r="P97" s="251"/>
    </row>
    <row r="98" spans="2:16" ht="15" customHeight="1" x14ac:dyDescent="0.3">
      <c r="B98" s="296"/>
      <c r="C98" s="325"/>
      <c r="D98" s="385"/>
      <c r="E98" s="326"/>
      <c r="F98" s="331">
        <f t="shared" si="26"/>
        <v>0</v>
      </c>
      <c r="G98" s="356"/>
      <c r="H98" s="345">
        <f t="shared" si="27"/>
        <v>0</v>
      </c>
      <c r="I98" s="469"/>
      <c r="J98" s="470"/>
      <c r="K98" s="359">
        <f t="shared" si="28"/>
        <v>0</v>
      </c>
      <c r="L98" s="363">
        <f t="shared" si="25"/>
        <v>0</v>
      </c>
      <c r="M98" s="196"/>
      <c r="N98" s="196"/>
      <c r="O98" s="196"/>
      <c r="P98" s="251"/>
    </row>
    <row r="99" spans="2:16" ht="15" customHeight="1" x14ac:dyDescent="0.3">
      <c r="B99" s="296"/>
      <c r="C99" s="325"/>
      <c r="D99" s="385"/>
      <c r="E99" s="326"/>
      <c r="F99" s="331">
        <f t="shared" si="26"/>
        <v>0</v>
      </c>
      <c r="G99" s="356"/>
      <c r="H99" s="345">
        <f t="shared" si="27"/>
        <v>0</v>
      </c>
      <c r="I99" s="469"/>
      <c r="J99" s="470"/>
      <c r="K99" s="359">
        <f t="shared" si="28"/>
        <v>0</v>
      </c>
      <c r="L99" s="363">
        <f t="shared" si="25"/>
        <v>0</v>
      </c>
      <c r="M99" s="196"/>
      <c r="N99" s="196"/>
      <c r="O99" s="196"/>
      <c r="P99" s="251"/>
    </row>
    <row r="100" spans="2:16" ht="15" customHeight="1" x14ac:dyDescent="0.3">
      <c r="B100" s="296"/>
      <c r="C100" s="325"/>
      <c r="D100" s="385"/>
      <c r="E100" s="326"/>
      <c r="F100" s="331">
        <f t="shared" si="26"/>
        <v>0</v>
      </c>
      <c r="G100" s="356"/>
      <c r="H100" s="345">
        <f t="shared" si="27"/>
        <v>0</v>
      </c>
      <c r="I100" s="469"/>
      <c r="J100" s="470"/>
      <c r="K100" s="359">
        <f t="shared" si="28"/>
        <v>0</v>
      </c>
      <c r="L100" s="363">
        <f t="shared" si="25"/>
        <v>0</v>
      </c>
      <c r="M100" s="196"/>
      <c r="N100" s="196"/>
      <c r="O100" s="196"/>
      <c r="P100" s="251"/>
    </row>
    <row r="101" spans="2:16" ht="15" customHeight="1" x14ac:dyDescent="0.3">
      <c r="B101" s="296"/>
      <c r="C101" s="325"/>
      <c r="D101" s="385"/>
      <c r="E101" s="326"/>
      <c r="F101" s="331">
        <f t="shared" si="26"/>
        <v>0</v>
      </c>
      <c r="G101" s="356"/>
      <c r="H101" s="345">
        <f t="shared" si="27"/>
        <v>0</v>
      </c>
      <c r="I101" s="469"/>
      <c r="J101" s="470"/>
      <c r="K101" s="359">
        <f t="shared" si="28"/>
        <v>0</v>
      </c>
      <c r="L101" s="363">
        <f t="shared" si="25"/>
        <v>0</v>
      </c>
      <c r="M101" s="196"/>
      <c r="N101" s="196"/>
      <c r="O101" s="196"/>
      <c r="P101" s="251"/>
    </row>
    <row r="102" spans="2:16" ht="15" customHeight="1" x14ac:dyDescent="0.3">
      <c r="B102" s="367"/>
      <c r="C102" s="368"/>
      <c r="D102" s="386"/>
      <c r="E102" s="369"/>
      <c r="F102" s="361">
        <f t="shared" si="26"/>
        <v>0</v>
      </c>
      <c r="G102" s="371"/>
      <c r="H102" s="370">
        <f t="shared" si="27"/>
        <v>0</v>
      </c>
      <c r="I102" s="471"/>
      <c r="J102" s="472"/>
      <c r="K102" s="373">
        <f t="shared" si="28"/>
        <v>0</v>
      </c>
      <c r="L102" s="374">
        <f t="shared" si="25"/>
        <v>0</v>
      </c>
      <c r="M102" s="196"/>
      <c r="N102" s="196"/>
      <c r="O102" s="196"/>
      <c r="P102" s="251"/>
    </row>
    <row r="103" spans="2:16" ht="15" customHeight="1" thickBot="1" x14ac:dyDescent="0.35">
      <c r="B103" s="375"/>
      <c r="C103" s="376"/>
      <c r="D103" s="261">
        <f>SUM(D96:D102)</f>
        <v>78500</v>
      </c>
      <c r="E103" s="377"/>
      <c r="F103" s="381">
        <f>SUM(F96:F102)</f>
        <v>909.97199999999998</v>
      </c>
      <c r="G103" s="379"/>
      <c r="H103" s="378">
        <f>SUM(H96:H102)</f>
        <v>1049106.7188000001</v>
      </c>
      <c r="I103" s="473"/>
      <c r="J103" s="474"/>
      <c r="K103" s="382">
        <f>SUM(K96:K102)</f>
        <v>19.302801458664966</v>
      </c>
      <c r="L103" s="383">
        <f>SUM(L96:L102)</f>
        <v>2.0391529411764705E-4</v>
      </c>
      <c r="M103" s="196"/>
      <c r="N103" s="196"/>
      <c r="O103" s="196"/>
      <c r="P103" s="251"/>
    </row>
    <row r="104" spans="2:16" ht="15" customHeight="1" x14ac:dyDescent="0.3">
      <c r="B104" s="196" t="s">
        <v>732</v>
      </c>
      <c r="C104" s="159"/>
      <c r="D104" s="196" t="s">
        <v>732</v>
      </c>
      <c r="E104" s="196" t="s">
        <v>732</v>
      </c>
      <c r="F104" s="160" t="s">
        <v>748</v>
      </c>
      <c r="G104" s="196" t="s">
        <v>732</v>
      </c>
      <c r="H104" s="160" t="s">
        <v>748</v>
      </c>
      <c r="I104" s="396" t="s">
        <v>756</v>
      </c>
      <c r="J104" s="396" t="s">
        <v>756</v>
      </c>
      <c r="K104" s="160" t="s">
        <v>748</v>
      </c>
      <c r="L104" s="160" t="s">
        <v>748</v>
      </c>
      <c r="M104" s="196"/>
      <c r="N104" s="196"/>
      <c r="O104" s="196"/>
      <c r="P104" s="251"/>
    </row>
    <row r="105" spans="2:16" ht="15" customHeight="1" x14ac:dyDescent="0.3">
      <c r="B105" s="159"/>
      <c r="C105" s="159"/>
      <c r="D105" s="159"/>
      <c r="E105" s="159"/>
      <c r="F105" s="196"/>
      <c r="G105" s="196"/>
      <c r="H105" s="197"/>
      <c r="I105" s="196"/>
      <c r="J105" s="92"/>
      <c r="K105" s="130"/>
      <c r="L105" s="130"/>
      <c r="M105" s="196"/>
      <c r="N105" s="196"/>
      <c r="O105" s="196"/>
      <c r="P105" s="251"/>
    </row>
    <row r="106" spans="2:16" ht="30" customHeight="1" x14ac:dyDescent="0.3">
      <c r="B106" s="139" t="s">
        <v>770</v>
      </c>
      <c r="C106" s="139"/>
      <c r="G106" s="354"/>
      <c r="H106" s="254"/>
      <c r="I106" s="254"/>
      <c r="J106" s="254"/>
      <c r="K106" s="254"/>
      <c r="L106" s="254"/>
    </row>
    <row r="107" spans="2:16" ht="3" customHeight="1" thickBot="1" x14ac:dyDescent="0.35">
      <c r="G107" s="92"/>
      <c r="H107" s="92"/>
      <c r="I107" s="92"/>
      <c r="J107" s="92"/>
      <c r="K107" s="92"/>
      <c r="L107" s="92"/>
    </row>
    <row r="108" spans="2:16" x14ac:dyDescent="0.3">
      <c r="B108" s="81" t="s">
        <v>366</v>
      </c>
      <c r="F108" s="392">
        <f>SUM(I66,K79,K91,K103)</f>
        <v>1205.1340655483687</v>
      </c>
      <c r="G108" s="395" t="s">
        <v>740</v>
      </c>
      <c r="H108" s="347" t="s">
        <v>737</v>
      </c>
      <c r="I108" s="347" t="s">
        <v>738</v>
      </c>
      <c r="J108" s="347" t="s">
        <v>739</v>
      </c>
      <c r="K108" s="347" t="s">
        <v>362</v>
      </c>
      <c r="L108" s="347" t="s">
        <v>751</v>
      </c>
    </row>
    <row r="109" spans="2:16" x14ac:dyDescent="0.3">
      <c r="B109" s="81" t="s">
        <v>367</v>
      </c>
      <c r="F109" s="393">
        <f>SUM(P66,L79,L91,L103)</f>
        <v>1.2122122577030813E-2</v>
      </c>
      <c r="G109" s="389">
        <f>G110</f>
        <v>65549002.718800001</v>
      </c>
      <c r="H109" s="394">
        <f>F103+D91+I79+H66</f>
        <v>54349.972000000002</v>
      </c>
      <c r="I109" s="273">
        <f>H109*F108</f>
        <v>65499002.718800001</v>
      </c>
      <c r="J109" s="391">
        <f>G109-I109</f>
        <v>50000</v>
      </c>
      <c r="K109" s="391">
        <f>E66+E79</f>
        <v>50000</v>
      </c>
      <c r="L109" s="273">
        <f>J109-K109</f>
        <v>0</v>
      </c>
    </row>
    <row r="110" spans="2:16" ht="14.25" thickBot="1" x14ac:dyDescent="0.35">
      <c r="B110" s="81" t="s">
        <v>368</v>
      </c>
      <c r="F110" s="388">
        <f>F108*F109</f>
        <v>14.608782864332811</v>
      </c>
      <c r="G110" s="389">
        <f>H103+F91+D79+D66</f>
        <v>65549002.718800001</v>
      </c>
      <c r="H110" s="390">
        <f>Q66+G79+G91+D103</f>
        <v>4462500</v>
      </c>
      <c r="I110" s="273">
        <f>H110*F110</f>
        <v>65191693.532085173</v>
      </c>
      <c r="J110" s="391">
        <f>G110-I110</f>
        <v>357309.18671482801</v>
      </c>
      <c r="K110" s="273">
        <f>M66*F108+E79+E66+H91*F108</f>
        <v>116282.37360516028</v>
      </c>
      <c r="L110" s="273">
        <f>J110-K110</f>
        <v>241026.81310966774</v>
      </c>
    </row>
    <row r="111" spans="2:16" ht="15" customHeight="1" x14ac:dyDescent="0.3">
      <c r="F111" s="198"/>
      <c r="G111" s="365"/>
      <c r="H111" s="83"/>
      <c r="I111" s="83"/>
      <c r="J111" s="83"/>
      <c r="K111" s="83"/>
    </row>
    <row r="112" spans="2:16" s="256" customFormat="1" ht="17.25" x14ac:dyDescent="0.3">
      <c r="B112" s="258" t="s">
        <v>885</v>
      </c>
      <c r="C112" s="258"/>
    </row>
    <row r="113" spans="2:13" ht="14.25" customHeight="1" x14ac:dyDescent="0.3">
      <c r="B113" s="161"/>
      <c r="C113" s="161"/>
    </row>
    <row r="114" spans="2:13" ht="30" customHeight="1" x14ac:dyDescent="0.3">
      <c r="B114" s="139" t="s">
        <v>771</v>
      </c>
      <c r="C114" s="139"/>
    </row>
    <row r="115" spans="2:13" ht="3" customHeight="1" thickBot="1" x14ac:dyDescent="0.35"/>
    <row r="116" spans="2:13" ht="15.6" customHeight="1" x14ac:dyDescent="0.3">
      <c r="B116" s="692" t="s">
        <v>186</v>
      </c>
      <c r="C116" s="693"/>
      <c r="D116" s="694"/>
      <c r="E116" s="695" t="s">
        <v>187</v>
      </c>
      <c r="F116" s="693"/>
      <c r="G116" s="693"/>
      <c r="H116" s="693"/>
      <c r="I116" s="693"/>
      <c r="J116" s="693"/>
      <c r="K116" s="693"/>
      <c r="L116" s="693"/>
      <c r="M116" s="696"/>
    </row>
    <row r="117" spans="2:13" x14ac:dyDescent="0.3">
      <c r="B117" s="162" t="s">
        <v>369</v>
      </c>
      <c r="C117" s="282"/>
      <c r="D117" s="163"/>
      <c r="E117" s="164"/>
      <c r="F117" s="165"/>
      <c r="G117" s="165"/>
      <c r="H117" s="165"/>
      <c r="I117" s="165"/>
      <c r="J117" s="165"/>
      <c r="K117" s="165"/>
      <c r="L117" s="165"/>
      <c r="M117" s="166"/>
    </row>
    <row r="118" spans="2:13" x14ac:dyDescent="0.3">
      <c r="B118" s="167" t="s">
        <v>370</v>
      </c>
      <c r="C118" s="283"/>
      <c r="D118" s="87"/>
      <c r="E118" s="88" t="s">
        <v>880</v>
      </c>
      <c r="F118" s="89"/>
      <c r="G118" s="89"/>
      <c r="H118" s="89"/>
      <c r="I118" s="89"/>
      <c r="J118" s="89"/>
      <c r="K118" s="89"/>
      <c r="L118" s="89"/>
      <c r="M118" s="168"/>
    </row>
    <row r="119" spans="2:13" x14ac:dyDescent="0.3">
      <c r="B119" s="169"/>
      <c r="C119" s="284"/>
      <c r="D119" s="90"/>
      <c r="E119" s="91" t="s">
        <v>188</v>
      </c>
      <c r="F119" s="92"/>
      <c r="G119" s="92"/>
      <c r="H119" s="92"/>
      <c r="I119" s="92"/>
      <c r="J119" s="92"/>
      <c r="K119" s="92"/>
      <c r="L119" s="92"/>
      <c r="M119" s="170"/>
    </row>
    <row r="120" spans="2:13" x14ac:dyDescent="0.3">
      <c r="B120" s="167" t="s">
        <v>371</v>
      </c>
      <c r="C120" s="283"/>
      <c r="D120" s="87"/>
      <c r="E120" s="88" t="s">
        <v>189</v>
      </c>
      <c r="F120" s="89"/>
      <c r="G120" s="89"/>
      <c r="H120" s="89"/>
      <c r="I120" s="89"/>
      <c r="J120" s="89"/>
      <c r="K120" s="89"/>
      <c r="L120" s="89"/>
      <c r="M120" s="168"/>
    </row>
    <row r="121" spans="2:13" x14ac:dyDescent="0.3">
      <c r="B121" s="169"/>
      <c r="C121" s="284"/>
      <c r="D121" s="90"/>
      <c r="E121" s="91" t="s">
        <v>190</v>
      </c>
      <c r="F121" s="92"/>
      <c r="G121" s="92"/>
      <c r="H121" s="92"/>
      <c r="I121" s="92"/>
      <c r="J121" s="92"/>
      <c r="K121" s="92"/>
      <c r="L121" s="92"/>
      <c r="M121" s="170"/>
    </row>
    <row r="122" spans="2:13" x14ac:dyDescent="0.3">
      <c r="B122" s="171"/>
      <c r="C122" s="285"/>
      <c r="D122" s="93"/>
      <c r="E122" s="94" t="s">
        <v>191</v>
      </c>
      <c r="F122" s="95"/>
      <c r="G122" s="95"/>
      <c r="H122" s="95"/>
      <c r="I122" s="95"/>
      <c r="J122" s="95"/>
      <c r="K122" s="95"/>
      <c r="L122" s="95"/>
      <c r="M122" s="172"/>
    </row>
    <row r="123" spans="2:13" x14ac:dyDescent="0.3">
      <c r="B123" s="169" t="s">
        <v>687</v>
      </c>
      <c r="C123" s="284"/>
      <c r="D123" s="90"/>
      <c r="E123" s="91" t="s">
        <v>886</v>
      </c>
      <c r="F123" s="92"/>
      <c r="G123" s="92"/>
      <c r="H123" s="92"/>
      <c r="I123" s="92"/>
      <c r="J123" s="92"/>
      <c r="K123" s="92"/>
      <c r="L123" s="92"/>
      <c r="M123" s="170"/>
    </row>
    <row r="124" spans="2:13" ht="14.25" thickBot="1" x14ac:dyDescent="0.35">
      <c r="B124" s="173"/>
      <c r="C124" s="286"/>
      <c r="D124" s="174"/>
      <c r="E124" s="175" t="s">
        <v>887</v>
      </c>
      <c r="F124" s="153"/>
      <c r="G124" s="153"/>
      <c r="H124" s="153"/>
      <c r="I124" s="153"/>
      <c r="J124" s="153"/>
      <c r="K124" s="153"/>
      <c r="L124" s="153"/>
      <c r="M124" s="176"/>
    </row>
    <row r="125" spans="2:13" x14ac:dyDescent="0.3">
      <c r="B125" s="92"/>
      <c r="C125" s="92"/>
      <c r="D125" s="92"/>
      <c r="E125" s="92"/>
      <c r="F125" s="92"/>
      <c r="G125" s="92"/>
      <c r="H125" s="92"/>
      <c r="I125" s="92"/>
      <c r="J125" s="92"/>
      <c r="K125" s="92"/>
    </row>
    <row r="126" spans="2:13" ht="30" customHeight="1" x14ac:dyDescent="0.3">
      <c r="B126" s="139" t="s">
        <v>772</v>
      </c>
      <c r="C126" s="139"/>
    </row>
    <row r="127" spans="2:13" ht="3" customHeight="1" x14ac:dyDescent="0.3"/>
    <row r="128" spans="2:13" x14ac:dyDescent="0.3">
      <c r="B128" s="81" t="s">
        <v>372</v>
      </c>
    </row>
    <row r="129" spans="2:3" x14ac:dyDescent="0.3">
      <c r="B129" s="81" t="s">
        <v>373</v>
      </c>
    </row>
    <row r="130" spans="2:3" ht="3" customHeight="1" x14ac:dyDescent="0.3"/>
    <row r="131" spans="2:3" x14ac:dyDescent="0.3">
      <c r="B131" s="81" t="s">
        <v>374</v>
      </c>
    </row>
    <row r="132" spans="2:3" x14ac:dyDescent="0.3">
      <c r="B132" s="81" t="s">
        <v>375</v>
      </c>
    </row>
    <row r="133" spans="2:3" x14ac:dyDescent="0.3">
      <c r="B133" s="81" t="s">
        <v>888</v>
      </c>
    </row>
    <row r="134" spans="2:3" s="259" customFormat="1" ht="17.25" x14ac:dyDescent="0.3">
      <c r="B134" s="258" t="s">
        <v>376</v>
      </c>
      <c r="C134" s="258"/>
    </row>
  </sheetData>
  <sheetProtection formatCells="0" formatColumns="0" formatRows="0" insertColumns="0" insertRows="0" insertHyperlinks="0" selectLockedCells="1"/>
  <mergeCells count="20">
    <mergeCell ref="B116:D116"/>
    <mergeCell ref="E116:M116"/>
    <mergeCell ref="H24:I24"/>
    <mergeCell ref="H25:I25"/>
    <mergeCell ref="H26:I26"/>
    <mergeCell ref="H27:I27"/>
    <mergeCell ref="H28:I28"/>
    <mergeCell ref="J30:O30"/>
    <mergeCell ref="B30:H30"/>
    <mergeCell ref="C12:E12"/>
    <mergeCell ref="B2:P2"/>
    <mergeCell ref="C5:E5"/>
    <mergeCell ref="C6:E6"/>
    <mergeCell ref="C10:E10"/>
    <mergeCell ref="C11:E11"/>
    <mergeCell ref="H19:I19"/>
    <mergeCell ref="H20:I20"/>
    <mergeCell ref="H21:I21"/>
    <mergeCell ref="H22:I22"/>
    <mergeCell ref="H23:I23"/>
  </mergeCells>
  <phoneticPr fontId="13" type="noConversion"/>
  <conditionalFormatting sqref="J40:M43">
    <cfRule type="expression" dxfId="85" priority="11">
      <formula>OR(O46="현지화-&gt;달러-&gt;원화",O46="현지화-&gt;원화")</formula>
    </cfRule>
  </conditionalFormatting>
  <conditionalFormatting sqref="J32:M32 O32">
    <cfRule type="expression" dxfId="84" priority="17">
      <formula>OR(#REF!="현지화-&gt;달러-&gt;원화",#REF!="현지화-&gt;원화")</formula>
    </cfRule>
  </conditionalFormatting>
  <conditionalFormatting sqref="J37:L37 O33:O36 L39 J33:M36">
    <cfRule type="expression" dxfId="83" priority="19">
      <formula>OR(#REF!="현지화-&gt;달러-&gt;원화",#REF!="현지화-&gt;원화")</formula>
    </cfRule>
  </conditionalFormatting>
  <conditionalFormatting sqref="M37 O37">
    <cfRule type="expression" dxfId="82" priority="22">
      <formula>OR(#REF!="현지화-&gt;달러-&gt;원화",#REF!="현지화-&gt;원화")</formula>
    </cfRule>
  </conditionalFormatting>
  <conditionalFormatting sqref="J38 L38:M38 O38">
    <cfRule type="expression" dxfId="81" priority="24">
      <formula>OR(#REF!="현지화-&gt;달러-&gt;원화",#REF!="현지화-&gt;원화")</formula>
    </cfRule>
  </conditionalFormatting>
  <conditionalFormatting sqref="J39 M39 O39 K38:K39">
    <cfRule type="expression" dxfId="80" priority="27">
      <formula>OR(#REF!="현지화-&gt;달러-&gt;원화",#REF!="현지화-&gt;원화")</formula>
    </cfRule>
  </conditionalFormatting>
  <conditionalFormatting sqref="O40:O43">
    <cfRule type="expression" dxfId="79" priority="31">
      <formula>OR(S46="현지화-&gt;달러-&gt;원화",S46="현지화-&gt;원화")</formula>
    </cfRule>
  </conditionalFormatting>
  <conditionalFormatting sqref="N40:N43">
    <cfRule type="expression" dxfId="78" priority="1">
      <formula>OR(S46="현지화-&gt;달러-&gt;원화",S46="현지화-&gt;원화")</formula>
    </cfRule>
  </conditionalFormatting>
  <conditionalFormatting sqref="N32">
    <cfRule type="expression" dxfId="77" priority="2">
      <formula>OR(#REF!="현지화-&gt;달러-&gt;원화",#REF!="현지화-&gt;원화")</formula>
    </cfRule>
  </conditionalFormatting>
  <conditionalFormatting sqref="N33:N36">
    <cfRule type="expression" dxfId="76" priority="3">
      <formula>OR(#REF!="현지화-&gt;달러-&gt;원화",#REF!="현지화-&gt;원화")</formula>
    </cfRule>
  </conditionalFormatting>
  <conditionalFormatting sqref="N37">
    <cfRule type="expression" dxfId="75" priority="4">
      <formula>OR(#REF!="현지화-&gt;달러-&gt;원화",#REF!="현지화-&gt;원화")</formula>
    </cfRule>
  </conditionalFormatting>
  <conditionalFormatting sqref="N38">
    <cfRule type="expression" dxfId="74" priority="5">
      <formula>OR(#REF!="현지화-&gt;달러-&gt;원화",#REF!="현지화-&gt;원화")</formula>
    </cfRule>
  </conditionalFormatting>
  <conditionalFormatting sqref="N39">
    <cfRule type="expression" dxfId="73" priority="6">
      <formula>OR(#REF!="현지화-&gt;달러-&gt;원화",#REF!="현지화-&gt;원화")</formula>
    </cfRule>
  </conditionalFormatting>
  <pageMargins left="0.75" right="0.75" top="1" bottom="1" header="0.5" footer="0.5"/>
  <pageSetup paperSize="9" scale="52" fitToHeight="0" orientation="landscape" horizontalDpi="4294967294"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CFFFF"/>
    <pageSetUpPr fitToPage="1"/>
  </sheetPr>
  <dimension ref="A1:P436"/>
  <sheetViews>
    <sheetView showGridLines="0" tabSelected="1" view="pageBreakPreview" zoomScale="85" zoomScaleNormal="100" zoomScaleSheetLayoutView="85" workbookViewId="0">
      <selection activeCell="B3" sqref="B3"/>
    </sheetView>
  </sheetViews>
  <sheetFormatPr defaultColWidth="9" defaultRowHeight="13.5" x14ac:dyDescent="0.3"/>
  <cols>
    <col min="1" max="1" width="2.375" style="9" customWidth="1"/>
    <col min="2" max="2" width="19.625" style="11" customWidth="1"/>
    <col min="3" max="3" width="36.75" style="9" customWidth="1"/>
    <col min="4" max="4" width="20.375" style="9" customWidth="1"/>
    <col min="5" max="5" width="14.5" style="9" customWidth="1"/>
    <col min="6" max="6" width="13.875" style="9" customWidth="1"/>
    <col min="7" max="7" width="16.25" style="9" customWidth="1"/>
    <col min="8" max="8" width="18" style="9" customWidth="1"/>
    <col min="9" max="9" width="14.25" style="9" customWidth="1"/>
    <col min="10" max="11" width="16.25" style="9" customWidth="1"/>
    <col min="12" max="12" width="13.875" style="9" customWidth="1"/>
    <col min="13" max="13" width="18" style="9" customWidth="1"/>
    <col min="14" max="14" width="14.25" style="9" customWidth="1"/>
    <col min="15" max="15" width="12.375" style="10" hidden="1" customWidth="1"/>
    <col min="16" max="16" width="11.125" style="9" customWidth="1"/>
    <col min="17" max="16384" width="9" style="9"/>
  </cols>
  <sheetData>
    <row r="1" spans="1:16" ht="20.25" x14ac:dyDescent="0.3">
      <c r="B1" s="11" t="s">
        <v>690</v>
      </c>
      <c r="D1" s="269" t="b">
        <f>L436</f>
        <v>1</v>
      </c>
    </row>
    <row r="3" spans="1:16" ht="27" customHeight="1" x14ac:dyDescent="0.3">
      <c r="A3" s="76"/>
      <c r="B3" s="34" t="s">
        <v>15</v>
      </c>
      <c r="C3" s="33"/>
      <c r="D3" s="33"/>
      <c r="E3" s="33"/>
      <c r="F3" s="33"/>
      <c r="G3" s="32"/>
      <c r="H3" s="32"/>
      <c r="I3" s="32"/>
      <c r="J3" s="32"/>
      <c r="K3" s="32"/>
      <c r="L3" s="32"/>
      <c r="M3" s="32"/>
      <c r="N3" s="32"/>
      <c r="O3" s="28"/>
    </row>
    <row r="4" spans="1:16" ht="5.25" customHeight="1" x14ac:dyDescent="0.3">
      <c r="A4" s="76"/>
      <c r="B4" s="31"/>
      <c r="C4" s="30"/>
      <c r="D4" s="30"/>
      <c r="E4" s="30"/>
      <c r="F4" s="30"/>
      <c r="G4" s="29"/>
      <c r="H4" s="29"/>
      <c r="I4" s="29"/>
      <c r="J4" s="29"/>
      <c r="K4" s="29"/>
      <c r="L4" s="29"/>
      <c r="M4" s="29"/>
      <c r="N4" s="29"/>
      <c r="O4" s="28"/>
    </row>
    <row r="5" spans="1:16" ht="21" customHeight="1" x14ac:dyDescent="0.3">
      <c r="A5" s="76"/>
      <c r="B5" s="27" t="s">
        <v>392</v>
      </c>
      <c r="C5" s="26"/>
      <c r="D5" s="26"/>
      <c r="E5" s="26"/>
      <c r="F5" s="24"/>
      <c r="G5" s="24"/>
      <c r="H5" s="24"/>
      <c r="I5" s="24"/>
      <c r="J5" s="24"/>
      <c r="K5" s="24"/>
    </row>
    <row r="6" spans="1:16" ht="21" customHeight="1" x14ac:dyDescent="0.3">
      <c r="A6" s="76"/>
      <c r="B6" s="25" t="s">
        <v>393</v>
      </c>
      <c r="C6" s="26"/>
      <c r="D6" s="26"/>
      <c r="E6" s="26"/>
      <c r="F6" s="24"/>
      <c r="G6" s="24"/>
      <c r="H6" s="24"/>
      <c r="I6" s="24"/>
      <c r="J6" s="24"/>
      <c r="K6" s="24"/>
    </row>
    <row r="7" spans="1:16" ht="21" customHeight="1" thickBot="1" x14ac:dyDescent="0.35">
      <c r="A7" s="76"/>
      <c r="B7" s="23" t="s">
        <v>391</v>
      </c>
      <c r="C7" s="26"/>
      <c r="D7" s="26"/>
      <c r="E7" s="26"/>
      <c r="F7" s="21"/>
      <c r="G7" s="21"/>
      <c r="H7" s="21" t="s">
        <v>394</v>
      </c>
      <c r="I7" s="22"/>
      <c r="J7" s="21"/>
      <c r="K7" s="21"/>
      <c r="N7" s="20" t="s">
        <v>14</v>
      </c>
    </row>
    <row r="8" spans="1:16" ht="18" customHeight="1" x14ac:dyDescent="0.3">
      <c r="A8" s="76"/>
      <c r="B8" s="717"/>
      <c r="C8" s="715"/>
      <c r="D8" s="716"/>
      <c r="E8" s="713" t="s">
        <v>13</v>
      </c>
      <c r="F8" s="715"/>
      <c r="G8" s="715"/>
      <c r="H8" s="715"/>
      <c r="I8" s="716"/>
      <c r="J8" s="712" t="s">
        <v>330</v>
      </c>
      <c r="K8" s="712"/>
      <c r="L8" s="712"/>
      <c r="M8" s="713"/>
      <c r="N8" s="714"/>
    </row>
    <row r="9" spans="1:16" ht="18" customHeight="1" x14ac:dyDescent="0.3">
      <c r="A9" s="76"/>
      <c r="B9" s="111" t="s">
        <v>175</v>
      </c>
      <c r="C9" s="75" t="s">
        <v>11</v>
      </c>
      <c r="D9" s="19" t="s">
        <v>23</v>
      </c>
      <c r="E9" s="19" t="s">
        <v>16</v>
      </c>
      <c r="F9" s="19" t="s">
        <v>17</v>
      </c>
      <c r="G9" s="19" t="s">
        <v>302</v>
      </c>
      <c r="H9" s="19" t="s">
        <v>301</v>
      </c>
      <c r="I9" s="19" t="s">
        <v>10</v>
      </c>
      <c r="J9" s="19" t="s">
        <v>16</v>
      </c>
      <c r="K9" s="19" t="s">
        <v>17</v>
      </c>
      <c r="L9" s="19" t="s">
        <v>302</v>
      </c>
      <c r="M9" s="19" t="s">
        <v>301</v>
      </c>
      <c r="N9" s="70" t="s">
        <v>10</v>
      </c>
      <c r="P9" s="9" t="s">
        <v>304</v>
      </c>
    </row>
    <row r="10" spans="1:16" ht="18" customHeight="1" x14ac:dyDescent="0.3">
      <c r="A10" s="76"/>
      <c r="B10" s="112" t="str">
        <f>DB!B4</f>
        <v>항1  TEST 1</v>
      </c>
      <c r="C10" s="105" t="str">
        <f>DB!C4</f>
        <v>1.1   test 1.1</v>
      </c>
      <c r="D10" s="106" t="str">
        <f>DB!D4</f>
        <v>1.1.1   교통비</v>
      </c>
      <c r="E10" s="36"/>
      <c r="F10" s="36"/>
      <c r="G10" s="16">
        <f>IF(C10="",0,SUMIFS(지급대장!$K$4:$K$3500,지급대장!$C$4:$C$3500,"국제협력단",지급대장!$E$4:$E$3500,총괄명세!C10,지급대장!$F$4:$F$3500,총괄명세!D10))</f>
        <v>5000</v>
      </c>
      <c r="H10" s="16">
        <f>IF(F10&gt;=G10, G10, F10)</f>
        <v>0</v>
      </c>
      <c r="I10" s="17">
        <f>IF(ISERROR(H10/F10),0,H10/F10)</f>
        <v>0</v>
      </c>
      <c r="J10" s="36"/>
      <c r="K10" s="36"/>
      <c r="L10" s="16">
        <f>IF(C10=" ",0,SUMIFS(지급대장!$K$4:$K$3500,지급대장!$C$4:$C$3500,"파트너분담금",지급대장!$E$4:$E$3500,총괄명세!C10,지급대장!$F$4:$F$3500,총괄명세!D10))</f>
        <v>0</v>
      </c>
      <c r="M10" s="16">
        <f>IF(K10&gt;=L10, L10, K10)</f>
        <v>0</v>
      </c>
      <c r="N10" s="71">
        <f>IF(ISERROR(M10/K10),0,M10/K10)</f>
        <v>0</v>
      </c>
      <c r="P10" s="117">
        <f>SUM(E10:N10)</f>
        <v>5000</v>
      </c>
    </row>
    <row r="11" spans="1:16" ht="18" customHeight="1" x14ac:dyDescent="0.3">
      <c r="A11" s="76"/>
      <c r="B11" s="112" t="str">
        <f>DB!B5</f>
        <v>항1  TEST 1</v>
      </c>
      <c r="C11" s="107" t="str">
        <f>DB!C5</f>
        <v>1.1   test 1.1</v>
      </c>
      <c r="D11" s="108" t="str">
        <f>DB!D5</f>
        <v>1.1.2   식비</v>
      </c>
      <c r="E11" s="36"/>
      <c r="F11" s="36"/>
      <c r="G11" s="16">
        <f>IF(C11="",0,SUMIFS(지급대장!$K$4:$K$3500,지급대장!$C$4:$C$3500,"국제협력단",지급대장!$E$4:$E$3500,총괄명세!C11,지급대장!$F$4:$F$3500,총괄명세!D11))</f>
        <v>0</v>
      </c>
      <c r="H11" s="16">
        <f t="shared" ref="H11:H158" si="0">IF(F11&gt;=G11, G11, F11)</f>
        <v>0</v>
      </c>
      <c r="I11" s="17">
        <f t="shared" ref="I11:I12" si="1">IF(ISERROR(H11/F11),0,H11/F11)</f>
        <v>0</v>
      </c>
      <c r="J11" s="36"/>
      <c r="K11" s="36"/>
      <c r="L11" s="16">
        <f>IF(C11=" ",0,SUMIFS(지급대장!$K$4:$K$3500,지급대장!$C$4:$C$3500,"파트너분담금",지급대장!$E$4:$E$3500,총괄명세!C11,지급대장!$F$4:$F$3500,총괄명세!D11))</f>
        <v>0</v>
      </c>
      <c r="M11" s="16">
        <f t="shared" ref="M11:M158" si="2">IF(K11&gt;=L11, L11, K11)</f>
        <v>0</v>
      </c>
      <c r="N11" s="71">
        <f t="shared" ref="N11:N14" si="3">IF(ISERROR(M11/K11),0,M11/K11)</f>
        <v>0</v>
      </c>
      <c r="P11" s="117">
        <f t="shared" ref="P11:P178" si="4">SUM(E11:N11)</f>
        <v>0</v>
      </c>
    </row>
    <row r="12" spans="1:16" ht="18" customHeight="1" x14ac:dyDescent="0.3">
      <c r="A12" s="76"/>
      <c r="B12" s="112" t="str">
        <f>DB!B6</f>
        <v>항1  TEST 1</v>
      </c>
      <c r="C12" s="107" t="str">
        <f>DB!C6</f>
        <v>1.1   test 1.1</v>
      </c>
      <c r="D12" s="108" t="str">
        <f>DB!D6</f>
        <v>1.1.3   교육비</v>
      </c>
      <c r="E12" s="36"/>
      <c r="F12" s="36"/>
      <c r="G12" s="16">
        <f>IF(C12="",0,SUMIFS(지급대장!$K$4:$K$3500,지급대장!$C$4:$C$3500,"국제협력단",지급대장!$E$4:$E$3500,총괄명세!C12,지급대장!$F$4:$F$3500,총괄명세!D12))</f>
        <v>0</v>
      </c>
      <c r="H12" s="16">
        <f t="shared" si="0"/>
        <v>0</v>
      </c>
      <c r="I12" s="17">
        <f t="shared" si="1"/>
        <v>0</v>
      </c>
      <c r="J12" s="36"/>
      <c r="K12" s="36"/>
      <c r="L12" s="16">
        <f>IF(C12=" ",0,SUMIFS(지급대장!$K$4:$K$3500,지급대장!$C$4:$C$3500,"파트너분담금",지급대장!$E$4:$E$3500,총괄명세!C12,지급대장!$F$4:$F$3500,총괄명세!D12))</f>
        <v>0</v>
      </c>
      <c r="M12" s="16">
        <f t="shared" si="2"/>
        <v>0</v>
      </c>
      <c r="N12" s="71">
        <f t="shared" si="3"/>
        <v>0</v>
      </c>
      <c r="P12" s="117">
        <f t="shared" si="4"/>
        <v>0</v>
      </c>
    </row>
    <row r="13" spans="1:16" ht="18" customHeight="1" x14ac:dyDescent="0.3">
      <c r="A13" s="76"/>
      <c r="B13" s="112" t="str">
        <f>DB!B7</f>
        <v>항1  TEST 1</v>
      </c>
      <c r="C13" s="107" t="str">
        <f>DB!C7</f>
        <v>1.1   test 1.1</v>
      </c>
      <c r="D13" s="108" t="str">
        <f>DB!D7</f>
        <v>1.1.4   교육물품</v>
      </c>
      <c r="E13" s="36"/>
      <c r="F13" s="36"/>
      <c r="G13" s="16">
        <f>IF(C13="",0,SUMIFS(지급대장!$K$4:$K$3500,지급대장!$C$4:$C$3500,"국제협력단",지급대장!$E$4:$E$3500,총괄명세!C13,지급대장!$F$4:$F$3500,총괄명세!D13))</f>
        <v>1332688</v>
      </c>
      <c r="H13" s="16">
        <f t="shared" ref="H13:H16" si="5">IF(F13&gt;=G13, G13, F13)</f>
        <v>0</v>
      </c>
      <c r="I13" s="17">
        <f t="shared" ref="I13:I16" si="6">IF(ISERROR(H13/F13),0,H13/F13)</f>
        <v>0</v>
      </c>
      <c r="J13" s="36"/>
      <c r="K13" s="36"/>
      <c r="L13" s="16">
        <f>IF(C13=" ",0,SUMIFS(지급대장!$K$4:$K$3500,지급대장!$C$4:$C$3500,"파트너분담금",지급대장!$E$4:$E$3500,총괄명세!C13,지급대장!$F$4:$F$3500,총괄명세!D13))</f>
        <v>0</v>
      </c>
      <c r="M13" s="16">
        <f t="shared" si="2"/>
        <v>0</v>
      </c>
      <c r="N13" s="71">
        <f t="shared" si="3"/>
        <v>0</v>
      </c>
      <c r="P13" s="117">
        <f t="shared" si="4"/>
        <v>1332688</v>
      </c>
    </row>
    <row r="14" spans="1:16" ht="18" customHeight="1" x14ac:dyDescent="0.3">
      <c r="A14" s="76"/>
      <c r="B14" s="112" t="str">
        <f>DB!B8</f>
        <v>항1  TEST 1</v>
      </c>
      <c r="C14" s="107" t="str">
        <f>DB!C8</f>
        <v>1.1   test 1.1</v>
      </c>
      <c r="D14" s="108" t="str">
        <f>DB!D8</f>
        <v>1.1.5   교육인쇄비</v>
      </c>
      <c r="E14" s="36"/>
      <c r="F14" s="36"/>
      <c r="G14" s="16">
        <f>IF(C14="",0,SUMIFS(지급대장!$K$4:$K$3500,지급대장!$C$4:$C$3500,"국제협력단",지급대장!$E$4:$E$3500,총괄명세!C14,지급대장!$F$4:$F$3500,총괄명세!D14))</f>
        <v>51</v>
      </c>
      <c r="H14" s="16">
        <f t="shared" si="5"/>
        <v>0</v>
      </c>
      <c r="I14" s="17">
        <f t="shared" si="6"/>
        <v>0</v>
      </c>
      <c r="J14" s="36"/>
      <c r="K14" s="36"/>
      <c r="L14" s="16">
        <f>IF(C14=" ",0,SUMIFS(지급대장!$K$4:$K$3500,지급대장!$C$4:$C$3500,"파트너분담금",지급대장!$E$4:$E$3500,총괄명세!C14,지급대장!$F$4:$F$3500,총괄명세!D14))</f>
        <v>0</v>
      </c>
      <c r="M14" s="16">
        <f t="shared" si="2"/>
        <v>0</v>
      </c>
      <c r="N14" s="71">
        <f t="shared" si="3"/>
        <v>0</v>
      </c>
      <c r="P14" s="117">
        <f t="shared" si="4"/>
        <v>51</v>
      </c>
    </row>
    <row r="15" spans="1:16" ht="18" customHeight="1" x14ac:dyDescent="0.3">
      <c r="A15" s="76"/>
      <c r="B15" s="112" t="str">
        <f>DB!B9</f>
        <v>항1  TEST 1</v>
      </c>
      <c r="C15" s="107" t="str">
        <f>DB!C9</f>
        <v>1.1   test 1.1</v>
      </c>
      <c r="D15" s="108" t="str">
        <f>DB!D9</f>
        <v>1.1.6   교육자료제작</v>
      </c>
      <c r="E15" s="36"/>
      <c r="F15" s="36"/>
      <c r="G15" s="16">
        <f>IF(C15="",0,SUMIFS(지급대장!$K$4:$K$3500,지급대장!$C$4:$C$3500,"국제협력단",지급대장!$E$4:$E$3500,총괄명세!C15,지급대장!$F$4:$F$3500,총괄명세!D15))</f>
        <v>56</v>
      </c>
      <c r="H15" s="16">
        <f t="shared" si="5"/>
        <v>0</v>
      </c>
      <c r="I15" s="17">
        <f t="shared" si="6"/>
        <v>0</v>
      </c>
      <c r="J15" s="36"/>
      <c r="K15" s="36"/>
      <c r="L15" s="16">
        <f>IF(C15=" ",0,SUMIFS(지급대장!$K$4:$K$3500,지급대장!$C$4:$C$3500,"파트너분담금",지급대장!$E$4:$E$3500,총괄명세!C15,지급대장!$F$4:$F$3500,총괄명세!D15))</f>
        <v>0</v>
      </c>
      <c r="M15" s="16">
        <f t="shared" ref="M15:M29" si="7">IF(K15&gt;=L15, L15, K15)</f>
        <v>0</v>
      </c>
      <c r="N15" s="71">
        <f t="shared" ref="N15:N29" si="8">IF(ISERROR(M15/K15),0,M15/K15)</f>
        <v>0</v>
      </c>
      <c r="P15" s="117">
        <f t="shared" si="4"/>
        <v>56</v>
      </c>
    </row>
    <row r="16" spans="1:16" ht="18" customHeight="1" x14ac:dyDescent="0.3">
      <c r="A16" s="76"/>
      <c r="B16" s="112" t="str">
        <f>DB!B10</f>
        <v>항1  TEST 1</v>
      </c>
      <c r="C16" s="107" t="str">
        <f>DB!C10</f>
        <v>1.1   test 1.1</v>
      </c>
      <c r="D16" s="108" t="str">
        <f>DB!D10</f>
        <v>1.1.7   교육강사인건비</v>
      </c>
      <c r="E16" s="36"/>
      <c r="F16" s="36"/>
      <c r="G16" s="16">
        <f>IF(C16="",0,SUMIFS(지급대장!$K$4:$K$3500,지급대장!$C$4:$C$3500,"국제협력단",지급대장!$E$4:$E$3500,총괄명세!C16,지급대장!$F$4:$F$3500,총괄명세!D16))</f>
        <v>1135</v>
      </c>
      <c r="H16" s="16">
        <f t="shared" si="5"/>
        <v>0</v>
      </c>
      <c r="I16" s="17">
        <f t="shared" si="6"/>
        <v>0</v>
      </c>
      <c r="J16" s="36"/>
      <c r="K16" s="36"/>
      <c r="L16" s="16">
        <f>IF(C16=" ",0,SUMIFS(지급대장!$K$4:$K$3500,지급대장!$C$4:$C$3500,"파트너분담금",지급대장!$E$4:$E$3500,총괄명세!C16,지급대장!$F$4:$F$3500,총괄명세!D16))</f>
        <v>0</v>
      </c>
      <c r="M16" s="16">
        <f t="shared" si="7"/>
        <v>0</v>
      </c>
      <c r="N16" s="71">
        <f t="shared" si="8"/>
        <v>0</v>
      </c>
      <c r="P16" s="117">
        <f t="shared" si="4"/>
        <v>1135</v>
      </c>
    </row>
    <row r="17" spans="1:16" ht="18" customHeight="1" x14ac:dyDescent="0.3">
      <c r="A17" s="76"/>
      <c r="B17" s="112" t="str">
        <f>DB!B11</f>
        <v>항1  TEST 1</v>
      </c>
      <c r="C17" s="107" t="str">
        <f>DB!C11</f>
        <v>1.1   test 1.1</v>
      </c>
      <c r="D17" s="108" t="str">
        <f>DB!D11</f>
        <v>1.1.8   교육번역비</v>
      </c>
      <c r="E17" s="36"/>
      <c r="F17" s="36"/>
      <c r="G17" s="16">
        <f>IF(C17="",0,SUMIFS(지급대장!$K$4:$K$3500,지급대장!$C$4:$C$3500,"국제협력단",지급대장!$E$4:$E$3500,총괄명세!C17,지급대장!$F$4:$F$3500,총괄명세!D17))</f>
        <v>0</v>
      </c>
      <c r="H17" s="16">
        <f t="shared" ref="H17:H29" si="9">IF(F17&gt;=G17, G17, F17)</f>
        <v>0</v>
      </c>
      <c r="I17" s="17">
        <f t="shared" ref="I17:I29" si="10">IF(ISERROR(H17/F17),0,H17/F17)</f>
        <v>0</v>
      </c>
      <c r="J17" s="36"/>
      <c r="K17" s="36"/>
      <c r="L17" s="16">
        <f>IF(C17=" ",0,SUMIFS(지급대장!$K$4:$K$3500,지급대장!$C$4:$C$3500,"파트너분담금",지급대장!$E$4:$E$3500,총괄명세!C17,지급대장!$F$4:$F$3500,총괄명세!D17))</f>
        <v>0</v>
      </c>
      <c r="M17" s="16">
        <f t="shared" si="7"/>
        <v>0</v>
      </c>
      <c r="N17" s="71">
        <f t="shared" si="8"/>
        <v>0</v>
      </c>
      <c r="P17" s="117">
        <f t="shared" si="4"/>
        <v>0</v>
      </c>
    </row>
    <row r="18" spans="1:16" ht="18" customHeight="1" x14ac:dyDescent="0.3">
      <c r="A18" s="76"/>
      <c r="B18" s="112" t="str">
        <f>DB!B12</f>
        <v>항1  TEST 1</v>
      </c>
      <c r="C18" s="107" t="str">
        <f>DB!C12</f>
        <v>1.1   test 1.1</v>
      </c>
      <c r="D18" s="108" t="str">
        <f>DB!D12</f>
        <v>1.1.9   ZZZ</v>
      </c>
      <c r="E18" s="36"/>
      <c r="F18" s="36"/>
      <c r="G18" s="16">
        <f>IF(C18="",0,SUMIFS(지급대장!$K$4:$K$3500,지급대장!$C$4:$C$3500,"국제협력단",지급대장!$E$4:$E$3500,총괄명세!C18,지급대장!$F$4:$F$3500,총괄명세!D18))</f>
        <v>0</v>
      </c>
      <c r="H18" s="16">
        <f t="shared" si="9"/>
        <v>0</v>
      </c>
      <c r="I18" s="17">
        <f t="shared" si="10"/>
        <v>0</v>
      </c>
      <c r="J18" s="36"/>
      <c r="K18" s="36"/>
      <c r="L18" s="16">
        <f>IF(C18=" ",0,SUMIFS(지급대장!$K$4:$K$3500,지급대장!$C$4:$C$3500,"파트너분담금",지급대장!$E$4:$E$3500,총괄명세!C18,지급대장!$F$4:$F$3500,총괄명세!D18))</f>
        <v>0</v>
      </c>
      <c r="M18" s="16">
        <f t="shared" si="7"/>
        <v>0</v>
      </c>
      <c r="N18" s="71">
        <f t="shared" si="8"/>
        <v>0</v>
      </c>
      <c r="P18" s="117">
        <f t="shared" si="4"/>
        <v>0</v>
      </c>
    </row>
    <row r="19" spans="1:16" ht="18" customHeight="1" x14ac:dyDescent="0.3">
      <c r="A19" s="76"/>
      <c r="B19" s="112" t="str">
        <f>DB!B13</f>
        <v>항1  TEST 1</v>
      </c>
      <c r="C19" s="107" t="str">
        <f>DB!C13</f>
        <v>1.1   test 1.1</v>
      </c>
      <c r="D19" s="108" t="str">
        <f>DB!D13</f>
        <v>1.1.10   ZZZ</v>
      </c>
      <c r="E19" s="36"/>
      <c r="F19" s="36"/>
      <c r="G19" s="16">
        <f>IF(C19="",0,SUMIFS(지급대장!$K$4:$K$3500,지급대장!$C$4:$C$3500,"국제협력단",지급대장!$E$4:$E$3500,총괄명세!C19,지급대장!$F$4:$F$3500,총괄명세!D19))</f>
        <v>1303</v>
      </c>
      <c r="H19" s="16">
        <f t="shared" si="9"/>
        <v>0</v>
      </c>
      <c r="I19" s="17">
        <f t="shared" si="10"/>
        <v>0</v>
      </c>
      <c r="J19" s="36"/>
      <c r="K19" s="36"/>
      <c r="L19" s="16">
        <f>IF(C19=" ",0,SUMIFS(지급대장!$K$4:$K$3500,지급대장!$C$4:$C$3500,"파트너분담금",지급대장!$E$4:$E$3500,총괄명세!C19,지급대장!$F$4:$F$3500,총괄명세!D19))</f>
        <v>0</v>
      </c>
      <c r="M19" s="16">
        <f t="shared" si="7"/>
        <v>0</v>
      </c>
      <c r="N19" s="71">
        <f t="shared" si="8"/>
        <v>0</v>
      </c>
      <c r="P19" s="117">
        <f t="shared" si="4"/>
        <v>1303</v>
      </c>
    </row>
    <row r="20" spans="1:16" ht="18" customHeight="1" x14ac:dyDescent="0.3">
      <c r="A20" s="76"/>
      <c r="B20" s="112" t="str">
        <f>DB!B14</f>
        <v>항1  TEST 1</v>
      </c>
      <c r="C20" s="107" t="str">
        <f>DB!C14</f>
        <v>1.2   test 1.2</v>
      </c>
      <c r="D20" s="108" t="str">
        <f>DB!D14</f>
        <v>1.2.1   차량임차비</v>
      </c>
      <c r="E20" s="36"/>
      <c r="F20" s="36"/>
      <c r="G20" s="16">
        <f>IF(C20="",0,SUMIFS(지급대장!$K$4:$K$3500,지급대장!$C$4:$C$3500,"국제협력단",지급대장!$E$4:$E$3500,총괄명세!C20,지급대장!$F$4:$F$3500,총괄명세!D20))</f>
        <v>0</v>
      </c>
      <c r="H20" s="16">
        <f t="shared" si="9"/>
        <v>0</v>
      </c>
      <c r="I20" s="17">
        <f t="shared" si="10"/>
        <v>0</v>
      </c>
      <c r="J20" s="36"/>
      <c r="K20" s="36"/>
      <c r="L20" s="16">
        <f>IF(C20=" ",0,SUMIFS(지급대장!$K$4:$K$3500,지급대장!$C$4:$C$3500,"파트너분담금",지급대장!$E$4:$E$3500,총괄명세!C20,지급대장!$F$4:$F$3500,총괄명세!D20))</f>
        <v>0</v>
      </c>
      <c r="M20" s="16">
        <f t="shared" si="7"/>
        <v>0</v>
      </c>
      <c r="N20" s="71">
        <f t="shared" si="8"/>
        <v>0</v>
      </c>
      <c r="P20" s="117">
        <f t="shared" si="4"/>
        <v>0</v>
      </c>
    </row>
    <row r="21" spans="1:16" ht="18" customHeight="1" x14ac:dyDescent="0.3">
      <c r="A21" s="76"/>
      <c r="B21" s="112" t="str">
        <f>DB!B15</f>
        <v>항1  TEST 1</v>
      </c>
      <c r="C21" s="107" t="str">
        <f>DB!C15</f>
        <v>1.2   test 1.2</v>
      </c>
      <c r="D21" s="108" t="str">
        <f>DB!D15</f>
        <v>1.2.2   통역비</v>
      </c>
      <c r="E21" s="36"/>
      <c r="F21" s="36"/>
      <c r="G21" s="16">
        <f>IF(C21="",0,SUMIFS(지급대장!$K$4:$K$3500,지급대장!$C$4:$C$3500,"국제협력단",지급대장!$E$4:$E$3500,총괄명세!C21,지급대장!$F$4:$F$3500,총괄명세!D21))</f>
        <v>0</v>
      </c>
      <c r="H21" s="16">
        <f t="shared" si="9"/>
        <v>0</v>
      </c>
      <c r="I21" s="17">
        <f t="shared" si="10"/>
        <v>0</v>
      </c>
      <c r="J21" s="36"/>
      <c r="K21" s="36"/>
      <c r="L21" s="16">
        <f>IF(C21=" ",0,SUMIFS(지급대장!$K$4:$K$3500,지급대장!$C$4:$C$3500,"파트너분담금",지급대장!$E$4:$E$3500,총괄명세!C21,지급대장!$F$4:$F$3500,총괄명세!D21))</f>
        <v>0</v>
      </c>
      <c r="M21" s="16">
        <f t="shared" si="7"/>
        <v>0</v>
      </c>
      <c r="N21" s="71">
        <f t="shared" si="8"/>
        <v>0</v>
      </c>
      <c r="P21" s="117">
        <f t="shared" si="4"/>
        <v>0</v>
      </c>
    </row>
    <row r="22" spans="1:16" ht="18" customHeight="1" x14ac:dyDescent="0.3">
      <c r="A22" s="76"/>
      <c r="B22" s="112" t="str">
        <f>DB!B16</f>
        <v>항1  TEST 1</v>
      </c>
      <c r="C22" s="107" t="str">
        <f>DB!C16</f>
        <v>1.2   test 1.2</v>
      </c>
      <c r="D22" s="108" t="str">
        <f>DB!D16</f>
        <v>1.2.3   회의비</v>
      </c>
      <c r="E22" s="36"/>
      <c r="F22" s="36"/>
      <c r="G22" s="16">
        <f>IF(C22="",0,SUMIFS(지급대장!$K$4:$K$3500,지급대장!$C$4:$C$3500,"국제협력단",지급대장!$E$4:$E$3500,총괄명세!C22,지급대장!$F$4:$F$3500,총괄명세!D22))</f>
        <v>0</v>
      </c>
      <c r="H22" s="16">
        <f t="shared" si="9"/>
        <v>0</v>
      </c>
      <c r="I22" s="17">
        <f t="shared" si="10"/>
        <v>0</v>
      </c>
      <c r="J22" s="36"/>
      <c r="K22" s="36"/>
      <c r="L22" s="16">
        <f>IF(C22=" ",0,SUMIFS(지급대장!$K$4:$K$3500,지급대장!$C$4:$C$3500,"파트너분담금",지급대장!$E$4:$E$3500,총괄명세!C22,지급대장!$F$4:$F$3500,총괄명세!D22))</f>
        <v>0</v>
      </c>
      <c r="M22" s="16">
        <f t="shared" si="7"/>
        <v>0</v>
      </c>
      <c r="N22" s="71">
        <f t="shared" si="8"/>
        <v>0</v>
      </c>
      <c r="P22" s="117">
        <f t="shared" si="4"/>
        <v>0</v>
      </c>
    </row>
    <row r="23" spans="1:16" ht="18" customHeight="1" x14ac:dyDescent="0.3">
      <c r="A23" s="76"/>
      <c r="B23" s="112" t="str">
        <f>DB!B17</f>
        <v>항1  TEST 1</v>
      </c>
      <c r="C23" s="109" t="str">
        <f>DB!C17</f>
        <v>1.2   test 1.2</v>
      </c>
      <c r="D23" s="110" t="str">
        <f>DB!D17</f>
        <v>1.2.4   홍보비</v>
      </c>
      <c r="E23" s="36"/>
      <c r="F23" s="36"/>
      <c r="G23" s="16">
        <f>IF(C23="",0,SUMIFS(지급대장!$K$4:$K$3500,지급대장!$C$4:$C$3500,"국제협력단",지급대장!$E$4:$E$3500,총괄명세!C23,지급대장!$F$4:$F$3500,총괄명세!D23))</f>
        <v>0</v>
      </c>
      <c r="H23" s="16">
        <f t="shared" si="9"/>
        <v>0</v>
      </c>
      <c r="I23" s="17">
        <f t="shared" si="10"/>
        <v>0</v>
      </c>
      <c r="J23" s="36"/>
      <c r="K23" s="36"/>
      <c r="L23" s="16">
        <f>IF(C23=" ",0,SUMIFS(지급대장!$K$4:$K$3500,지급대장!$C$4:$C$3500,"파트너분담금",지급대장!$E$4:$E$3500,총괄명세!C23,지급대장!$F$4:$F$3500,총괄명세!D23))</f>
        <v>0</v>
      </c>
      <c r="M23" s="16">
        <f t="shared" si="7"/>
        <v>0</v>
      </c>
      <c r="N23" s="71">
        <f t="shared" si="8"/>
        <v>0</v>
      </c>
      <c r="P23" s="117">
        <f t="shared" si="4"/>
        <v>0</v>
      </c>
    </row>
    <row r="24" spans="1:16" ht="18" customHeight="1" x14ac:dyDescent="0.3">
      <c r="A24" s="76"/>
      <c r="B24" s="112" t="str">
        <f>DB!B18</f>
        <v>항1  TEST 1</v>
      </c>
      <c r="C24" s="109" t="str">
        <f>DB!C18</f>
        <v>1.2   test 1.2</v>
      </c>
      <c r="D24" s="110" t="str">
        <f>DB!D18</f>
        <v>1.2.5   ZZZ</v>
      </c>
      <c r="E24" s="236"/>
      <c r="F24" s="236"/>
      <c r="G24" s="16">
        <f>IF(C24="",0,SUMIFS(지급대장!$K$4:$K$3500,지급대장!$C$4:$C$3500,"국제협력단",지급대장!$E$4:$E$3500,총괄명세!C24,지급대장!$F$4:$F$3500,총괄명세!D24))</f>
        <v>0</v>
      </c>
      <c r="H24" s="16">
        <f t="shared" si="9"/>
        <v>0</v>
      </c>
      <c r="I24" s="17">
        <f t="shared" si="10"/>
        <v>0</v>
      </c>
      <c r="J24" s="236"/>
      <c r="K24" s="236"/>
      <c r="L24" s="16">
        <f>IF(C24=" ",0,SUMIFS(지급대장!$K$4:$K$3500,지급대장!$C$4:$C$3500,"파트너분담금",지급대장!$E$4:$E$3500,총괄명세!C24,지급대장!$F$4:$F$3500,총괄명세!D24))</f>
        <v>0</v>
      </c>
      <c r="M24" s="16">
        <f t="shared" si="7"/>
        <v>0</v>
      </c>
      <c r="N24" s="71">
        <f t="shared" si="8"/>
        <v>0</v>
      </c>
      <c r="P24" s="117">
        <f t="shared" si="4"/>
        <v>0</v>
      </c>
    </row>
    <row r="25" spans="1:16" ht="18" customHeight="1" x14ac:dyDescent="0.3">
      <c r="A25" s="76"/>
      <c r="B25" s="112" t="str">
        <f>DB!B19</f>
        <v>항1  TEST 1</v>
      </c>
      <c r="C25" s="109" t="str">
        <f>DB!C19</f>
        <v>1.2   test 1.2</v>
      </c>
      <c r="D25" s="110" t="str">
        <f>DB!D19</f>
        <v xml:space="preserve">1.2.6   ZZZ   </v>
      </c>
      <c r="E25" s="236"/>
      <c r="F25" s="236"/>
      <c r="G25" s="16">
        <f>IF(C25="",0,SUMIFS(지급대장!$K$4:$K$3500,지급대장!$C$4:$C$3500,"국제협력단",지급대장!$E$4:$E$3500,총괄명세!C25,지급대장!$F$4:$F$3500,총괄명세!D25))</f>
        <v>0</v>
      </c>
      <c r="H25" s="16">
        <f t="shared" si="9"/>
        <v>0</v>
      </c>
      <c r="I25" s="17">
        <f t="shared" si="10"/>
        <v>0</v>
      </c>
      <c r="J25" s="236"/>
      <c r="K25" s="236"/>
      <c r="L25" s="16">
        <f>IF(C25=" ",0,SUMIFS(지급대장!$K$4:$K$3500,지급대장!$C$4:$C$3500,"파트너분담금",지급대장!$E$4:$E$3500,총괄명세!C25,지급대장!$F$4:$F$3500,총괄명세!D25))</f>
        <v>0</v>
      </c>
      <c r="M25" s="16">
        <f t="shared" si="7"/>
        <v>0</v>
      </c>
      <c r="N25" s="71">
        <f t="shared" si="8"/>
        <v>0</v>
      </c>
      <c r="P25" s="117">
        <f t="shared" si="4"/>
        <v>0</v>
      </c>
    </row>
    <row r="26" spans="1:16" ht="18" customHeight="1" x14ac:dyDescent="0.3">
      <c r="A26" s="76"/>
      <c r="B26" s="112" t="str">
        <f>DB!B20</f>
        <v>항1  TEST 1</v>
      </c>
      <c r="C26" s="109" t="str">
        <f>DB!C20</f>
        <v>1.2   test 1.2</v>
      </c>
      <c r="D26" s="110" t="str">
        <f>DB!D20</f>
        <v>1.2.7   ZZZ</v>
      </c>
      <c r="E26" s="236"/>
      <c r="F26" s="236"/>
      <c r="G26" s="16">
        <f>IF(C26="",0,SUMIFS(지급대장!$K$4:$K$3500,지급대장!$C$4:$C$3500,"국제협력단",지급대장!$E$4:$E$3500,총괄명세!C26,지급대장!$F$4:$F$3500,총괄명세!D26))</f>
        <v>0</v>
      </c>
      <c r="H26" s="16">
        <f t="shared" si="9"/>
        <v>0</v>
      </c>
      <c r="I26" s="17">
        <f t="shared" si="10"/>
        <v>0</v>
      </c>
      <c r="J26" s="236"/>
      <c r="K26" s="236"/>
      <c r="L26" s="16">
        <f>IF(C26=" ",0,SUMIFS(지급대장!$K$4:$K$3500,지급대장!$C$4:$C$3500,"파트너분담금",지급대장!$E$4:$E$3500,총괄명세!C26,지급대장!$F$4:$F$3500,총괄명세!D26))</f>
        <v>0</v>
      </c>
      <c r="M26" s="16">
        <f t="shared" si="7"/>
        <v>0</v>
      </c>
      <c r="N26" s="71">
        <f t="shared" si="8"/>
        <v>0</v>
      </c>
      <c r="P26" s="117">
        <f t="shared" si="4"/>
        <v>0</v>
      </c>
    </row>
    <row r="27" spans="1:16" ht="18" customHeight="1" x14ac:dyDescent="0.3">
      <c r="A27" s="76"/>
      <c r="B27" s="112" t="str">
        <f>DB!B21</f>
        <v>항1  TEST 1</v>
      </c>
      <c r="C27" s="109" t="str">
        <f>DB!C21</f>
        <v>1.2   test 1.2</v>
      </c>
      <c r="D27" s="110" t="str">
        <f>DB!D21</f>
        <v>1.2.8   ZZZ</v>
      </c>
      <c r="E27" s="236"/>
      <c r="F27" s="236"/>
      <c r="G27" s="16">
        <f>IF(C27="",0,SUMIFS(지급대장!$K$4:$K$3500,지급대장!$C$4:$C$3500,"국제협력단",지급대장!$E$4:$E$3500,총괄명세!C27,지급대장!$F$4:$F$3500,총괄명세!D27))</f>
        <v>0</v>
      </c>
      <c r="H27" s="16">
        <f t="shared" si="9"/>
        <v>0</v>
      </c>
      <c r="I27" s="17">
        <f t="shared" si="10"/>
        <v>0</v>
      </c>
      <c r="J27" s="236"/>
      <c r="K27" s="236"/>
      <c r="L27" s="16">
        <f>IF(C27=" ",0,SUMIFS(지급대장!$K$4:$K$3500,지급대장!$C$4:$C$3500,"파트너분담금",지급대장!$E$4:$E$3500,총괄명세!C27,지급대장!$F$4:$F$3500,총괄명세!D27))</f>
        <v>0</v>
      </c>
      <c r="M27" s="16">
        <f t="shared" si="7"/>
        <v>0</v>
      </c>
      <c r="N27" s="71">
        <f t="shared" si="8"/>
        <v>0</v>
      </c>
      <c r="P27" s="117">
        <f t="shared" si="4"/>
        <v>0</v>
      </c>
    </row>
    <row r="28" spans="1:16" ht="18" customHeight="1" x14ac:dyDescent="0.3">
      <c r="A28" s="76"/>
      <c r="B28" s="112" t="str">
        <f>DB!B22</f>
        <v>항1  TEST 1</v>
      </c>
      <c r="C28" s="109" t="str">
        <f>DB!C22</f>
        <v>1.2   test 1.2</v>
      </c>
      <c r="D28" s="110" t="str">
        <f>DB!D22</f>
        <v>1.2.9   ZZZ</v>
      </c>
      <c r="E28" s="236"/>
      <c r="F28" s="236"/>
      <c r="G28" s="16">
        <f>IF(C28="",0,SUMIFS(지급대장!$K$4:$K$3500,지급대장!$C$4:$C$3500,"국제협력단",지급대장!$E$4:$E$3500,총괄명세!C28,지급대장!$F$4:$F$3500,총괄명세!D28))</f>
        <v>0</v>
      </c>
      <c r="H28" s="16">
        <f t="shared" si="9"/>
        <v>0</v>
      </c>
      <c r="I28" s="17">
        <f t="shared" si="10"/>
        <v>0</v>
      </c>
      <c r="J28" s="236"/>
      <c r="K28" s="236"/>
      <c r="L28" s="16">
        <f>IF(C28=" ",0,SUMIFS(지급대장!$K$4:$K$3500,지급대장!$C$4:$C$3500,"파트너분담금",지급대장!$E$4:$E$3500,총괄명세!C28,지급대장!$F$4:$F$3500,총괄명세!D28))</f>
        <v>0</v>
      </c>
      <c r="M28" s="16">
        <f t="shared" si="7"/>
        <v>0</v>
      </c>
      <c r="N28" s="71">
        <f t="shared" si="8"/>
        <v>0</v>
      </c>
      <c r="P28" s="117">
        <f t="shared" si="4"/>
        <v>0</v>
      </c>
    </row>
    <row r="29" spans="1:16" ht="18" customHeight="1" x14ac:dyDescent="0.3">
      <c r="A29" s="76"/>
      <c r="B29" s="112" t="str">
        <f>DB!B23</f>
        <v>항1  TEST 1</v>
      </c>
      <c r="C29" s="109" t="str">
        <f>DB!C23</f>
        <v>1.2   test 1.2</v>
      </c>
      <c r="D29" s="110" t="str">
        <f>DB!D23</f>
        <v>1.2.10   ZZZ</v>
      </c>
      <c r="E29" s="236"/>
      <c r="F29" s="236"/>
      <c r="G29" s="16">
        <f>IF(C29="",0,SUMIFS(지급대장!$K$4:$K$3500,지급대장!$C$4:$C$3500,"국제협력단",지급대장!$E$4:$E$3500,총괄명세!C29,지급대장!$F$4:$F$3500,총괄명세!D29))</f>
        <v>0</v>
      </c>
      <c r="H29" s="16">
        <f t="shared" si="9"/>
        <v>0</v>
      </c>
      <c r="I29" s="17">
        <f t="shared" si="10"/>
        <v>0</v>
      </c>
      <c r="J29" s="236"/>
      <c r="K29" s="236"/>
      <c r="L29" s="16">
        <f>IF(C29=" ",0,SUMIFS(지급대장!$K$4:$K$3500,지급대장!$C$4:$C$3500,"파트너분담금",지급대장!$E$4:$E$3500,총괄명세!C29,지급대장!$F$4:$F$3500,총괄명세!D29))</f>
        <v>0</v>
      </c>
      <c r="M29" s="16">
        <f t="shared" si="7"/>
        <v>0</v>
      </c>
      <c r="N29" s="71">
        <f t="shared" si="8"/>
        <v>0</v>
      </c>
      <c r="P29" s="117">
        <f t="shared" si="4"/>
        <v>0</v>
      </c>
    </row>
    <row r="30" spans="1:16" ht="18" customHeight="1" x14ac:dyDescent="0.3">
      <c r="A30" s="76"/>
      <c r="B30" s="113"/>
      <c r="C30" s="102" t="s">
        <v>9</v>
      </c>
      <c r="D30" s="102"/>
      <c r="E30" s="103">
        <f>SUM(E10:E29)</f>
        <v>0</v>
      </c>
      <c r="F30" s="103">
        <f>SUM(F10:F29)</f>
        <v>0</v>
      </c>
      <c r="G30" s="14">
        <f>SUM(G10:G29)</f>
        <v>1340233</v>
      </c>
      <c r="H30" s="14">
        <f>SUM(H10:H29)</f>
        <v>0</v>
      </c>
      <c r="I30" s="15">
        <f>IF(ISERROR(H30/F30),0,H30/F30)</f>
        <v>0</v>
      </c>
      <c r="J30" s="103">
        <f>SUM(J10:J29)</f>
        <v>0</v>
      </c>
      <c r="K30" s="103">
        <f>SUM(K10:K29)</f>
        <v>0</v>
      </c>
      <c r="L30" s="14">
        <f>SUM(L10:L29)</f>
        <v>0</v>
      </c>
      <c r="M30" s="14">
        <f>SUM(M10:M29)</f>
        <v>0</v>
      </c>
      <c r="N30" s="15">
        <f>IF(ISERROR(M30/K30),0,M30/K30)</f>
        <v>0</v>
      </c>
      <c r="P30" s="117">
        <f t="shared" si="4"/>
        <v>1340233</v>
      </c>
    </row>
    <row r="31" spans="1:16" ht="18" customHeight="1" x14ac:dyDescent="0.3">
      <c r="A31" s="76"/>
      <c r="B31" s="74" t="str">
        <f>DB!B24</f>
        <v>항2  TEST 2</v>
      </c>
      <c r="C31" s="50" t="str">
        <f>DB!C24</f>
        <v>2.1   test 2.1</v>
      </c>
      <c r="D31" s="50" t="str">
        <f>DB!D24</f>
        <v>2.1.1   ZZZ</v>
      </c>
      <c r="E31" s="36"/>
      <c r="F31" s="36"/>
      <c r="G31" s="16">
        <f>IF(C31="",0,SUMIFS(지급대장!$K$4:$K$3500,지급대장!$C$4:$C$3500,"국제협력단",지급대장!$E$4:$E$3500,총괄명세!C31,지급대장!$F$4:$F$3500,총괄명세!D31))</f>
        <v>0</v>
      </c>
      <c r="H31" s="16">
        <f t="shared" si="0"/>
        <v>0</v>
      </c>
      <c r="I31" s="17">
        <f>IF(ISERROR(H31/F31),0,H31/F31)</f>
        <v>0</v>
      </c>
      <c r="J31" s="36"/>
      <c r="K31" s="36"/>
      <c r="L31" s="16">
        <f>IF(C31=" ",0,SUMIFS(지급대장!$K$4:$K$3500,지급대장!$C$4:$C$3500,"파트너분담금",지급대장!$E$4:$E$3500,총괄명세!C31,지급대장!$F$4:$F$3500,총괄명세!D31))</f>
        <v>0</v>
      </c>
      <c r="M31" s="16">
        <f t="shared" si="2"/>
        <v>0</v>
      </c>
      <c r="N31" s="71">
        <f>IF(ISERROR(M31/K31),0,M31/K31)</f>
        <v>0</v>
      </c>
      <c r="P31" s="117">
        <f t="shared" si="4"/>
        <v>0</v>
      </c>
    </row>
    <row r="32" spans="1:16" ht="18" customHeight="1" x14ac:dyDescent="0.3">
      <c r="A32" s="76"/>
      <c r="B32" s="74" t="str">
        <f>DB!B25</f>
        <v>항2  TEST 2</v>
      </c>
      <c r="C32" s="50" t="str">
        <f>DB!C25</f>
        <v>2.1   test 2.1</v>
      </c>
      <c r="D32" s="50" t="str">
        <f>DB!D25</f>
        <v>2.1.2   ZZZ</v>
      </c>
      <c r="E32" s="36"/>
      <c r="F32" s="36"/>
      <c r="G32" s="16">
        <f>IF(C32="",0,SUMIFS(지급대장!$K$4:$K$3500,지급대장!$C$4:$C$3500,"국제협력단",지급대장!$E$4:$E$3500,총괄명세!C32,지급대장!$F$4:$F$3500,총괄명세!D32))</f>
        <v>0</v>
      </c>
      <c r="H32" s="16">
        <f t="shared" si="0"/>
        <v>0</v>
      </c>
      <c r="I32" s="17">
        <f t="shared" ref="I32:I35" si="11">IF(ISERROR(H32/F32),0,H32/F32)</f>
        <v>0</v>
      </c>
      <c r="J32" s="36"/>
      <c r="K32" s="36"/>
      <c r="L32" s="16">
        <f>IF(C32=" ",0,SUMIFS(지급대장!$K$4:$K$3500,지급대장!$C$4:$C$3500,"파트너분담금",지급대장!$E$4:$E$3500,총괄명세!C32,지급대장!$F$4:$F$3500,총괄명세!D32))</f>
        <v>0</v>
      </c>
      <c r="M32" s="16">
        <f t="shared" si="2"/>
        <v>0</v>
      </c>
      <c r="N32" s="71">
        <f t="shared" ref="N32:N35" si="12">IF(ISERROR(M32/K32),0,M32/K32)</f>
        <v>0</v>
      </c>
      <c r="P32" s="117">
        <f t="shared" si="4"/>
        <v>0</v>
      </c>
    </row>
    <row r="33" spans="1:16" ht="18" customHeight="1" x14ac:dyDescent="0.3">
      <c r="A33" s="76"/>
      <c r="B33" s="74" t="str">
        <f>DB!B26</f>
        <v>항2  TEST 2</v>
      </c>
      <c r="C33" s="18" t="str">
        <f>DB!C26</f>
        <v>2.1   test 2.1</v>
      </c>
      <c r="D33" s="50" t="str">
        <f>DB!D26</f>
        <v>2.1.3   ZZZ</v>
      </c>
      <c r="E33" s="36"/>
      <c r="F33" s="36"/>
      <c r="G33" s="16">
        <f>IF(C33="",0,SUMIFS(지급대장!$K$4:$K$3500,지급대장!$C$4:$C$3500,"국제협력단",지급대장!$E$4:$E$3500,총괄명세!C33,지급대장!$F$4:$F$3500,총괄명세!D33))</f>
        <v>0</v>
      </c>
      <c r="H33" s="16">
        <f t="shared" si="0"/>
        <v>0</v>
      </c>
      <c r="I33" s="17">
        <f t="shared" si="11"/>
        <v>0</v>
      </c>
      <c r="J33" s="36"/>
      <c r="K33" s="36"/>
      <c r="L33" s="16">
        <f>IF(C33=" ",0,SUMIFS(지급대장!$K$4:$K$3500,지급대장!$C$4:$C$3500,"파트너분담금",지급대장!$E$4:$E$3500,총괄명세!C33,지급대장!$F$4:$F$3500,총괄명세!D33))</f>
        <v>0</v>
      </c>
      <c r="M33" s="16">
        <f t="shared" si="2"/>
        <v>0</v>
      </c>
      <c r="N33" s="71">
        <f t="shared" si="12"/>
        <v>0</v>
      </c>
      <c r="P33" s="117">
        <f t="shared" si="4"/>
        <v>0</v>
      </c>
    </row>
    <row r="34" spans="1:16" ht="18" customHeight="1" x14ac:dyDescent="0.3">
      <c r="A34" s="76"/>
      <c r="B34" s="74" t="str">
        <f>DB!B27</f>
        <v>항2  TEST 2</v>
      </c>
      <c r="C34" s="18" t="str">
        <f>DB!C27</f>
        <v>2.1   test 2.1</v>
      </c>
      <c r="D34" s="50" t="str">
        <f>DB!D27</f>
        <v>2.1.4   ZZZ</v>
      </c>
      <c r="E34" s="36"/>
      <c r="F34" s="36"/>
      <c r="G34" s="16">
        <f>IF(C34="",0,SUMIFS(지급대장!$K$4:$K$3500,지급대장!$C$4:$C$3500,"국제협력단",지급대장!$E$4:$E$3500,총괄명세!C34,지급대장!$F$4:$F$3500,총괄명세!D34))</f>
        <v>0</v>
      </c>
      <c r="H34" s="16">
        <f t="shared" si="0"/>
        <v>0</v>
      </c>
      <c r="I34" s="17">
        <f t="shared" si="11"/>
        <v>0</v>
      </c>
      <c r="J34" s="36"/>
      <c r="K34" s="36"/>
      <c r="L34" s="16">
        <f>IF(C34=" ",0,SUMIFS(지급대장!$K$4:$K$3500,지급대장!$C$4:$C$3500,"파트너분담금",지급대장!$E$4:$E$3500,총괄명세!C34,지급대장!$F$4:$F$3500,총괄명세!D34))</f>
        <v>0</v>
      </c>
      <c r="M34" s="16">
        <f t="shared" si="2"/>
        <v>0</v>
      </c>
      <c r="N34" s="71">
        <f t="shared" si="12"/>
        <v>0</v>
      </c>
      <c r="P34" s="117">
        <f t="shared" si="4"/>
        <v>0</v>
      </c>
    </row>
    <row r="35" spans="1:16" ht="18" customHeight="1" x14ac:dyDescent="0.3">
      <c r="A35" s="76"/>
      <c r="B35" s="74" t="str">
        <f>DB!B28</f>
        <v>항2  TEST 2</v>
      </c>
      <c r="C35" s="50" t="str">
        <f>DB!C28</f>
        <v>2.1   test 2.1</v>
      </c>
      <c r="D35" s="50" t="str">
        <f>DB!D28</f>
        <v>2.1.5   ZZZ</v>
      </c>
      <c r="E35" s="36"/>
      <c r="F35" s="36"/>
      <c r="G35" s="16">
        <f>IF(C35="",0,SUMIFS(지급대장!$K$4:$K$3500,지급대장!$C$4:$C$3500,"국제협력단",지급대장!$E$4:$E$3500,총괄명세!C35,지급대장!$F$4:$F$3500,총괄명세!D35))</f>
        <v>0</v>
      </c>
      <c r="H35" s="16">
        <f t="shared" ref="H35:H50" si="13">IF(F35&gt;=G35, G35, F35)</f>
        <v>0</v>
      </c>
      <c r="I35" s="17">
        <f t="shared" si="11"/>
        <v>0</v>
      </c>
      <c r="J35" s="36"/>
      <c r="K35" s="36"/>
      <c r="L35" s="16">
        <f>IF(C35=" ",0,SUMIFS(지급대장!$K$4:$K$3500,지급대장!$C$4:$C$3500,"파트너분담금",지급대장!$E$4:$E$3500,총괄명세!C35,지급대장!$F$4:$F$3500,총괄명세!D35))</f>
        <v>0</v>
      </c>
      <c r="M35" s="16">
        <f t="shared" ref="M35:M50" si="14">IF(K35&gt;=L35, L35, K35)</f>
        <v>0</v>
      </c>
      <c r="N35" s="71">
        <f t="shared" si="12"/>
        <v>0</v>
      </c>
      <c r="P35" s="117">
        <f t="shared" si="4"/>
        <v>0</v>
      </c>
    </row>
    <row r="36" spans="1:16" ht="18" customHeight="1" x14ac:dyDescent="0.3">
      <c r="A36" s="76"/>
      <c r="B36" s="74" t="str">
        <f>DB!B29</f>
        <v>항2  TEST 2</v>
      </c>
      <c r="C36" s="18" t="str">
        <f>DB!C29</f>
        <v>2.1   test 2.1</v>
      </c>
      <c r="D36" s="50" t="str">
        <f>DB!D29</f>
        <v>2.1.6   ZZZ</v>
      </c>
      <c r="E36" s="36"/>
      <c r="F36" s="36"/>
      <c r="G36" s="16">
        <f>IF(C36="",0,SUMIFS(지급대장!$K$4:$K$3500,지급대장!$C$4:$C$3500,"국제협력단",지급대장!$E$4:$E$3500,총괄명세!C36,지급대장!$F$4:$F$3500,총괄명세!D36))</f>
        <v>0</v>
      </c>
      <c r="H36" s="16">
        <f t="shared" si="13"/>
        <v>0</v>
      </c>
      <c r="I36" s="17">
        <f t="shared" ref="I36:I50" si="15">IF(ISERROR(H36/F36),0,H36/F36)</f>
        <v>0</v>
      </c>
      <c r="J36" s="36"/>
      <c r="K36" s="36"/>
      <c r="L36" s="16">
        <f>IF(C36=" ",0,SUMIFS(지급대장!$K$4:$K$3500,지급대장!$C$4:$C$3500,"파트너분담금",지급대장!$E$4:$E$3500,총괄명세!C36,지급대장!$F$4:$F$3500,총괄명세!D36))</f>
        <v>0</v>
      </c>
      <c r="M36" s="16">
        <f t="shared" si="14"/>
        <v>0</v>
      </c>
      <c r="N36" s="71">
        <f t="shared" ref="N36:N50" si="16">IF(ISERROR(M36/K36),0,M36/K36)</f>
        <v>0</v>
      </c>
      <c r="P36" s="117">
        <f t="shared" si="4"/>
        <v>0</v>
      </c>
    </row>
    <row r="37" spans="1:16" ht="18" customHeight="1" x14ac:dyDescent="0.3">
      <c r="A37" s="76"/>
      <c r="B37" s="74" t="str">
        <f>DB!B30</f>
        <v>항2  TEST 2</v>
      </c>
      <c r="C37" s="18" t="str">
        <f>DB!C30</f>
        <v>2.1   test 2.1</v>
      </c>
      <c r="D37" s="50" t="str">
        <f>DB!D30</f>
        <v>2.1.7   ZZZ</v>
      </c>
      <c r="E37" s="36"/>
      <c r="F37" s="36"/>
      <c r="G37" s="16">
        <f>IF(C37="",0,SUMIFS(지급대장!$K$4:$K$3500,지급대장!$C$4:$C$3500,"국제협력단",지급대장!$E$4:$E$3500,총괄명세!C37,지급대장!$F$4:$F$3500,총괄명세!D37))</f>
        <v>0</v>
      </c>
      <c r="H37" s="16">
        <f t="shared" si="13"/>
        <v>0</v>
      </c>
      <c r="I37" s="17">
        <f t="shared" si="15"/>
        <v>0</v>
      </c>
      <c r="J37" s="36"/>
      <c r="K37" s="36"/>
      <c r="L37" s="16">
        <f>IF(C37=" ",0,SUMIFS(지급대장!$K$4:$K$3500,지급대장!$C$4:$C$3500,"파트너분담금",지급대장!$E$4:$E$3500,총괄명세!C37,지급대장!$F$4:$F$3500,총괄명세!D37))</f>
        <v>0</v>
      </c>
      <c r="M37" s="16">
        <f t="shared" si="14"/>
        <v>0</v>
      </c>
      <c r="N37" s="71">
        <f t="shared" si="16"/>
        <v>0</v>
      </c>
      <c r="P37" s="117">
        <f t="shared" si="4"/>
        <v>0</v>
      </c>
    </row>
    <row r="38" spans="1:16" ht="18" customHeight="1" x14ac:dyDescent="0.3">
      <c r="A38" s="76"/>
      <c r="B38" s="74" t="str">
        <f>DB!B31</f>
        <v>항2  TEST 2</v>
      </c>
      <c r="C38" s="50" t="str">
        <f>DB!C31</f>
        <v>2.1   test 2.1</v>
      </c>
      <c r="D38" s="50" t="str">
        <f>DB!D31</f>
        <v>2.1.8   ZZZ</v>
      </c>
      <c r="E38" s="36"/>
      <c r="F38" s="36"/>
      <c r="G38" s="16">
        <f>IF(C38="",0,SUMIFS(지급대장!$K$4:$K$3500,지급대장!$C$4:$C$3500,"국제협력단",지급대장!$E$4:$E$3500,총괄명세!C38,지급대장!$F$4:$F$3500,총괄명세!D38))</f>
        <v>0</v>
      </c>
      <c r="H38" s="16">
        <f t="shared" si="13"/>
        <v>0</v>
      </c>
      <c r="I38" s="17">
        <f t="shared" si="15"/>
        <v>0</v>
      </c>
      <c r="J38" s="36"/>
      <c r="K38" s="36"/>
      <c r="L38" s="16">
        <f>IF(C38=" ",0,SUMIFS(지급대장!$K$4:$K$3500,지급대장!$C$4:$C$3500,"파트너분담금",지급대장!$E$4:$E$3500,총괄명세!C38,지급대장!$F$4:$F$3500,총괄명세!D38))</f>
        <v>0</v>
      </c>
      <c r="M38" s="16">
        <f t="shared" si="14"/>
        <v>0</v>
      </c>
      <c r="N38" s="71">
        <f t="shared" si="16"/>
        <v>0</v>
      </c>
      <c r="P38" s="117">
        <f t="shared" si="4"/>
        <v>0</v>
      </c>
    </row>
    <row r="39" spans="1:16" ht="18" customHeight="1" x14ac:dyDescent="0.3">
      <c r="A39" s="76"/>
      <c r="B39" s="74" t="str">
        <f>DB!B32</f>
        <v>항2  TEST 2</v>
      </c>
      <c r="C39" s="18" t="str">
        <f>DB!C32</f>
        <v>2.1   test 2.1</v>
      </c>
      <c r="D39" s="50" t="str">
        <f>DB!D32</f>
        <v>2.1.9   ZZZ</v>
      </c>
      <c r="E39" s="36"/>
      <c r="F39" s="36"/>
      <c r="G39" s="16">
        <f>IF(C39="",0,SUMIFS(지급대장!$K$4:$K$3500,지급대장!$C$4:$C$3500,"국제협력단",지급대장!$E$4:$E$3500,총괄명세!C39,지급대장!$F$4:$F$3500,총괄명세!D39))</f>
        <v>0</v>
      </c>
      <c r="H39" s="16">
        <f t="shared" si="13"/>
        <v>0</v>
      </c>
      <c r="I39" s="17">
        <f t="shared" si="15"/>
        <v>0</v>
      </c>
      <c r="J39" s="36"/>
      <c r="K39" s="36"/>
      <c r="L39" s="16">
        <f>IF(C39=" ",0,SUMIFS(지급대장!$K$4:$K$3500,지급대장!$C$4:$C$3500,"파트너분담금",지급대장!$E$4:$E$3500,총괄명세!C39,지급대장!$F$4:$F$3500,총괄명세!D39))</f>
        <v>0</v>
      </c>
      <c r="M39" s="16">
        <f t="shared" si="14"/>
        <v>0</v>
      </c>
      <c r="N39" s="71">
        <f t="shared" si="16"/>
        <v>0</v>
      </c>
      <c r="P39" s="117">
        <f t="shared" si="4"/>
        <v>0</v>
      </c>
    </row>
    <row r="40" spans="1:16" ht="18" customHeight="1" x14ac:dyDescent="0.3">
      <c r="A40" s="76"/>
      <c r="B40" s="74" t="str">
        <f>DB!B33</f>
        <v>항2  TEST 2</v>
      </c>
      <c r="C40" s="18" t="str">
        <f>DB!C33</f>
        <v>2.1   test 2.1</v>
      </c>
      <c r="D40" s="50" t="str">
        <f>DB!D33</f>
        <v>2.1.10   ZZZ</v>
      </c>
      <c r="E40" s="36"/>
      <c r="F40" s="36"/>
      <c r="G40" s="16">
        <f>IF(C40="",0,SUMIFS(지급대장!$K$4:$K$3500,지급대장!$C$4:$C$3500,"국제협력단",지급대장!$E$4:$E$3500,총괄명세!C40,지급대장!$F$4:$F$3500,총괄명세!D40))</f>
        <v>0</v>
      </c>
      <c r="H40" s="16">
        <f t="shared" si="13"/>
        <v>0</v>
      </c>
      <c r="I40" s="17">
        <f t="shared" si="15"/>
        <v>0</v>
      </c>
      <c r="J40" s="36"/>
      <c r="K40" s="36"/>
      <c r="L40" s="16">
        <f>IF(C40=" ",0,SUMIFS(지급대장!$K$4:$K$3500,지급대장!$C$4:$C$3500,"파트너분담금",지급대장!$E$4:$E$3500,총괄명세!C40,지급대장!$F$4:$F$3500,총괄명세!D40))</f>
        <v>0</v>
      </c>
      <c r="M40" s="16">
        <f t="shared" si="14"/>
        <v>0</v>
      </c>
      <c r="N40" s="71">
        <f t="shared" si="16"/>
        <v>0</v>
      </c>
      <c r="P40" s="117">
        <f t="shared" si="4"/>
        <v>0</v>
      </c>
    </row>
    <row r="41" spans="1:16" ht="18" customHeight="1" x14ac:dyDescent="0.3">
      <c r="A41" s="76"/>
      <c r="B41" s="74" t="str">
        <f>DB!B34</f>
        <v>항2  TEST 2</v>
      </c>
      <c r="C41" s="18" t="str">
        <f>DB!C34</f>
        <v>2.2   test 2.2</v>
      </c>
      <c r="D41" s="50" t="str">
        <f>DB!D34</f>
        <v>2.2.1   ZZZ</v>
      </c>
      <c r="E41" s="36"/>
      <c r="F41" s="36"/>
      <c r="G41" s="16">
        <f>IF(C41="",0,SUMIFS(지급대장!$K$4:$K$3500,지급대장!$C$4:$C$3500,"국제협력단",지급대장!$E$4:$E$3500,총괄명세!C41,지급대장!$F$4:$F$3500,총괄명세!D41))</f>
        <v>0</v>
      </c>
      <c r="H41" s="16">
        <f t="shared" si="13"/>
        <v>0</v>
      </c>
      <c r="I41" s="17">
        <f t="shared" si="15"/>
        <v>0</v>
      </c>
      <c r="J41" s="36"/>
      <c r="K41" s="36"/>
      <c r="L41" s="16">
        <f>IF(C41=" ",0,SUMIFS(지급대장!$K$4:$K$3500,지급대장!$C$4:$C$3500,"파트너분담금",지급대장!$E$4:$E$3500,총괄명세!C41,지급대장!$F$4:$F$3500,총괄명세!D41))</f>
        <v>0</v>
      </c>
      <c r="M41" s="16">
        <f t="shared" si="14"/>
        <v>0</v>
      </c>
      <c r="N41" s="71">
        <f t="shared" si="16"/>
        <v>0</v>
      </c>
      <c r="P41" s="117">
        <f t="shared" si="4"/>
        <v>0</v>
      </c>
    </row>
    <row r="42" spans="1:16" ht="18" customHeight="1" x14ac:dyDescent="0.3">
      <c r="A42" s="76"/>
      <c r="B42" s="74" t="str">
        <f>DB!B35</f>
        <v>항2  TEST 2</v>
      </c>
      <c r="C42" s="18" t="str">
        <f>DB!C35</f>
        <v>2.2   test 2.2</v>
      </c>
      <c r="D42" s="50" t="str">
        <f>DB!D35</f>
        <v>2.2.2   ZZZ</v>
      </c>
      <c r="E42" s="36"/>
      <c r="F42" s="36"/>
      <c r="G42" s="16">
        <f>IF(C42="",0,SUMIFS(지급대장!$K$4:$K$3500,지급대장!$C$4:$C$3500,"국제협력단",지급대장!$E$4:$E$3500,총괄명세!C42,지급대장!$F$4:$F$3500,총괄명세!D42))</f>
        <v>0</v>
      </c>
      <c r="H42" s="16">
        <f t="shared" si="13"/>
        <v>0</v>
      </c>
      <c r="I42" s="17">
        <f t="shared" si="15"/>
        <v>0</v>
      </c>
      <c r="J42" s="36"/>
      <c r="K42" s="36"/>
      <c r="L42" s="16">
        <f>IF(C42=" ",0,SUMIFS(지급대장!$K$4:$K$3500,지급대장!$C$4:$C$3500,"파트너분담금",지급대장!$E$4:$E$3500,총괄명세!C42,지급대장!$F$4:$F$3500,총괄명세!D42))</f>
        <v>0</v>
      </c>
      <c r="M42" s="16">
        <f t="shared" si="14"/>
        <v>0</v>
      </c>
      <c r="N42" s="71">
        <f t="shared" si="16"/>
        <v>0</v>
      </c>
      <c r="P42" s="117">
        <f t="shared" si="4"/>
        <v>0</v>
      </c>
    </row>
    <row r="43" spans="1:16" ht="18" customHeight="1" x14ac:dyDescent="0.3">
      <c r="A43" s="76"/>
      <c r="B43" s="74" t="str">
        <f>DB!B36</f>
        <v>항2  TEST 2</v>
      </c>
      <c r="C43" s="18" t="str">
        <f>DB!C36</f>
        <v>2.2   test 2.2</v>
      </c>
      <c r="D43" s="50" t="str">
        <f>DB!D36</f>
        <v>2.2.3   ZZZ</v>
      </c>
      <c r="E43" s="36"/>
      <c r="F43" s="36"/>
      <c r="G43" s="16">
        <f>IF(C43="",0,SUMIFS(지급대장!$K$4:$K$3500,지급대장!$C$4:$C$3500,"국제협력단",지급대장!$E$4:$E$3500,총괄명세!C43,지급대장!$F$4:$F$3500,총괄명세!D43))</f>
        <v>0</v>
      </c>
      <c r="H43" s="16">
        <f t="shared" si="13"/>
        <v>0</v>
      </c>
      <c r="I43" s="17">
        <f t="shared" si="15"/>
        <v>0</v>
      </c>
      <c r="J43" s="36"/>
      <c r="K43" s="36"/>
      <c r="L43" s="16">
        <f>IF(C43=" ",0,SUMIFS(지급대장!$K$4:$K$3500,지급대장!$C$4:$C$3500,"파트너분담금",지급대장!$E$4:$E$3500,총괄명세!C43,지급대장!$F$4:$F$3500,총괄명세!D43))</f>
        <v>0</v>
      </c>
      <c r="M43" s="16">
        <f t="shared" si="14"/>
        <v>0</v>
      </c>
      <c r="N43" s="71">
        <f t="shared" si="16"/>
        <v>0</v>
      </c>
      <c r="P43" s="117">
        <f t="shared" si="4"/>
        <v>0</v>
      </c>
    </row>
    <row r="44" spans="1:16" ht="18" customHeight="1" x14ac:dyDescent="0.3">
      <c r="A44" s="76"/>
      <c r="B44" s="74" t="str">
        <f>DB!B37</f>
        <v>항2  TEST 2</v>
      </c>
      <c r="C44" s="18" t="str">
        <f>DB!C37</f>
        <v>2.2   test 2.2</v>
      </c>
      <c r="D44" s="50" t="str">
        <f>DB!D37</f>
        <v>2.2.4   ZZZ</v>
      </c>
      <c r="E44" s="36"/>
      <c r="F44" s="36"/>
      <c r="G44" s="16">
        <f>IF(C44="",0,SUMIFS(지급대장!$K$4:$K$3500,지급대장!$C$4:$C$3500,"국제협력단",지급대장!$E$4:$E$3500,총괄명세!C44,지급대장!$F$4:$F$3500,총괄명세!D44))</f>
        <v>0</v>
      </c>
      <c r="H44" s="16">
        <f t="shared" si="13"/>
        <v>0</v>
      </c>
      <c r="I44" s="17">
        <f t="shared" si="15"/>
        <v>0</v>
      </c>
      <c r="J44" s="36"/>
      <c r="K44" s="36"/>
      <c r="L44" s="16">
        <f>IF(C44=" ",0,SUMIFS(지급대장!$K$4:$K$3500,지급대장!$C$4:$C$3500,"파트너분담금",지급대장!$E$4:$E$3500,총괄명세!C44,지급대장!$F$4:$F$3500,총괄명세!D44))</f>
        <v>0</v>
      </c>
      <c r="M44" s="16">
        <f t="shared" si="14"/>
        <v>0</v>
      </c>
      <c r="N44" s="71">
        <f t="shared" si="16"/>
        <v>0</v>
      </c>
      <c r="P44" s="117">
        <f t="shared" si="4"/>
        <v>0</v>
      </c>
    </row>
    <row r="45" spans="1:16" ht="18" customHeight="1" x14ac:dyDescent="0.3">
      <c r="A45" s="76"/>
      <c r="B45" s="74" t="str">
        <f>DB!B38</f>
        <v>항2  TEST 2</v>
      </c>
      <c r="C45" s="18" t="str">
        <f>DB!C38</f>
        <v>2.2   test 2.2</v>
      </c>
      <c r="D45" s="50" t="str">
        <f>DB!D38</f>
        <v>2.2.5   ZZZ</v>
      </c>
      <c r="E45" s="236"/>
      <c r="F45" s="236"/>
      <c r="G45" s="16">
        <f>IF(C45="",0,SUMIFS(지급대장!$K$4:$K$3500,지급대장!$C$4:$C$3500,"국제협력단",지급대장!$E$4:$E$3500,총괄명세!C45,지급대장!$F$4:$F$3500,총괄명세!D45))</f>
        <v>0</v>
      </c>
      <c r="H45" s="16">
        <f t="shared" si="13"/>
        <v>0</v>
      </c>
      <c r="I45" s="17">
        <f t="shared" si="15"/>
        <v>0</v>
      </c>
      <c r="J45" s="236"/>
      <c r="K45" s="236"/>
      <c r="L45" s="16">
        <f>IF(C45=" ",0,SUMIFS(지급대장!$K$4:$K$3500,지급대장!$C$4:$C$3500,"파트너분담금",지급대장!$E$4:$E$3500,총괄명세!C45,지급대장!$F$4:$F$3500,총괄명세!D45))</f>
        <v>0</v>
      </c>
      <c r="M45" s="16">
        <f t="shared" si="14"/>
        <v>0</v>
      </c>
      <c r="N45" s="71">
        <f t="shared" si="16"/>
        <v>0</v>
      </c>
      <c r="P45" s="117">
        <f t="shared" si="4"/>
        <v>0</v>
      </c>
    </row>
    <row r="46" spans="1:16" ht="18" customHeight="1" x14ac:dyDescent="0.3">
      <c r="A46" s="76"/>
      <c r="B46" s="74" t="str">
        <f>DB!B39</f>
        <v>항2  TEST 2</v>
      </c>
      <c r="C46" s="18" t="str">
        <f>DB!C39</f>
        <v>2.2   test 2.2</v>
      </c>
      <c r="D46" s="50" t="str">
        <f>DB!D39</f>
        <v>2.2.6   ZZZ</v>
      </c>
      <c r="E46" s="236"/>
      <c r="F46" s="236"/>
      <c r="G46" s="16">
        <f>IF(C46="",0,SUMIFS(지급대장!$K$4:$K$3500,지급대장!$C$4:$C$3500,"국제협력단",지급대장!$E$4:$E$3500,총괄명세!C46,지급대장!$F$4:$F$3500,총괄명세!D46))</f>
        <v>0</v>
      </c>
      <c r="H46" s="16">
        <f t="shared" si="13"/>
        <v>0</v>
      </c>
      <c r="I46" s="17">
        <f t="shared" si="15"/>
        <v>0</v>
      </c>
      <c r="J46" s="236"/>
      <c r="K46" s="236"/>
      <c r="L46" s="16">
        <f>IF(C46=" ",0,SUMIFS(지급대장!$K$4:$K$3500,지급대장!$C$4:$C$3500,"파트너분담금",지급대장!$E$4:$E$3500,총괄명세!C46,지급대장!$F$4:$F$3500,총괄명세!D46))</f>
        <v>0</v>
      </c>
      <c r="M46" s="16">
        <f t="shared" si="14"/>
        <v>0</v>
      </c>
      <c r="N46" s="71">
        <f t="shared" si="16"/>
        <v>0</v>
      </c>
      <c r="P46" s="117">
        <f t="shared" si="4"/>
        <v>0</v>
      </c>
    </row>
    <row r="47" spans="1:16" ht="18" customHeight="1" x14ac:dyDescent="0.3">
      <c r="A47" s="76"/>
      <c r="B47" s="74" t="str">
        <f>DB!B40</f>
        <v>항2  TEST 2</v>
      </c>
      <c r="C47" s="18" t="str">
        <f>DB!C40</f>
        <v>2.2   test 2.2</v>
      </c>
      <c r="D47" s="50" t="str">
        <f>DB!D40</f>
        <v>2.2.7   ZZZ</v>
      </c>
      <c r="E47" s="236"/>
      <c r="F47" s="236"/>
      <c r="G47" s="16">
        <f>IF(C47="",0,SUMIFS(지급대장!$K$4:$K$3500,지급대장!$C$4:$C$3500,"국제협력단",지급대장!$E$4:$E$3500,총괄명세!C47,지급대장!$F$4:$F$3500,총괄명세!D47))</f>
        <v>0</v>
      </c>
      <c r="H47" s="16">
        <f t="shared" si="13"/>
        <v>0</v>
      </c>
      <c r="I47" s="17">
        <f t="shared" si="15"/>
        <v>0</v>
      </c>
      <c r="J47" s="236"/>
      <c r="K47" s="236"/>
      <c r="L47" s="16">
        <f>IF(C47=" ",0,SUMIFS(지급대장!$K$4:$K$3500,지급대장!$C$4:$C$3500,"파트너분담금",지급대장!$E$4:$E$3500,총괄명세!C47,지급대장!$F$4:$F$3500,총괄명세!D47))</f>
        <v>0</v>
      </c>
      <c r="M47" s="16">
        <f t="shared" si="14"/>
        <v>0</v>
      </c>
      <c r="N47" s="71">
        <f t="shared" si="16"/>
        <v>0</v>
      </c>
      <c r="P47" s="117">
        <f t="shared" si="4"/>
        <v>0</v>
      </c>
    </row>
    <row r="48" spans="1:16" ht="18" customHeight="1" x14ac:dyDescent="0.3">
      <c r="A48" s="76"/>
      <c r="B48" s="74" t="str">
        <f>DB!B41</f>
        <v>항2  TEST 2</v>
      </c>
      <c r="C48" s="18" t="str">
        <f>DB!C41</f>
        <v>2.2   test 2.2</v>
      </c>
      <c r="D48" s="50" t="str">
        <f>DB!D41</f>
        <v>2.2.8   ZZZ</v>
      </c>
      <c r="E48" s="236"/>
      <c r="F48" s="236"/>
      <c r="G48" s="16">
        <f>IF(C48="",0,SUMIFS(지급대장!$K$4:$K$3500,지급대장!$C$4:$C$3500,"국제협력단",지급대장!$E$4:$E$3500,총괄명세!C48,지급대장!$F$4:$F$3500,총괄명세!D48))</f>
        <v>0</v>
      </c>
      <c r="H48" s="16">
        <f t="shared" si="13"/>
        <v>0</v>
      </c>
      <c r="I48" s="17">
        <f t="shared" si="15"/>
        <v>0</v>
      </c>
      <c r="J48" s="236"/>
      <c r="K48" s="236"/>
      <c r="L48" s="16">
        <f>IF(C48=" ",0,SUMIFS(지급대장!$K$4:$K$3500,지급대장!$C$4:$C$3500,"파트너분담금",지급대장!$E$4:$E$3500,총괄명세!C48,지급대장!$F$4:$F$3500,총괄명세!D48))</f>
        <v>0</v>
      </c>
      <c r="M48" s="16">
        <f t="shared" si="14"/>
        <v>0</v>
      </c>
      <c r="N48" s="71">
        <f t="shared" si="16"/>
        <v>0</v>
      </c>
      <c r="P48" s="117">
        <f t="shared" si="4"/>
        <v>0</v>
      </c>
    </row>
    <row r="49" spans="1:16" ht="18" customHeight="1" x14ac:dyDescent="0.3">
      <c r="A49" s="76"/>
      <c r="B49" s="74" t="str">
        <f>DB!B42</f>
        <v>항2  TEST 2</v>
      </c>
      <c r="C49" s="18" t="str">
        <f>DB!C42</f>
        <v>2.2   test 2.2</v>
      </c>
      <c r="D49" s="50" t="str">
        <f>DB!D42</f>
        <v>2.2.9   ZZZ</v>
      </c>
      <c r="E49" s="236"/>
      <c r="F49" s="236"/>
      <c r="G49" s="16">
        <f>IF(C49="",0,SUMIFS(지급대장!$K$4:$K$3500,지급대장!$C$4:$C$3500,"국제협력단",지급대장!$E$4:$E$3500,총괄명세!C49,지급대장!$F$4:$F$3500,총괄명세!D49))</f>
        <v>0</v>
      </c>
      <c r="H49" s="16">
        <f t="shared" si="13"/>
        <v>0</v>
      </c>
      <c r="I49" s="17">
        <f t="shared" si="15"/>
        <v>0</v>
      </c>
      <c r="J49" s="236"/>
      <c r="K49" s="236"/>
      <c r="L49" s="16">
        <f>IF(C49=" ",0,SUMIFS(지급대장!$K$4:$K$3500,지급대장!$C$4:$C$3500,"파트너분담금",지급대장!$E$4:$E$3500,총괄명세!C49,지급대장!$F$4:$F$3500,총괄명세!D49))</f>
        <v>0</v>
      </c>
      <c r="M49" s="16">
        <f t="shared" si="14"/>
        <v>0</v>
      </c>
      <c r="N49" s="71">
        <f t="shared" si="16"/>
        <v>0</v>
      </c>
      <c r="P49" s="117">
        <f t="shared" si="4"/>
        <v>0</v>
      </c>
    </row>
    <row r="50" spans="1:16" ht="18" customHeight="1" x14ac:dyDescent="0.3">
      <c r="A50" s="76"/>
      <c r="B50" s="74" t="str">
        <f>DB!B43</f>
        <v>항2  TEST 2</v>
      </c>
      <c r="C50" s="18" t="str">
        <f>DB!C43</f>
        <v>2.2   test 2.2</v>
      </c>
      <c r="D50" s="50" t="str">
        <f>DB!D43</f>
        <v>2.2.10   ZZZ</v>
      </c>
      <c r="E50" s="236"/>
      <c r="F50" s="236"/>
      <c r="G50" s="16">
        <f>IF(C50="",0,SUMIFS(지급대장!$K$4:$K$3500,지급대장!$C$4:$C$3500,"국제협력단",지급대장!$E$4:$E$3500,총괄명세!C50,지급대장!$F$4:$F$3500,총괄명세!D50))</f>
        <v>0</v>
      </c>
      <c r="H50" s="16">
        <f t="shared" si="13"/>
        <v>0</v>
      </c>
      <c r="I50" s="17">
        <f t="shared" si="15"/>
        <v>0</v>
      </c>
      <c r="J50" s="236"/>
      <c r="K50" s="236"/>
      <c r="L50" s="16">
        <f>IF(C50=" ",0,SUMIFS(지급대장!$K$4:$K$3500,지급대장!$C$4:$C$3500,"파트너분담금",지급대장!$E$4:$E$3500,총괄명세!C50,지급대장!$F$4:$F$3500,총괄명세!D50))</f>
        <v>0</v>
      </c>
      <c r="M50" s="16">
        <f t="shared" si="14"/>
        <v>0</v>
      </c>
      <c r="N50" s="71">
        <f t="shared" si="16"/>
        <v>0</v>
      </c>
      <c r="P50" s="117">
        <f t="shared" si="4"/>
        <v>0</v>
      </c>
    </row>
    <row r="51" spans="1:16" ht="18" customHeight="1" x14ac:dyDescent="0.3">
      <c r="A51" s="76"/>
      <c r="B51" s="113"/>
      <c r="C51" s="102" t="s">
        <v>9</v>
      </c>
      <c r="D51" s="102"/>
      <c r="E51" s="103">
        <f>SUM(E31:E50)</f>
        <v>0</v>
      </c>
      <c r="F51" s="103">
        <f>SUM(F31:F50)</f>
        <v>0</v>
      </c>
      <c r="G51" s="14">
        <f>SUM(G31:G50)</f>
        <v>0</v>
      </c>
      <c r="H51" s="14">
        <f>SUM(H31:H50)</f>
        <v>0</v>
      </c>
      <c r="I51" s="15">
        <f>IF(ISERROR(H51/F51),0,H51/F51)</f>
        <v>0</v>
      </c>
      <c r="J51" s="103">
        <f>SUM(J31:J50)</f>
        <v>0</v>
      </c>
      <c r="K51" s="103">
        <f>SUM(K31:K50)</f>
        <v>0</v>
      </c>
      <c r="L51" s="14">
        <f>SUM(L31:L50)</f>
        <v>0</v>
      </c>
      <c r="M51" s="14">
        <f>SUM(M31:M50)</f>
        <v>0</v>
      </c>
      <c r="N51" s="15">
        <f>IF(ISERROR(M51/K51),0,M51/K51)</f>
        <v>0</v>
      </c>
      <c r="P51" s="117">
        <f>SUM(E51:N51)</f>
        <v>0</v>
      </c>
    </row>
    <row r="52" spans="1:16" ht="18" customHeight="1" x14ac:dyDescent="0.3">
      <c r="A52" s="76"/>
      <c r="B52" s="74" t="str">
        <f>DB!B44</f>
        <v>항3  TEST 3</v>
      </c>
      <c r="C52" s="50" t="str">
        <f>DB!C44</f>
        <v>3.1   test 3.1</v>
      </c>
      <c r="D52" s="50" t="str">
        <f>DB!D44</f>
        <v>3.1.1   ZZZ</v>
      </c>
      <c r="E52" s="68"/>
      <c r="F52" s="68"/>
      <c r="G52" s="16">
        <f>IF(C52="",0,SUMIFS(지급대장!$K$4:$K$3500,지급대장!$C$4:$C$3500,"국제협력단",지급대장!$E$4:$E$3500,총괄명세!C52,지급대장!$F$4:$F$3500,총괄명세!D52))</f>
        <v>0</v>
      </c>
      <c r="H52" s="16">
        <f t="shared" si="0"/>
        <v>0</v>
      </c>
      <c r="I52" s="69">
        <f>IF(ISERROR(H52/F52),0,H52/F52)</f>
        <v>0</v>
      </c>
      <c r="J52" s="68"/>
      <c r="K52" s="68"/>
      <c r="L52" s="16">
        <f>IF(C52=" ",0,SUMIFS(지급대장!$K$4:$K$3500,지급대장!$C$4:$C$3500,"파트너분담금",지급대장!$E$4:$E$3500,총괄명세!C52,지급대장!$F$4:$F$3500,총괄명세!D52))</f>
        <v>0</v>
      </c>
      <c r="M52" s="16">
        <f t="shared" si="2"/>
        <v>0</v>
      </c>
      <c r="N52" s="72">
        <f>IF(ISERROR(M52/K52),0,M52/K52)</f>
        <v>0</v>
      </c>
      <c r="P52" s="117">
        <f t="shared" si="4"/>
        <v>0</v>
      </c>
    </row>
    <row r="53" spans="1:16" ht="18" customHeight="1" x14ac:dyDescent="0.3">
      <c r="A53" s="76"/>
      <c r="B53" s="74" t="str">
        <f>DB!B45</f>
        <v>항3  TEST 3</v>
      </c>
      <c r="C53" s="50" t="str">
        <f>DB!C45</f>
        <v>3.1   test 3.1</v>
      </c>
      <c r="D53" s="50" t="str">
        <f>DB!D45</f>
        <v>3.1.2   ZZZ</v>
      </c>
      <c r="E53" s="68"/>
      <c r="F53" s="68"/>
      <c r="G53" s="16">
        <f>IF(C53="",0,SUMIFS(지급대장!$K$4:$K$3500,지급대장!$C$4:$C$3500,"국제협력단",지급대장!$E$4:$E$3500,총괄명세!C53,지급대장!$F$4:$F$3500,총괄명세!D53))</f>
        <v>0</v>
      </c>
      <c r="H53" s="16">
        <f t="shared" si="0"/>
        <v>0</v>
      </c>
      <c r="I53" s="69">
        <f t="shared" ref="I53:I56" si="17">IF(ISERROR(H53/F53),0,H53/F53)</f>
        <v>0</v>
      </c>
      <c r="J53" s="68"/>
      <c r="K53" s="68"/>
      <c r="L53" s="16">
        <f>IF(C53=" ",0,SUMIFS(지급대장!$K$4:$K$3500,지급대장!$C$4:$C$3500,"파트너분담금",지급대장!$E$4:$E$3500,총괄명세!C53,지급대장!$F$4:$F$3500,총괄명세!D53))</f>
        <v>0</v>
      </c>
      <c r="M53" s="16">
        <f t="shared" si="2"/>
        <v>0</v>
      </c>
      <c r="N53" s="72">
        <f t="shared" ref="N53:N56" si="18">IF(ISERROR(M53/K53),0,M53/K53)</f>
        <v>0</v>
      </c>
      <c r="P53" s="117">
        <f t="shared" si="4"/>
        <v>0</v>
      </c>
    </row>
    <row r="54" spans="1:16" ht="18" customHeight="1" x14ac:dyDescent="0.3">
      <c r="A54" s="76"/>
      <c r="B54" s="74" t="str">
        <f>DB!B46</f>
        <v>항3  TEST 3</v>
      </c>
      <c r="C54" s="50" t="str">
        <f>DB!C46</f>
        <v>3.1   test 3.1</v>
      </c>
      <c r="D54" s="50" t="str">
        <f>DB!D46</f>
        <v>3.1.3   ZZZ</v>
      </c>
      <c r="E54" s="68"/>
      <c r="F54" s="68"/>
      <c r="G54" s="16">
        <f>IF(C54="",0,SUMIFS(지급대장!$K$4:$K$3500,지급대장!$C$4:$C$3500,"국제협력단",지급대장!$E$4:$E$3500,총괄명세!C54,지급대장!$F$4:$F$3500,총괄명세!D54))</f>
        <v>0</v>
      </c>
      <c r="H54" s="16">
        <f t="shared" si="0"/>
        <v>0</v>
      </c>
      <c r="I54" s="69">
        <f t="shared" si="17"/>
        <v>0</v>
      </c>
      <c r="J54" s="68"/>
      <c r="K54" s="68"/>
      <c r="L54" s="16">
        <f>IF(C54=" ",0,SUMIFS(지급대장!$K$4:$K$3500,지급대장!$C$4:$C$3500,"파트너분담금",지급대장!$E$4:$E$3500,총괄명세!C54,지급대장!$F$4:$F$3500,총괄명세!D54))</f>
        <v>0</v>
      </c>
      <c r="M54" s="16">
        <f t="shared" si="2"/>
        <v>0</v>
      </c>
      <c r="N54" s="72">
        <f t="shared" si="18"/>
        <v>0</v>
      </c>
      <c r="P54" s="117">
        <f t="shared" si="4"/>
        <v>0</v>
      </c>
    </row>
    <row r="55" spans="1:16" ht="18" customHeight="1" x14ac:dyDescent="0.3">
      <c r="A55" s="76"/>
      <c r="B55" s="74" t="str">
        <f>DB!B47</f>
        <v>항3  TEST 3</v>
      </c>
      <c r="C55" s="50" t="str">
        <f>DB!C47</f>
        <v>3.1   test 3.1</v>
      </c>
      <c r="D55" s="50" t="str">
        <f>DB!D47</f>
        <v>3.1.4   ZZZ</v>
      </c>
      <c r="E55" s="68"/>
      <c r="F55" s="68"/>
      <c r="G55" s="16">
        <f>IF(C55="",0,SUMIFS(지급대장!$K$4:$K$3500,지급대장!$C$4:$C$3500,"국제협력단",지급대장!$E$4:$E$3500,총괄명세!C55,지급대장!$F$4:$F$3500,총괄명세!D55))</f>
        <v>0</v>
      </c>
      <c r="H55" s="16">
        <f t="shared" si="0"/>
        <v>0</v>
      </c>
      <c r="I55" s="69">
        <f t="shared" si="17"/>
        <v>0</v>
      </c>
      <c r="J55" s="68"/>
      <c r="K55" s="68"/>
      <c r="L55" s="16">
        <f>IF(C55=" ",0,SUMIFS(지급대장!$K$4:$K$3500,지급대장!$C$4:$C$3500,"파트너분담금",지급대장!$E$4:$E$3500,총괄명세!C55,지급대장!$F$4:$F$3500,총괄명세!D55))</f>
        <v>0</v>
      </c>
      <c r="M55" s="16">
        <f t="shared" si="2"/>
        <v>0</v>
      </c>
      <c r="N55" s="72">
        <f t="shared" si="18"/>
        <v>0</v>
      </c>
      <c r="P55" s="117">
        <f t="shared" si="4"/>
        <v>0</v>
      </c>
    </row>
    <row r="56" spans="1:16" ht="18" customHeight="1" x14ac:dyDescent="0.3">
      <c r="A56" s="76"/>
      <c r="B56" s="74" t="str">
        <f>DB!B48</f>
        <v>항3  TEST 3</v>
      </c>
      <c r="C56" s="50" t="str">
        <f>DB!C48</f>
        <v>3.1   test 3.1</v>
      </c>
      <c r="D56" s="50" t="str">
        <f>DB!D48</f>
        <v>3.1.5   ZZZ</v>
      </c>
      <c r="E56" s="68"/>
      <c r="F56" s="68"/>
      <c r="G56" s="16">
        <f>IF(C56="",0,SUMIFS(지급대장!$K$4:$K$3500,지급대장!$C$4:$C$3500,"국제협력단",지급대장!$E$4:$E$3500,총괄명세!C56,지급대장!$F$4:$F$3500,총괄명세!D56))</f>
        <v>0</v>
      </c>
      <c r="H56" s="16">
        <f t="shared" ref="H56:H71" si="19">IF(F56&gt;=G56, G56, F56)</f>
        <v>0</v>
      </c>
      <c r="I56" s="69">
        <f t="shared" si="17"/>
        <v>0</v>
      </c>
      <c r="J56" s="68"/>
      <c r="K56" s="68"/>
      <c r="L56" s="16">
        <f>IF(C56=" ",0,SUMIFS(지급대장!$K$4:$K$3500,지급대장!$C$4:$C$3500,"파트너분담금",지급대장!$E$4:$E$3500,총괄명세!C56,지급대장!$F$4:$F$3500,총괄명세!D56))</f>
        <v>0</v>
      </c>
      <c r="M56" s="16">
        <f t="shared" ref="M56:M71" si="20">IF(K56&gt;=L56, L56, K56)</f>
        <v>0</v>
      </c>
      <c r="N56" s="72">
        <f t="shared" si="18"/>
        <v>0</v>
      </c>
      <c r="P56" s="117">
        <f t="shared" si="4"/>
        <v>0</v>
      </c>
    </row>
    <row r="57" spans="1:16" ht="18" customHeight="1" x14ac:dyDescent="0.3">
      <c r="A57" s="76"/>
      <c r="B57" s="74" t="str">
        <f>DB!B49</f>
        <v>항3  TEST 3</v>
      </c>
      <c r="C57" s="50" t="str">
        <f>DB!C49</f>
        <v>3.1   test 3.1</v>
      </c>
      <c r="D57" s="50" t="str">
        <f>DB!D49</f>
        <v>3.1.6   ZZZ</v>
      </c>
      <c r="E57" s="68"/>
      <c r="F57" s="68"/>
      <c r="G57" s="16">
        <f>IF(C57="",0,SUMIFS(지급대장!$K$4:$K$3500,지급대장!$C$4:$C$3500,"국제협력단",지급대장!$E$4:$E$3500,총괄명세!C57,지급대장!$F$4:$F$3500,총괄명세!D57))</f>
        <v>0</v>
      </c>
      <c r="H57" s="16">
        <f t="shared" si="19"/>
        <v>0</v>
      </c>
      <c r="I57" s="69">
        <f t="shared" ref="I57:I67" si="21">IF(ISERROR(H57/F57),0,H57/F57)</f>
        <v>0</v>
      </c>
      <c r="J57" s="68"/>
      <c r="K57" s="68"/>
      <c r="L57" s="16">
        <f>IF(C57=" ",0,SUMIFS(지급대장!$K$4:$K$3500,지급대장!$C$4:$C$3500,"파트너분담금",지급대장!$E$4:$E$3500,총괄명세!C57,지급대장!$F$4:$F$3500,총괄명세!D57))</f>
        <v>0</v>
      </c>
      <c r="M57" s="16">
        <f t="shared" si="20"/>
        <v>0</v>
      </c>
      <c r="N57" s="72">
        <f t="shared" ref="N57:N68" si="22">IF(ISERROR(M57/K57),0,M57/K57)</f>
        <v>0</v>
      </c>
      <c r="P57" s="117">
        <f t="shared" si="4"/>
        <v>0</v>
      </c>
    </row>
    <row r="58" spans="1:16" ht="18" customHeight="1" x14ac:dyDescent="0.3">
      <c r="A58" s="76"/>
      <c r="B58" s="74" t="str">
        <f>DB!B50</f>
        <v>항3  TEST 3</v>
      </c>
      <c r="C58" s="50" t="str">
        <f>DB!C50</f>
        <v>3.1   test 3.1</v>
      </c>
      <c r="D58" s="50" t="str">
        <f>DB!D50</f>
        <v>3.1.7   ZZZ</v>
      </c>
      <c r="E58" s="68"/>
      <c r="F58" s="68"/>
      <c r="G58" s="16">
        <f>IF(C58="",0,SUMIFS(지급대장!$K$4:$K$3500,지급대장!$C$4:$C$3500,"국제협력단",지급대장!$E$4:$E$3500,총괄명세!C58,지급대장!$F$4:$F$3500,총괄명세!D58))</f>
        <v>0</v>
      </c>
      <c r="H58" s="16">
        <f t="shared" si="19"/>
        <v>0</v>
      </c>
      <c r="I58" s="69">
        <f t="shared" si="21"/>
        <v>0</v>
      </c>
      <c r="J58" s="68"/>
      <c r="K58" s="68"/>
      <c r="L58" s="16">
        <f>IF(C58=" ",0,SUMIFS(지급대장!$K$4:$K$3500,지급대장!$C$4:$C$3500,"파트너분담금",지급대장!$E$4:$E$3500,총괄명세!C58,지급대장!$F$4:$F$3500,총괄명세!D58))</f>
        <v>0</v>
      </c>
      <c r="M58" s="16">
        <f t="shared" si="20"/>
        <v>0</v>
      </c>
      <c r="N58" s="72">
        <f t="shared" si="22"/>
        <v>0</v>
      </c>
      <c r="P58" s="117">
        <f t="shared" si="4"/>
        <v>0</v>
      </c>
    </row>
    <row r="59" spans="1:16" ht="18" customHeight="1" x14ac:dyDescent="0.3">
      <c r="A59" s="76"/>
      <c r="B59" s="74" t="str">
        <f>DB!B51</f>
        <v>항3  TEST 3</v>
      </c>
      <c r="C59" s="50" t="str">
        <f>DB!C51</f>
        <v>3.1   test 3.1</v>
      </c>
      <c r="D59" s="50" t="str">
        <f>DB!D51</f>
        <v>3.1.8   ZZZ</v>
      </c>
      <c r="E59" s="68"/>
      <c r="F59" s="68"/>
      <c r="G59" s="16">
        <f>IF(C59="",0,SUMIFS(지급대장!$K$4:$K$3500,지급대장!$C$4:$C$3500,"국제협력단",지급대장!$E$4:$E$3500,총괄명세!C59,지급대장!$F$4:$F$3500,총괄명세!D59))</f>
        <v>0</v>
      </c>
      <c r="H59" s="16">
        <f t="shared" si="19"/>
        <v>0</v>
      </c>
      <c r="I59" s="69">
        <f t="shared" si="21"/>
        <v>0</v>
      </c>
      <c r="J59" s="68"/>
      <c r="K59" s="68"/>
      <c r="L59" s="16">
        <f>IF(C59=" ",0,SUMIFS(지급대장!$K$4:$K$3500,지급대장!$C$4:$C$3500,"파트너분담금",지급대장!$E$4:$E$3500,총괄명세!C59,지급대장!$F$4:$F$3500,총괄명세!D59))</f>
        <v>0</v>
      </c>
      <c r="M59" s="16">
        <f t="shared" si="20"/>
        <v>0</v>
      </c>
      <c r="N59" s="72">
        <f t="shared" si="22"/>
        <v>0</v>
      </c>
      <c r="P59" s="117">
        <f t="shared" si="4"/>
        <v>0</v>
      </c>
    </row>
    <row r="60" spans="1:16" ht="18" customHeight="1" x14ac:dyDescent="0.3">
      <c r="A60" s="76"/>
      <c r="B60" s="74" t="str">
        <f>DB!B52</f>
        <v>항3  TEST 3</v>
      </c>
      <c r="C60" s="50" t="str">
        <f>DB!C52</f>
        <v>3.1   test 3.1</v>
      </c>
      <c r="D60" s="50" t="str">
        <f>DB!D52</f>
        <v>3.1.9   ZZZ</v>
      </c>
      <c r="E60" s="68"/>
      <c r="F60" s="68"/>
      <c r="G60" s="16">
        <f>IF(C60="",0,SUMIFS(지급대장!$K$4:$K$3500,지급대장!$C$4:$C$3500,"국제협력단",지급대장!$E$4:$E$3500,총괄명세!C60,지급대장!$F$4:$F$3500,총괄명세!D60))</f>
        <v>0</v>
      </c>
      <c r="H60" s="16">
        <f t="shared" si="19"/>
        <v>0</v>
      </c>
      <c r="I60" s="69">
        <f t="shared" si="21"/>
        <v>0</v>
      </c>
      <c r="J60" s="68"/>
      <c r="K60" s="68"/>
      <c r="L60" s="16">
        <f>IF(C60=" ",0,SUMIFS(지급대장!$K$4:$K$3500,지급대장!$C$4:$C$3500,"파트너분담금",지급대장!$E$4:$E$3500,총괄명세!C60,지급대장!$F$4:$F$3500,총괄명세!D60))</f>
        <v>0</v>
      </c>
      <c r="M60" s="16">
        <f t="shared" si="20"/>
        <v>0</v>
      </c>
      <c r="N60" s="72">
        <f t="shared" si="22"/>
        <v>0</v>
      </c>
      <c r="P60" s="117">
        <f t="shared" si="4"/>
        <v>0</v>
      </c>
    </row>
    <row r="61" spans="1:16" ht="18" customHeight="1" x14ac:dyDescent="0.3">
      <c r="A61" s="76"/>
      <c r="B61" s="74" t="str">
        <f>DB!B53</f>
        <v>항3  TEST 3</v>
      </c>
      <c r="C61" s="50" t="str">
        <f>DB!C53</f>
        <v>3.1   test 3.1</v>
      </c>
      <c r="D61" s="50" t="str">
        <f>DB!D53</f>
        <v>3.1.10   ZZZ</v>
      </c>
      <c r="E61" s="68"/>
      <c r="F61" s="68"/>
      <c r="G61" s="16">
        <f>IF(C61="",0,SUMIFS(지급대장!$K$4:$K$3500,지급대장!$C$4:$C$3500,"국제협력단",지급대장!$E$4:$E$3500,총괄명세!C61,지급대장!$F$4:$F$3500,총괄명세!D61))</f>
        <v>0</v>
      </c>
      <c r="H61" s="16">
        <f t="shared" si="19"/>
        <v>0</v>
      </c>
      <c r="I61" s="69">
        <f t="shared" si="21"/>
        <v>0</v>
      </c>
      <c r="J61" s="68"/>
      <c r="K61" s="68"/>
      <c r="L61" s="16">
        <f>IF(C61=" ",0,SUMIFS(지급대장!$K$4:$K$3500,지급대장!$C$4:$C$3500,"파트너분담금",지급대장!$E$4:$E$3500,총괄명세!C61,지급대장!$F$4:$F$3500,총괄명세!D61))</f>
        <v>0</v>
      </c>
      <c r="M61" s="16">
        <f t="shared" si="20"/>
        <v>0</v>
      </c>
      <c r="N61" s="72">
        <f t="shared" si="22"/>
        <v>0</v>
      </c>
      <c r="P61" s="117">
        <f t="shared" si="4"/>
        <v>0</v>
      </c>
    </row>
    <row r="62" spans="1:16" ht="18" customHeight="1" x14ac:dyDescent="0.3">
      <c r="A62" s="76"/>
      <c r="B62" s="74" t="str">
        <f>DB!B54</f>
        <v>항3  TEST 3</v>
      </c>
      <c r="C62" s="50" t="str">
        <f>DB!C54</f>
        <v>3.2   test 3.2</v>
      </c>
      <c r="D62" s="50" t="str">
        <f>DB!D54</f>
        <v>3.2.1   ZZZ</v>
      </c>
      <c r="E62" s="68"/>
      <c r="F62" s="68"/>
      <c r="G62" s="16">
        <f>IF(C62="",0,SUMIFS(지급대장!$K$4:$K$3500,지급대장!$C$4:$C$3500,"국제협력단",지급대장!$E$4:$E$3500,총괄명세!C62,지급대장!$F$4:$F$3500,총괄명세!D62))</f>
        <v>0</v>
      </c>
      <c r="H62" s="16">
        <f t="shared" si="19"/>
        <v>0</v>
      </c>
      <c r="I62" s="69">
        <f t="shared" si="21"/>
        <v>0</v>
      </c>
      <c r="J62" s="68"/>
      <c r="K62" s="68"/>
      <c r="L62" s="16">
        <f>IF(C62=" ",0,SUMIFS(지급대장!$K$4:$K$3500,지급대장!$C$4:$C$3500,"파트너분담금",지급대장!$E$4:$E$3500,총괄명세!C62,지급대장!$F$4:$F$3500,총괄명세!D62))</f>
        <v>0</v>
      </c>
      <c r="M62" s="16">
        <f t="shared" si="20"/>
        <v>0</v>
      </c>
      <c r="N62" s="72">
        <f t="shared" si="22"/>
        <v>0</v>
      </c>
      <c r="P62" s="117">
        <f t="shared" si="4"/>
        <v>0</v>
      </c>
    </row>
    <row r="63" spans="1:16" ht="18" customHeight="1" x14ac:dyDescent="0.3">
      <c r="A63" s="76"/>
      <c r="B63" s="74" t="str">
        <f>DB!B55</f>
        <v>항3  TEST 3</v>
      </c>
      <c r="C63" s="50" t="str">
        <f>DB!C55</f>
        <v>3.2   test 3.2</v>
      </c>
      <c r="D63" s="50" t="str">
        <f>DB!D55</f>
        <v>3.2.2   ZZZ</v>
      </c>
      <c r="E63" s="68"/>
      <c r="F63" s="68"/>
      <c r="G63" s="16">
        <f>IF(C63="",0,SUMIFS(지급대장!$K$4:$K$3500,지급대장!$C$4:$C$3500,"국제협력단",지급대장!$E$4:$E$3500,총괄명세!C63,지급대장!$F$4:$F$3500,총괄명세!D63))</f>
        <v>0</v>
      </c>
      <c r="H63" s="16">
        <f t="shared" si="19"/>
        <v>0</v>
      </c>
      <c r="I63" s="69">
        <f t="shared" si="21"/>
        <v>0</v>
      </c>
      <c r="J63" s="68"/>
      <c r="K63" s="68"/>
      <c r="L63" s="16">
        <f>IF(C63=" ",0,SUMIFS(지급대장!$K$4:$K$3500,지급대장!$C$4:$C$3500,"파트너분담금",지급대장!$E$4:$E$3500,총괄명세!C63,지급대장!$F$4:$F$3500,총괄명세!D63))</f>
        <v>0</v>
      </c>
      <c r="M63" s="16">
        <f t="shared" si="20"/>
        <v>0</v>
      </c>
      <c r="N63" s="72">
        <f t="shared" si="22"/>
        <v>0</v>
      </c>
      <c r="P63" s="117">
        <f t="shared" si="4"/>
        <v>0</v>
      </c>
    </row>
    <row r="64" spans="1:16" ht="18" customHeight="1" x14ac:dyDescent="0.3">
      <c r="A64" s="76"/>
      <c r="B64" s="74" t="str">
        <f>DB!B56</f>
        <v>항3  TEST 3</v>
      </c>
      <c r="C64" s="50" t="str">
        <f>DB!C56</f>
        <v>3.2   test 3.2</v>
      </c>
      <c r="D64" s="50" t="str">
        <f>DB!D56</f>
        <v>3.2.3   ZZZ</v>
      </c>
      <c r="E64" s="68"/>
      <c r="F64" s="68"/>
      <c r="G64" s="16">
        <f>IF(C64="",0,SUMIFS(지급대장!$K$4:$K$3500,지급대장!$C$4:$C$3500,"국제협력단",지급대장!$E$4:$E$3500,총괄명세!C64,지급대장!$F$4:$F$3500,총괄명세!D64))</f>
        <v>0</v>
      </c>
      <c r="H64" s="16">
        <f t="shared" si="19"/>
        <v>0</v>
      </c>
      <c r="I64" s="69">
        <f t="shared" si="21"/>
        <v>0</v>
      </c>
      <c r="J64" s="68"/>
      <c r="K64" s="68"/>
      <c r="L64" s="16">
        <f>IF(C64=" ",0,SUMIFS(지급대장!$K$4:$K$3500,지급대장!$C$4:$C$3500,"파트너분담금",지급대장!$E$4:$E$3500,총괄명세!C64,지급대장!$F$4:$F$3500,총괄명세!D64))</f>
        <v>0</v>
      </c>
      <c r="M64" s="16">
        <f t="shared" si="20"/>
        <v>0</v>
      </c>
      <c r="N64" s="72">
        <f t="shared" si="22"/>
        <v>0</v>
      </c>
      <c r="P64" s="117">
        <f t="shared" si="4"/>
        <v>0</v>
      </c>
    </row>
    <row r="65" spans="1:16" ht="18" customHeight="1" x14ac:dyDescent="0.3">
      <c r="A65" s="76"/>
      <c r="B65" s="74" t="str">
        <f>DB!B57</f>
        <v>항3  TEST 3</v>
      </c>
      <c r="C65" s="50" t="str">
        <f>DB!C57</f>
        <v>3.2   test 3.2</v>
      </c>
      <c r="D65" s="50" t="str">
        <f>DB!D57</f>
        <v>3.2.4   ZZZ</v>
      </c>
      <c r="E65" s="68"/>
      <c r="F65" s="68"/>
      <c r="G65" s="16">
        <f>IF(C65="",0,SUMIFS(지급대장!$K$4:$K$3500,지급대장!$C$4:$C$3500,"국제협력단",지급대장!$E$4:$E$3500,총괄명세!C65,지급대장!$F$4:$F$3500,총괄명세!D65))</f>
        <v>0</v>
      </c>
      <c r="H65" s="16">
        <f t="shared" si="19"/>
        <v>0</v>
      </c>
      <c r="I65" s="69">
        <f t="shared" si="21"/>
        <v>0</v>
      </c>
      <c r="J65" s="68"/>
      <c r="K65" s="68"/>
      <c r="L65" s="16">
        <f>IF(C65=" ",0,SUMIFS(지급대장!$K$4:$K$3500,지급대장!$C$4:$C$3500,"파트너분담금",지급대장!$E$4:$E$3500,총괄명세!C65,지급대장!$F$4:$F$3500,총괄명세!D65))</f>
        <v>0</v>
      </c>
      <c r="M65" s="16">
        <f t="shared" si="20"/>
        <v>0</v>
      </c>
      <c r="N65" s="72">
        <f t="shared" si="22"/>
        <v>0</v>
      </c>
      <c r="P65" s="117">
        <f t="shared" si="4"/>
        <v>0</v>
      </c>
    </row>
    <row r="66" spans="1:16" ht="18" customHeight="1" x14ac:dyDescent="0.3">
      <c r="A66" s="76"/>
      <c r="B66" s="74" t="str">
        <f>DB!B58</f>
        <v>항3  TEST 3</v>
      </c>
      <c r="C66" s="50" t="str">
        <f>DB!C58</f>
        <v>3.2   test 3.2</v>
      </c>
      <c r="D66" s="50" t="str">
        <f>DB!D58</f>
        <v>3.2.5   ZZZ</v>
      </c>
      <c r="E66" s="236"/>
      <c r="F66" s="236"/>
      <c r="G66" s="16">
        <f>IF(C66="",0,SUMIFS(지급대장!$K$4:$K$3500,지급대장!$C$4:$C$3500,"국제협력단",지급대장!$E$4:$E$3500,총괄명세!C66,지급대장!$F$4:$F$3500,총괄명세!D66))</f>
        <v>0</v>
      </c>
      <c r="H66" s="16">
        <f t="shared" si="19"/>
        <v>0</v>
      </c>
      <c r="I66" s="69">
        <f t="shared" si="21"/>
        <v>0</v>
      </c>
      <c r="J66" s="236"/>
      <c r="K66" s="236"/>
      <c r="L66" s="16">
        <f>IF(C66=" ",0,SUMIFS(지급대장!$K$4:$K$3500,지급대장!$C$4:$C$3500,"파트너분담금",지급대장!$E$4:$E$3500,총괄명세!C66,지급대장!$F$4:$F$3500,총괄명세!D66))</f>
        <v>0</v>
      </c>
      <c r="M66" s="16">
        <f t="shared" si="20"/>
        <v>0</v>
      </c>
      <c r="N66" s="72">
        <f t="shared" si="22"/>
        <v>0</v>
      </c>
      <c r="P66" s="117">
        <f t="shared" si="4"/>
        <v>0</v>
      </c>
    </row>
    <row r="67" spans="1:16" ht="18" customHeight="1" x14ac:dyDescent="0.3">
      <c r="A67" s="76"/>
      <c r="B67" s="74" t="str">
        <f>DB!B59</f>
        <v>항3  TEST 3</v>
      </c>
      <c r="C67" s="50" t="str">
        <f>DB!C59</f>
        <v>3.2   test 3.2</v>
      </c>
      <c r="D67" s="50" t="str">
        <f>DB!D59</f>
        <v>3.2.6   ZZZ</v>
      </c>
      <c r="E67" s="236"/>
      <c r="F67" s="236"/>
      <c r="G67" s="16">
        <f>IF(C67="",0,SUMIFS(지급대장!$K$4:$K$3500,지급대장!$C$4:$C$3500,"국제협력단",지급대장!$E$4:$E$3500,총괄명세!C67,지급대장!$F$4:$F$3500,총괄명세!D67))</f>
        <v>0</v>
      </c>
      <c r="H67" s="16">
        <f t="shared" si="19"/>
        <v>0</v>
      </c>
      <c r="I67" s="69">
        <f t="shared" si="21"/>
        <v>0</v>
      </c>
      <c r="J67" s="236"/>
      <c r="K67" s="236"/>
      <c r="L67" s="16">
        <f>IF(C67=" ",0,SUMIFS(지급대장!$K$4:$K$3500,지급대장!$C$4:$C$3500,"파트너분담금",지급대장!$E$4:$E$3500,총괄명세!C67,지급대장!$F$4:$F$3500,총괄명세!D67))</f>
        <v>0</v>
      </c>
      <c r="M67" s="16">
        <f t="shared" si="20"/>
        <v>0</v>
      </c>
      <c r="N67" s="72">
        <f t="shared" si="22"/>
        <v>0</v>
      </c>
      <c r="P67" s="117">
        <f t="shared" si="4"/>
        <v>0</v>
      </c>
    </row>
    <row r="68" spans="1:16" ht="18" customHeight="1" x14ac:dyDescent="0.3">
      <c r="A68" s="76"/>
      <c r="B68" s="74" t="str">
        <f>DB!B60</f>
        <v>항3  TEST 3</v>
      </c>
      <c r="C68" s="50" t="str">
        <f>DB!C60</f>
        <v>3.2   test 3.2</v>
      </c>
      <c r="D68" s="50" t="str">
        <f>DB!D60</f>
        <v>3.2.7   ZZZ</v>
      </c>
      <c r="E68" s="236"/>
      <c r="F68" s="236"/>
      <c r="G68" s="16">
        <f>IF(C68="",0,SUMIFS(지급대장!$K$4:$K$3500,지급대장!$C$4:$C$3500,"국제협력단",지급대장!$E$4:$E$3500,총괄명세!C68,지급대장!$F$4:$F$3500,총괄명세!D68))</f>
        <v>0</v>
      </c>
      <c r="H68" s="16">
        <f t="shared" si="19"/>
        <v>0</v>
      </c>
      <c r="I68" s="69">
        <f>IF(ISERROR(H68/F68),0,H68/F68)</f>
        <v>0</v>
      </c>
      <c r="J68" s="236"/>
      <c r="K68" s="236"/>
      <c r="L68" s="16">
        <f>IF(C68=" ",0,SUMIFS(지급대장!$K$4:$K$3500,지급대장!$C$4:$C$3500,"파트너분담금",지급대장!$E$4:$E$3500,총괄명세!C68,지급대장!$F$4:$F$3500,총괄명세!D68))</f>
        <v>0</v>
      </c>
      <c r="M68" s="16">
        <f t="shared" si="20"/>
        <v>0</v>
      </c>
      <c r="N68" s="72">
        <f t="shared" si="22"/>
        <v>0</v>
      </c>
      <c r="P68" s="117">
        <f t="shared" si="4"/>
        <v>0</v>
      </c>
    </row>
    <row r="69" spans="1:16" ht="18" customHeight="1" x14ac:dyDescent="0.3">
      <c r="A69" s="76"/>
      <c r="B69" s="74" t="str">
        <f>DB!B61</f>
        <v>항3  TEST 3</v>
      </c>
      <c r="C69" s="50" t="str">
        <f>DB!C61</f>
        <v>3.2   test 3.2</v>
      </c>
      <c r="D69" s="50" t="str">
        <f>DB!D61</f>
        <v>3.2.8   ZZZ</v>
      </c>
      <c r="E69" s="236"/>
      <c r="F69" s="236"/>
      <c r="G69" s="16">
        <f>IF(C69="",0,SUMIFS(지급대장!$K$4:$K$3500,지급대장!$C$4:$C$3500,"국제협력단",지급대장!$E$4:$E$3500,총괄명세!C69,지급대장!$F$4:$F$3500,총괄명세!D69))</f>
        <v>0</v>
      </c>
      <c r="H69" s="16">
        <f t="shared" si="19"/>
        <v>0</v>
      </c>
      <c r="I69" s="69">
        <f t="shared" ref="I69:I71" si="23">IF(ISERROR(H69/F69),0,H69/F69)</f>
        <v>0</v>
      </c>
      <c r="J69" s="236"/>
      <c r="K69" s="236"/>
      <c r="L69" s="16">
        <f>IF(C69=" ",0,SUMIFS(지급대장!$K$4:$K$3500,지급대장!$C$4:$C$3500,"파트너분담금",지급대장!$E$4:$E$3500,총괄명세!C69,지급대장!$F$4:$F$3500,총괄명세!D69))</f>
        <v>0</v>
      </c>
      <c r="M69" s="16">
        <f t="shared" si="20"/>
        <v>0</v>
      </c>
      <c r="N69" s="72">
        <f>IF(ISERROR(M69/K69),0,M69/K69)</f>
        <v>0</v>
      </c>
      <c r="P69" s="117">
        <f t="shared" si="4"/>
        <v>0</v>
      </c>
    </row>
    <row r="70" spans="1:16" ht="18" customHeight="1" x14ac:dyDescent="0.3">
      <c r="A70" s="76"/>
      <c r="B70" s="74" t="str">
        <f>DB!B62</f>
        <v>항3  TEST 3</v>
      </c>
      <c r="C70" s="50" t="str">
        <f>DB!C62</f>
        <v>3.2   test 3.2</v>
      </c>
      <c r="D70" s="50" t="str">
        <f>DB!D62</f>
        <v>3.2.9   ZZZ</v>
      </c>
      <c r="E70" s="236"/>
      <c r="F70" s="236"/>
      <c r="G70" s="16">
        <f>IF(C70="",0,SUMIFS(지급대장!$K$4:$K$3500,지급대장!$C$4:$C$3500,"국제협력단",지급대장!$E$4:$E$3500,총괄명세!C70,지급대장!$F$4:$F$3500,총괄명세!D70))</f>
        <v>0</v>
      </c>
      <c r="H70" s="16">
        <f t="shared" si="19"/>
        <v>0</v>
      </c>
      <c r="I70" s="69">
        <f t="shared" si="23"/>
        <v>0</v>
      </c>
      <c r="J70" s="236"/>
      <c r="K70" s="236"/>
      <c r="L70" s="16">
        <f>IF(C70=" ",0,SUMIFS(지급대장!$K$4:$K$3500,지급대장!$C$4:$C$3500,"파트너분담금",지급대장!$E$4:$E$3500,총괄명세!C70,지급대장!$F$4:$F$3500,총괄명세!D70))</f>
        <v>0</v>
      </c>
      <c r="M70" s="16">
        <f t="shared" si="20"/>
        <v>0</v>
      </c>
      <c r="N70" s="72">
        <f t="shared" ref="N70:N71" si="24">IF(ISERROR(M70/K70),0,M70/K70)</f>
        <v>0</v>
      </c>
      <c r="P70" s="117">
        <f t="shared" si="4"/>
        <v>0</v>
      </c>
    </row>
    <row r="71" spans="1:16" ht="18" customHeight="1" x14ac:dyDescent="0.3">
      <c r="A71" s="76"/>
      <c r="B71" s="74" t="str">
        <f>DB!B63</f>
        <v>항3  TEST 3</v>
      </c>
      <c r="C71" s="50" t="str">
        <f>DB!C63</f>
        <v>3.2   test 3.2</v>
      </c>
      <c r="D71" s="50" t="str">
        <f>DB!D63</f>
        <v>3.2.10   ZZZ</v>
      </c>
      <c r="E71" s="236"/>
      <c r="F71" s="236"/>
      <c r="G71" s="16">
        <f>IF(C71="",0,SUMIFS(지급대장!$K$4:$K$3500,지급대장!$C$4:$C$3500,"국제협력단",지급대장!$E$4:$E$3500,총괄명세!C71,지급대장!$F$4:$F$3500,총괄명세!D71))</f>
        <v>0</v>
      </c>
      <c r="H71" s="16">
        <f t="shared" si="19"/>
        <v>0</v>
      </c>
      <c r="I71" s="69">
        <f t="shared" si="23"/>
        <v>0</v>
      </c>
      <c r="J71" s="236"/>
      <c r="K71" s="236"/>
      <c r="L71" s="16">
        <f>IF(C71=" ",0,SUMIFS(지급대장!$K$4:$K$3500,지급대장!$C$4:$C$3500,"파트너분담금",지급대장!$E$4:$E$3500,총괄명세!C71,지급대장!$F$4:$F$3500,총괄명세!D71))</f>
        <v>0</v>
      </c>
      <c r="M71" s="16">
        <f t="shared" si="20"/>
        <v>0</v>
      </c>
      <c r="N71" s="72">
        <f t="shared" si="24"/>
        <v>0</v>
      </c>
      <c r="P71" s="117">
        <f t="shared" si="4"/>
        <v>0</v>
      </c>
    </row>
    <row r="72" spans="1:16" ht="18" customHeight="1" x14ac:dyDescent="0.3">
      <c r="A72" s="76"/>
      <c r="B72" s="113"/>
      <c r="C72" s="102" t="s">
        <v>9</v>
      </c>
      <c r="D72" s="102"/>
      <c r="E72" s="103">
        <f>SUM(E52:E71)</f>
        <v>0</v>
      </c>
      <c r="F72" s="103">
        <f>SUM(F52:F71)</f>
        <v>0</v>
      </c>
      <c r="G72" s="14">
        <f>SUM(G52:G71)</f>
        <v>0</v>
      </c>
      <c r="H72" s="14">
        <f>SUM(H52:H71)</f>
        <v>0</v>
      </c>
      <c r="I72" s="15">
        <f>IF(ISERROR(H72/F72),0,H72/F72)</f>
        <v>0</v>
      </c>
      <c r="J72" s="103">
        <f>SUM(J52:J71)</f>
        <v>0</v>
      </c>
      <c r="K72" s="103">
        <f>SUM(K52:K71)</f>
        <v>0</v>
      </c>
      <c r="L72" s="14">
        <f>SUM(L52:L71)</f>
        <v>0</v>
      </c>
      <c r="M72" s="14">
        <f>SUM(M52:M71)</f>
        <v>0</v>
      </c>
      <c r="N72" s="15">
        <f>IF(ISERROR(M72/K72),0,M72/K72)</f>
        <v>0</v>
      </c>
      <c r="P72" s="117">
        <f t="shared" si="4"/>
        <v>0</v>
      </c>
    </row>
    <row r="73" spans="1:16" ht="18" customHeight="1" x14ac:dyDescent="0.3">
      <c r="A73" s="76"/>
      <c r="B73" s="74" t="str">
        <f>DB!B64</f>
        <v>항4  XXX</v>
      </c>
      <c r="C73" s="50" t="str">
        <f>DB!C64</f>
        <v>4.1   YYY</v>
      </c>
      <c r="D73" s="50" t="str">
        <f>DB!D64</f>
        <v>4.1.1   ZZZ</v>
      </c>
      <c r="E73" s="68"/>
      <c r="F73" s="68"/>
      <c r="G73" s="16">
        <f>IF(C73="",0,SUMIFS(지급대장!$K$4:$K$3500,지급대장!$C$4:$C$3500,"국제협력단",지급대장!$E$4:$E$3500,총괄명세!C73,지급대장!$F$4:$F$3500,총괄명세!D73))</f>
        <v>0</v>
      </c>
      <c r="H73" s="16">
        <f t="shared" si="0"/>
        <v>0</v>
      </c>
      <c r="I73" s="69">
        <f t="shared" ref="I73:I232" si="25">IF(ISERROR(H73/F73),0,H73/F73)</f>
        <v>0</v>
      </c>
      <c r="J73" s="68"/>
      <c r="K73" s="68"/>
      <c r="L73" s="16">
        <f>IF(C73=" ",0,SUMIFS(지급대장!$K$4:$K$3500,지급대장!$C$4:$C$3500,"파트너분담금",지급대장!$E$4:$E$3500,총괄명세!C73,지급대장!$F$4:$F$3500,총괄명세!D73))</f>
        <v>0</v>
      </c>
      <c r="M73" s="16">
        <f t="shared" si="2"/>
        <v>0</v>
      </c>
      <c r="N73" s="72">
        <f t="shared" ref="N73:N232" si="26">IF(ISERROR(M73/K73),0,M73/K73)</f>
        <v>0</v>
      </c>
      <c r="P73" s="117">
        <f t="shared" si="4"/>
        <v>0</v>
      </c>
    </row>
    <row r="74" spans="1:16" ht="18" customHeight="1" x14ac:dyDescent="0.3">
      <c r="A74" s="76"/>
      <c r="B74" s="74" t="str">
        <f>DB!B65</f>
        <v>항4  XXX</v>
      </c>
      <c r="C74" s="50" t="str">
        <f>DB!C65</f>
        <v>4.1   YYY</v>
      </c>
      <c r="D74" s="50" t="str">
        <f>DB!D65</f>
        <v>4.1.2   ZZZ</v>
      </c>
      <c r="E74" s="68"/>
      <c r="F74" s="68"/>
      <c r="G74" s="16">
        <f>IF(C74="",0,SUMIFS(지급대장!$K$4:$K$3500,지급대장!$C$4:$C$3500,"국제협력단",지급대장!$E$4:$E$3500,총괄명세!C74,지급대장!$F$4:$F$3500,총괄명세!D74))</f>
        <v>0</v>
      </c>
      <c r="H74" s="16">
        <f t="shared" si="0"/>
        <v>0</v>
      </c>
      <c r="I74" s="69">
        <f t="shared" si="25"/>
        <v>0</v>
      </c>
      <c r="J74" s="68"/>
      <c r="K74" s="68"/>
      <c r="L74" s="16">
        <f>IF(C74=" ",0,SUMIFS(지급대장!$K$4:$K$3500,지급대장!$C$4:$C$3500,"파트너분담금",지급대장!$E$4:$E$3500,총괄명세!C74,지급대장!$F$4:$F$3500,총괄명세!D74))</f>
        <v>0</v>
      </c>
      <c r="M74" s="16">
        <f t="shared" si="2"/>
        <v>0</v>
      </c>
      <c r="N74" s="72">
        <f t="shared" si="26"/>
        <v>0</v>
      </c>
      <c r="P74" s="117">
        <f t="shared" si="4"/>
        <v>0</v>
      </c>
    </row>
    <row r="75" spans="1:16" ht="18" customHeight="1" x14ac:dyDescent="0.3">
      <c r="A75" s="76"/>
      <c r="B75" s="74" t="str">
        <f>DB!B66</f>
        <v>항4  XXX</v>
      </c>
      <c r="C75" s="50" t="str">
        <f>DB!C66</f>
        <v>4.1   YYY</v>
      </c>
      <c r="D75" s="50" t="str">
        <f>DB!D66</f>
        <v>4.1.3   ZZZ</v>
      </c>
      <c r="E75" s="68"/>
      <c r="F75" s="68"/>
      <c r="G75" s="16">
        <f>IF(C75="",0,SUMIFS(지급대장!$K$4:$K$3500,지급대장!$C$4:$C$3500,"국제협력단",지급대장!$E$4:$E$3500,총괄명세!C75,지급대장!$F$4:$F$3500,총괄명세!D75))</f>
        <v>0</v>
      </c>
      <c r="H75" s="16">
        <f t="shared" si="0"/>
        <v>0</v>
      </c>
      <c r="I75" s="69">
        <f t="shared" si="25"/>
        <v>0</v>
      </c>
      <c r="J75" s="68"/>
      <c r="K75" s="68"/>
      <c r="L75" s="16">
        <f>IF(C75=" ",0,SUMIFS(지급대장!$K$4:$K$3500,지급대장!$C$4:$C$3500,"파트너분담금",지급대장!$E$4:$E$3500,총괄명세!C75,지급대장!$F$4:$F$3500,총괄명세!D75))</f>
        <v>0</v>
      </c>
      <c r="M75" s="16">
        <f t="shared" si="2"/>
        <v>0</v>
      </c>
      <c r="N75" s="72">
        <f t="shared" si="26"/>
        <v>0</v>
      </c>
      <c r="P75" s="117">
        <f t="shared" si="4"/>
        <v>0</v>
      </c>
    </row>
    <row r="76" spans="1:16" ht="18" customHeight="1" x14ac:dyDescent="0.3">
      <c r="A76" s="76"/>
      <c r="B76" s="74" t="str">
        <f>DB!B67</f>
        <v>항4  XXX</v>
      </c>
      <c r="C76" s="50" t="str">
        <f>DB!C67</f>
        <v>4.1   YYY</v>
      </c>
      <c r="D76" s="50" t="str">
        <f>DB!D67</f>
        <v>4.1.4   ZZZ</v>
      </c>
      <c r="E76" s="68"/>
      <c r="F76" s="68"/>
      <c r="G76" s="16">
        <f>IF(C76="",0,SUMIFS(지급대장!$K$4:$K$3500,지급대장!$C$4:$C$3500,"국제협력단",지급대장!$E$4:$E$3500,총괄명세!C76,지급대장!$F$4:$F$3500,총괄명세!D76))</f>
        <v>0</v>
      </c>
      <c r="H76" s="16">
        <f t="shared" si="0"/>
        <v>0</v>
      </c>
      <c r="I76" s="69">
        <f t="shared" si="25"/>
        <v>0</v>
      </c>
      <c r="J76" s="68"/>
      <c r="K76" s="68"/>
      <c r="L76" s="16">
        <f>IF(C76=" ",0,SUMIFS(지급대장!$K$4:$K$3500,지급대장!$C$4:$C$3500,"파트너분담금",지급대장!$E$4:$E$3500,총괄명세!C76,지급대장!$F$4:$F$3500,총괄명세!D76))</f>
        <v>0</v>
      </c>
      <c r="M76" s="16">
        <f t="shared" si="2"/>
        <v>0</v>
      </c>
      <c r="N76" s="72">
        <f t="shared" si="26"/>
        <v>0</v>
      </c>
      <c r="P76" s="117">
        <f t="shared" si="4"/>
        <v>0</v>
      </c>
    </row>
    <row r="77" spans="1:16" ht="18" customHeight="1" x14ac:dyDescent="0.3">
      <c r="A77" s="76"/>
      <c r="B77" s="74" t="str">
        <f>DB!B68</f>
        <v>항4  XXX</v>
      </c>
      <c r="C77" s="50" t="str">
        <f>DB!C68</f>
        <v>4.1   YYY</v>
      </c>
      <c r="D77" s="50" t="str">
        <f>DB!D68</f>
        <v>4.1.5   ZZZ</v>
      </c>
      <c r="E77" s="68"/>
      <c r="F77" s="68"/>
      <c r="G77" s="16">
        <f>IF(C77="",0,SUMIFS(지급대장!$K$4:$K$3500,지급대장!$C$4:$C$3500,"국제협력단",지급대장!$E$4:$E$3500,총괄명세!C77,지급대장!$F$4:$F$3500,총괄명세!D77))</f>
        <v>0</v>
      </c>
      <c r="H77" s="16">
        <f t="shared" ref="H77:H92" si="27">IF(F77&gt;=G77, G77, F77)</f>
        <v>0</v>
      </c>
      <c r="I77" s="69">
        <f t="shared" ref="I77:I92" si="28">IF(ISERROR(H77/F77),0,H77/F77)</f>
        <v>0</v>
      </c>
      <c r="J77" s="68"/>
      <c r="K77" s="68"/>
      <c r="L77" s="16">
        <f>IF(C77=" ",0,SUMIFS(지급대장!$K$4:$K$3500,지급대장!$C$4:$C$3500,"파트너분담금",지급대장!$E$4:$E$3500,총괄명세!C77,지급대장!$F$4:$F$3500,총괄명세!D77))</f>
        <v>0</v>
      </c>
      <c r="M77" s="16">
        <f t="shared" ref="M77:M92" si="29">IF(K77&gt;=L77, L77, K77)</f>
        <v>0</v>
      </c>
      <c r="N77" s="72">
        <f t="shared" ref="N77:N92" si="30">IF(ISERROR(M77/K77),0,M77/K77)</f>
        <v>0</v>
      </c>
      <c r="P77" s="117">
        <f t="shared" si="4"/>
        <v>0</v>
      </c>
    </row>
    <row r="78" spans="1:16" ht="18" customHeight="1" x14ac:dyDescent="0.3">
      <c r="A78" s="76"/>
      <c r="B78" s="74" t="str">
        <f>DB!B69</f>
        <v>항4  XXX</v>
      </c>
      <c r="C78" s="50" t="str">
        <f>DB!C69</f>
        <v>4.1   YYY</v>
      </c>
      <c r="D78" s="50" t="str">
        <f>DB!D69</f>
        <v>4.1.6   ZZZ</v>
      </c>
      <c r="E78" s="68"/>
      <c r="F78" s="68"/>
      <c r="G78" s="16">
        <f>IF(C78="",0,SUMIFS(지급대장!$K$4:$K$3500,지급대장!$C$4:$C$3500,"국제협력단",지급대장!$E$4:$E$3500,총괄명세!C78,지급대장!$F$4:$F$3500,총괄명세!D78))</f>
        <v>0</v>
      </c>
      <c r="H78" s="16">
        <f t="shared" si="27"/>
        <v>0</v>
      </c>
      <c r="I78" s="69">
        <f t="shared" si="28"/>
        <v>0</v>
      </c>
      <c r="J78" s="68"/>
      <c r="K78" s="68"/>
      <c r="L78" s="16">
        <f>IF(C78=" ",0,SUMIFS(지급대장!$K$4:$K$3500,지급대장!$C$4:$C$3500,"파트너분담금",지급대장!$E$4:$E$3500,총괄명세!C78,지급대장!$F$4:$F$3500,총괄명세!D78))</f>
        <v>0</v>
      </c>
      <c r="M78" s="16">
        <f t="shared" si="29"/>
        <v>0</v>
      </c>
      <c r="N78" s="72">
        <f t="shared" si="30"/>
        <v>0</v>
      </c>
      <c r="P78" s="117">
        <f t="shared" si="4"/>
        <v>0</v>
      </c>
    </row>
    <row r="79" spans="1:16" ht="18" customHeight="1" x14ac:dyDescent="0.3">
      <c r="A79" s="76"/>
      <c r="B79" s="74" t="str">
        <f>DB!B70</f>
        <v>항4  XXX</v>
      </c>
      <c r="C79" s="50" t="str">
        <f>DB!C70</f>
        <v>4.1   YYY</v>
      </c>
      <c r="D79" s="50" t="str">
        <f>DB!D70</f>
        <v>4.1.7   ZZZ</v>
      </c>
      <c r="E79" s="68"/>
      <c r="F79" s="68"/>
      <c r="G79" s="16">
        <f>IF(C79="",0,SUMIFS(지급대장!$K$4:$K$3500,지급대장!$C$4:$C$3500,"국제협력단",지급대장!$E$4:$E$3500,총괄명세!C79,지급대장!$F$4:$F$3500,총괄명세!D79))</f>
        <v>0</v>
      </c>
      <c r="H79" s="16">
        <f t="shared" si="27"/>
        <v>0</v>
      </c>
      <c r="I79" s="69">
        <f t="shared" si="28"/>
        <v>0</v>
      </c>
      <c r="J79" s="68"/>
      <c r="K79" s="68"/>
      <c r="L79" s="16">
        <f>IF(C79=" ",0,SUMIFS(지급대장!$K$4:$K$3500,지급대장!$C$4:$C$3500,"파트너분담금",지급대장!$E$4:$E$3500,총괄명세!C79,지급대장!$F$4:$F$3500,총괄명세!D79))</f>
        <v>0</v>
      </c>
      <c r="M79" s="16">
        <f t="shared" si="29"/>
        <v>0</v>
      </c>
      <c r="N79" s="72">
        <f t="shared" si="30"/>
        <v>0</v>
      </c>
      <c r="P79" s="117">
        <f t="shared" si="4"/>
        <v>0</v>
      </c>
    </row>
    <row r="80" spans="1:16" ht="18" customHeight="1" x14ac:dyDescent="0.3">
      <c r="A80" s="76"/>
      <c r="B80" s="74" t="str">
        <f>DB!B71</f>
        <v>항4  XXX</v>
      </c>
      <c r="C80" s="50" t="str">
        <f>DB!C71</f>
        <v>4.1   YYY</v>
      </c>
      <c r="D80" s="50" t="str">
        <f>DB!D71</f>
        <v>4.1.8   ZZZ</v>
      </c>
      <c r="E80" s="68"/>
      <c r="F80" s="68"/>
      <c r="G80" s="16">
        <f>IF(C80="",0,SUMIFS(지급대장!$K$4:$K$3500,지급대장!$C$4:$C$3500,"국제협력단",지급대장!$E$4:$E$3500,총괄명세!C80,지급대장!$F$4:$F$3500,총괄명세!D80))</f>
        <v>0</v>
      </c>
      <c r="H80" s="16">
        <f t="shared" si="27"/>
        <v>0</v>
      </c>
      <c r="I80" s="69">
        <f t="shared" si="28"/>
        <v>0</v>
      </c>
      <c r="J80" s="68"/>
      <c r="K80" s="68"/>
      <c r="L80" s="16">
        <f>IF(C80=" ",0,SUMIFS(지급대장!$K$4:$K$3500,지급대장!$C$4:$C$3500,"파트너분담금",지급대장!$E$4:$E$3500,총괄명세!C80,지급대장!$F$4:$F$3500,총괄명세!D80))</f>
        <v>0</v>
      </c>
      <c r="M80" s="16">
        <f t="shared" si="29"/>
        <v>0</v>
      </c>
      <c r="N80" s="72">
        <f t="shared" si="30"/>
        <v>0</v>
      </c>
      <c r="P80" s="117">
        <f t="shared" si="4"/>
        <v>0</v>
      </c>
    </row>
    <row r="81" spans="1:16" ht="18" customHeight="1" x14ac:dyDescent="0.3">
      <c r="A81" s="76"/>
      <c r="B81" s="74" t="str">
        <f>DB!B72</f>
        <v>항4  XXX</v>
      </c>
      <c r="C81" s="50" t="str">
        <f>DB!C72</f>
        <v>4.1   YYY</v>
      </c>
      <c r="D81" s="50" t="str">
        <f>DB!D72</f>
        <v>4.1.9   ZZZ</v>
      </c>
      <c r="E81" s="68"/>
      <c r="F81" s="68"/>
      <c r="G81" s="16">
        <f>IF(C81="",0,SUMIFS(지급대장!$K$4:$K$3500,지급대장!$C$4:$C$3500,"국제협력단",지급대장!$E$4:$E$3500,총괄명세!C81,지급대장!$F$4:$F$3500,총괄명세!D81))</f>
        <v>0</v>
      </c>
      <c r="H81" s="16">
        <f t="shared" si="27"/>
        <v>0</v>
      </c>
      <c r="I81" s="69">
        <f t="shared" si="28"/>
        <v>0</v>
      </c>
      <c r="J81" s="68"/>
      <c r="K81" s="68"/>
      <c r="L81" s="16">
        <f>IF(C81=" ",0,SUMIFS(지급대장!$K$4:$K$3500,지급대장!$C$4:$C$3500,"파트너분담금",지급대장!$E$4:$E$3500,총괄명세!C81,지급대장!$F$4:$F$3500,총괄명세!D81))</f>
        <v>0</v>
      </c>
      <c r="M81" s="16">
        <f t="shared" si="29"/>
        <v>0</v>
      </c>
      <c r="N81" s="72">
        <f t="shared" si="30"/>
        <v>0</v>
      </c>
      <c r="P81" s="117">
        <f t="shared" si="4"/>
        <v>0</v>
      </c>
    </row>
    <row r="82" spans="1:16" ht="18" customHeight="1" x14ac:dyDescent="0.3">
      <c r="A82" s="76"/>
      <c r="B82" s="74" t="str">
        <f>DB!B73</f>
        <v>항4  XXX</v>
      </c>
      <c r="C82" s="50" t="str">
        <f>DB!C73</f>
        <v>4.1   YYY</v>
      </c>
      <c r="D82" s="50" t="str">
        <f>DB!D73</f>
        <v>4.1.10   ZZZ</v>
      </c>
      <c r="E82" s="68"/>
      <c r="F82" s="68"/>
      <c r="G82" s="16">
        <f>IF(C82="",0,SUMIFS(지급대장!$K$4:$K$3500,지급대장!$C$4:$C$3500,"국제협력단",지급대장!$E$4:$E$3500,총괄명세!C82,지급대장!$F$4:$F$3500,총괄명세!D82))</f>
        <v>0</v>
      </c>
      <c r="H82" s="16">
        <f t="shared" si="27"/>
        <v>0</v>
      </c>
      <c r="I82" s="69">
        <f t="shared" si="28"/>
        <v>0</v>
      </c>
      <c r="J82" s="68"/>
      <c r="K82" s="68"/>
      <c r="L82" s="16">
        <f>IF(C82=" ",0,SUMIFS(지급대장!$K$4:$K$3500,지급대장!$C$4:$C$3500,"파트너분담금",지급대장!$E$4:$E$3500,총괄명세!C82,지급대장!$F$4:$F$3500,총괄명세!D82))</f>
        <v>0</v>
      </c>
      <c r="M82" s="16">
        <f t="shared" si="29"/>
        <v>0</v>
      </c>
      <c r="N82" s="72">
        <f t="shared" si="30"/>
        <v>0</v>
      </c>
      <c r="P82" s="117">
        <f t="shared" si="4"/>
        <v>0</v>
      </c>
    </row>
    <row r="83" spans="1:16" ht="18" customHeight="1" x14ac:dyDescent="0.3">
      <c r="A83" s="76"/>
      <c r="B83" s="74" t="str">
        <f>DB!B74</f>
        <v>항4  XXX</v>
      </c>
      <c r="C83" s="50" t="str">
        <f>DB!C74</f>
        <v>4.2   YYY</v>
      </c>
      <c r="D83" s="50" t="str">
        <f>DB!D74</f>
        <v>4.2.1   ZZZ</v>
      </c>
      <c r="E83" s="68"/>
      <c r="F83" s="68"/>
      <c r="G83" s="16">
        <f>IF(C83="",0,SUMIFS(지급대장!$K$4:$K$3500,지급대장!$C$4:$C$3500,"국제협력단",지급대장!$E$4:$E$3500,총괄명세!C83,지급대장!$F$4:$F$3500,총괄명세!D83))</f>
        <v>0</v>
      </c>
      <c r="H83" s="16">
        <f t="shared" si="27"/>
        <v>0</v>
      </c>
      <c r="I83" s="69">
        <f t="shared" si="28"/>
        <v>0</v>
      </c>
      <c r="J83" s="68"/>
      <c r="K83" s="68"/>
      <c r="L83" s="16">
        <f>IF(C83=" ",0,SUMIFS(지급대장!$K$4:$K$3500,지급대장!$C$4:$C$3500,"파트너분담금",지급대장!$E$4:$E$3500,총괄명세!C83,지급대장!$F$4:$F$3500,총괄명세!D83))</f>
        <v>0</v>
      </c>
      <c r="M83" s="16">
        <f t="shared" si="29"/>
        <v>0</v>
      </c>
      <c r="N83" s="72">
        <f t="shared" si="30"/>
        <v>0</v>
      </c>
      <c r="P83" s="117">
        <f t="shared" si="4"/>
        <v>0</v>
      </c>
    </row>
    <row r="84" spans="1:16" ht="18" customHeight="1" x14ac:dyDescent="0.3">
      <c r="A84" s="76"/>
      <c r="B84" s="74" t="str">
        <f>DB!B75</f>
        <v>항4  XXX</v>
      </c>
      <c r="C84" s="50" t="str">
        <f>DB!C75</f>
        <v>4.2   YYY</v>
      </c>
      <c r="D84" s="50" t="str">
        <f>DB!D75</f>
        <v>4.2.2   ZZZ</v>
      </c>
      <c r="E84" s="68"/>
      <c r="F84" s="68"/>
      <c r="G84" s="16">
        <f>IF(C84="",0,SUMIFS(지급대장!$K$4:$K$3500,지급대장!$C$4:$C$3500,"국제협력단",지급대장!$E$4:$E$3500,총괄명세!C84,지급대장!$F$4:$F$3500,총괄명세!D84))</f>
        <v>0</v>
      </c>
      <c r="H84" s="16">
        <f t="shared" si="27"/>
        <v>0</v>
      </c>
      <c r="I84" s="69">
        <f t="shared" si="28"/>
        <v>0</v>
      </c>
      <c r="J84" s="68"/>
      <c r="K84" s="68"/>
      <c r="L84" s="16">
        <f>IF(C84=" ",0,SUMIFS(지급대장!$K$4:$K$3500,지급대장!$C$4:$C$3500,"파트너분담금",지급대장!$E$4:$E$3500,총괄명세!C84,지급대장!$F$4:$F$3500,총괄명세!D84))</f>
        <v>0</v>
      </c>
      <c r="M84" s="16">
        <f t="shared" si="29"/>
        <v>0</v>
      </c>
      <c r="N84" s="72">
        <f t="shared" si="30"/>
        <v>0</v>
      </c>
      <c r="P84" s="117">
        <f t="shared" si="4"/>
        <v>0</v>
      </c>
    </row>
    <row r="85" spans="1:16" ht="18" customHeight="1" x14ac:dyDescent="0.3">
      <c r="A85" s="76"/>
      <c r="B85" s="74" t="str">
        <f>DB!B76</f>
        <v>항4  XXX</v>
      </c>
      <c r="C85" s="50" t="str">
        <f>DB!C76</f>
        <v>4.2   YYY</v>
      </c>
      <c r="D85" s="50" t="str">
        <f>DB!D76</f>
        <v>4.2.3   ZZZ</v>
      </c>
      <c r="E85" s="68"/>
      <c r="F85" s="68"/>
      <c r="G85" s="16">
        <f>IF(C85="",0,SUMIFS(지급대장!$K$4:$K$3500,지급대장!$C$4:$C$3500,"국제협력단",지급대장!$E$4:$E$3500,총괄명세!C85,지급대장!$F$4:$F$3500,총괄명세!D85))</f>
        <v>0</v>
      </c>
      <c r="H85" s="16">
        <f t="shared" si="27"/>
        <v>0</v>
      </c>
      <c r="I85" s="69">
        <f t="shared" si="28"/>
        <v>0</v>
      </c>
      <c r="J85" s="68"/>
      <c r="K85" s="68"/>
      <c r="L85" s="16">
        <f>IF(C85=" ",0,SUMIFS(지급대장!$K$4:$K$3500,지급대장!$C$4:$C$3500,"파트너분담금",지급대장!$E$4:$E$3500,총괄명세!C85,지급대장!$F$4:$F$3500,총괄명세!D85))</f>
        <v>0</v>
      </c>
      <c r="M85" s="16">
        <f t="shared" si="29"/>
        <v>0</v>
      </c>
      <c r="N85" s="72">
        <f t="shared" si="30"/>
        <v>0</v>
      </c>
      <c r="P85" s="117">
        <f t="shared" si="4"/>
        <v>0</v>
      </c>
    </row>
    <row r="86" spans="1:16" ht="18" customHeight="1" x14ac:dyDescent="0.3">
      <c r="A86" s="76"/>
      <c r="B86" s="74" t="str">
        <f>DB!B77</f>
        <v>항4  XXX</v>
      </c>
      <c r="C86" s="50" t="str">
        <f>DB!C77</f>
        <v>4.2   YYY</v>
      </c>
      <c r="D86" s="50" t="str">
        <f>DB!D77</f>
        <v>4.2.4   ZZZ</v>
      </c>
      <c r="E86" s="68"/>
      <c r="F86" s="68"/>
      <c r="G86" s="16">
        <f>IF(C86="",0,SUMIFS(지급대장!$K$4:$K$3500,지급대장!$C$4:$C$3500,"국제협력단",지급대장!$E$4:$E$3500,총괄명세!C86,지급대장!$F$4:$F$3500,총괄명세!D86))</f>
        <v>0</v>
      </c>
      <c r="H86" s="16">
        <f t="shared" si="27"/>
        <v>0</v>
      </c>
      <c r="I86" s="69">
        <f t="shared" si="28"/>
        <v>0</v>
      </c>
      <c r="J86" s="68"/>
      <c r="K86" s="68"/>
      <c r="L86" s="16">
        <f>IF(C86=" ",0,SUMIFS(지급대장!$K$4:$K$3500,지급대장!$C$4:$C$3500,"파트너분담금",지급대장!$E$4:$E$3500,총괄명세!C86,지급대장!$F$4:$F$3500,총괄명세!D86))</f>
        <v>0</v>
      </c>
      <c r="M86" s="16">
        <f t="shared" si="29"/>
        <v>0</v>
      </c>
      <c r="N86" s="72">
        <f t="shared" si="30"/>
        <v>0</v>
      </c>
      <c r="P86" s="117">
        <f t="shared" si="4"/>
        <v>0</v>
      </c>
    </row>
    <row r="87" spans="1:16" ht="18" customHeight="1" x14ac:dyDescent="0.3">
      <c r="A87" s="76"/>
      <c r="B87" s="74" t="str">
        <f>DB!B78</f>
        <v>항4  XXX</v>
      </c>
      <c r="C87" s="50" t="str">
        <f>DB!C78</f>
        <v>4.2   YYY</v>
      </c>
      <c r="D87" s="50" t="str">
        <f>DB!D78</f>
        <v>4.2.5   ZZZ</v>
      </c>
      <c r="E87" s="236"/>
      <c r="F87" s="236"/>
      <c r="G87" s="16">
        <f>IF(C87="",0,SUMIFS(지급대장!$K$4:$K$3500,지급대장!$C$4:$C$3500,"국제협력단",지급대장!$E$4:$E$3500,총괄명세!C87,지급대장!$F$4:$F$3500,총괄명세!D87))</f>
        <v>0</v>
      </c>
      <c r="H87" s="16">
        <f t="shared" si="27"/>
        <v>0</v>
      </c>
      <c r="I87" s="69">
        <f t="shared" si="28"/>
        <v>0</v>
      </c>
      <c r="J87" s="236"/>
      <c r="K87" s="236"/>
      <c r="L87" s="16">
        <f>IF(C87=" ",0,SUMIFS(지급대장!$K$4:$K$3500,지급대장!$C$4:$C$3500,"파트너분담금",지급대장!$E$4:$E$3500,총괄명세!C87,지급대장!$F$4:$F$3500,총괄명세!D87))</f>
        <v>0</v>
      </c>
      <c r="M87" s="16">
        <f t="shared" si="29"/>
        <v>0</v>
      </c>
      <c r="N87" s="72">
        <f t="shared" si="30"/>
        <v>0</v>
      </c>
      <c r="P87" s="117">
        <f t="shared" si="4"/>
        <v>0</v>
      </c>
    </row>
    <row r="88" spans="1:16" ht="18" customHeight="1" x14ac:dyDescent="0.3">
      <c r="A88" s="76"/>
      <c r="B88" s="74" t="str">
        <f>DB!B79</f>
        <v>항4  XXX</v>
      </c>
      <c r="C88" s="50" t="str">
        <f>DB!C79</f>
        <v>4.2   YYY</v>
      </c>
      <c r="D88" s="50" t="str">
        <f>DB!D79</f>
        <v>4.2.6   ZZZ</v>
      </c>
      <c r="E88" s="236"/>
      <c r="F88" s="236"/>
      <c r="G88" s="16">
        <f>IF(C88="",0,SUMIFS(지급대장!$K$4:$K$3500,지급대장!$C$4:$C$3500,"국제협력단",지급대장!$E$4:$E$3500,총괄명세!C88,지급대장!$F$4:$F$3500,총괄명세!D88))</f>
        <v>0</v>
      </c>
      <c r="H88" s="16">
        <f t="shared" si="27"/>
        <v>0</v>
      </c>
      <c r="I88" s="69">
        <f t="shared" si="28"/>
        <v>0</v>
      </c>
      <c r="J88" s="236"/>
      <c r="K88" s="236"/>
      <c r="L88" s="16">
        <f>IF(C88=" ",0,SUMIFS(지급대장!$K$4:$K$3500,지급대장!$C$4:$C$3500,"파트너분담금",지급대장!$E$4:$E$3500,총괄명세!C88,지급대장!$F$4:$F$3500,총괄명세!D88))</f>
        <v>0</v>
      </c>
      <c r="M88" s="16">
        <f t="shared" si="29"/>
        <v>0</v>
      </c>
      <c r="N88" s="72">
        <f t="shared" si="30"/>
        <v>0</v>
      </c>
      <c r="P88" s="117">
        <f t="shared" si="4"/>
        <v>0</v>
      </c>
    </row>
    <row r="89" spans="1:16" ht="18" customHeight="1" x14ac:dyDescent="0.3">
      <c r="A89" s="76"/>
      <c r="B89" s="74" t="str">
        <f>DB!B80</f>
        <v>항4  XXX</v>
      </c>
      <c r="C89" s="50" t="str">
        <f>DB!C80</f>
        <v>4.2   YYY</v>
      </c>
      <c r="D89" s="50" t="str">
        <f>DB!D80</f>
        <v>4.2.7   ZZZ</v>
      </c>
      <c r="E89" s="236"/>
      <c r="F89" s="236"/>
      <c r="G89" s="16">
        <f>IF(C89="",0,SUMIFS(지급대장!$K$4:$K$3500,지급대장!$C$4:$C$3500,"국제협력단",지급대장!$E$4:$E$3500,총괄명세!C89,지급대장!$F$4:$F$3500,총괄명세!D89))</f>
        <v>0</v>
      </c>
      <c r="H89" s="16">
        <f t="shared" si="27"/>
        <v>0</v>
      </c>
      <c r="I89" s="69">
        <f t="shared" si="28"/>
        <v>0</v>
      </c>
      <c r="J89" s="236"/>
      <c r="K89" s="236"/>
      <c r="L89" s="16">
        <f>IF(C89=" ",0,SUMIFS(지급대장!$K$4:$K$3500,지급대장!$C$4:$C$3500,"파트너분담금",지급대장!$E$4:$E$3500,총괄명세!C89,지급대장!$F$4:$F$3500,총괄명세!D89))</f>
        <v>0</v>
      </c>
      <c r="M89" s="16">
        <f t="shared" si="29"/>
        <v>0</v>
      </c>
      <c r="N89" s="72">
        <f t="shared" si="30"/>
        <v>0</v>
      </c>
      <c r="P89" s="117">
        <f t="shared" si="4"/>
        <v>0</v>
      </c>
    </row>
    <row r="90" spans="1:16" ht="18" customHeight="1" x14ac:dyDescent="0.3">
      <c r="A90" s="76"/>
      <c r="B90" s="74" t="str">
        <f>DB!B81</f>
        <v>항4  XXX</v>
      </c>
      <c r="C90" s="50" t="str">
        <f>DB!C81</f>
        <v>4.2   YYY</v>
      </c>
      <c r="D90" s="50" t="str">
        <f>DB!D81</f>
        <v>4.2.8   ZZZ</v>
      </c>
      <c r="E90" s="236"/>
      <c r="F90" s="236"/>
      <c r="G90" s="16">
        <f>IF(C90="",0,SUMIFS(지급대장!$K$4:$K$3500,지급대장!$C$4:$C$3500,"국제협력단",지급대장!$E$4:$E$3500,총괄명세!C90,지급대장!$F$4:$F$3500,총괄명세!D90))</f>
        <v>0</v>
      </c>
      <c r="H90" s="16">
        <f t="shared" si="27"/>
        <v>0</v>
      </c>
      <c r="I90" s="69">
        <f t="shared" si="28"/>
        <v>0</v>
      </c>
      <c r="J90" s="236"/>
      <c r="K90" s="236"/>
      <c r="L90" s="16">
        <f>IF(C90=" ",0,SUMIFS(지급대장!$K$4:$K$3500,지급대장!$C$4:$C$3500,"파트너분담금",지급대장!$E$4:$E$3500,총괄명세!C90,지급대장!$F$4:$F$3500,총괄명세!D90))</f>
        <v>0</v>
      </c>
      <c r="M90" s="16">
        <f t="shared" si="29"/>
        <v>0</v>
      </c>
      <c r="N90" s="72">
        <f t="shared" si="30"/>
        <v>0</v>
      </c>
      <c r="P90" s="117">
        <f t="shared" si="4"/>
        <v>0</v>
      </c>
    </row>
    <row r="91" spans="1:16" ht="18" customHeight="1" x14ac:dyDescent="0.3">
      <c r="A91" s="76"/>
      <c r="B91" s="74" t="str">
        <f>DB!B82</f>
        <v>항4  XXX</v>
      </c>
      <c r="C91" s="50" t="str">
        <f>DB!C82</f>
        <v>4.2   YYY</v>
      </c>
      <c r="D91" s="50" t="str">
        <f>DB!D82</f>
        <v>4.2.9   ZZZ</v>
      </c>
      <c r="E91" s="236"/>
      <c r="F91" s="236"/>
      <c r="G91" s="16">
        <f>IF(C91="",0,SUMIFS(지급대장!$K$4:$K$3500,지급대장!$C$4:$C$3500,"국제협력단",지급대장!$E$4:$E$3500,총괄명세!C91,지급대장!$F$4:$F$3500,총괄명세!D91))</f>
        <v>0</v>
      </c>
      <c r="H91" s="16">
        <f t="shared" si="27"/>
        <v>0</v>
      </c>
      <c r="I91" s="69">
        <f t="shared" si="28"/>
        <v>0</v>
      </c>
      <c r="J91" s="236"/>
      <c r="K91" s="236"/>
      <c r="L91" s="16">
        <f>IF(C91=" ",0,SUMIFS(지급대장!$K$4:$K$3500,지급대장!$C$4:$C$3500,"파트너분담금",지급대장!$E$4:$E$3500,총괄명세!C91,지급대장!$F$4:$F$3500,총괄명세!D91))</f>
        <v>0</v>
      </c>
      <c r="M91" s="16">
        <f t="shared" si="29"/>
        <v>0</v>
      </c>
      <c r="N91" s="72">
        <f t="shared" si="30"/>
        <v>0</v>
      </c>
      <c r="P91" s="117">
        <f t="shared" si="4"/>
        <v>0</v>
      </c>
    </row>
    <row r="92" spans="1:16" ht="18" customHeight="1" x14ac:dyDescent="0.3">
      <c r="A92" s="76"/>
      <c r="B92" s="74" t="str">
        <f>DB!B83</f>
        <v>항4  XXX</v>
      </c>
      <c r="C92" s="50" t="str">
        <f>DB!C83</f>
        <v>4.2   YYY</v>
      </c>
      <c r="D92" s="50" t="str">
        <f>DB!D83</f>
        <v>4.2.10   ZZZ</v>
      </c>
      <c r="E92" s="236"/>
      <c r="F92" s="236"/>
      <c r="G92" s="16">
        <f>IF(C92="",0,SUMIFS(지급대장!$K$4:$K$3500,지급대장!$C$4:$C$3500,"국제협력단",지급대장!$E$4:$E$3500,총괄명세!C92,지급대장!$F$4:$F$3500,총괄명세!D92))</f>
        <v>0</v>
      </c>
      <c r="H92" s="16">
        <f t="shared" si="27"/>
        <v>0</v>
      </c>
      <c r="I92" s="69">
        <f t="shared" si="28"/>
        <v>0</v>
      </c>
      <c r="J92" s="236"/>
      <c r="K92" s="236"/>
      <c r="L92" s="16">
        <f>IF(C92=" ",0,SUMIFS(지급대장!$K$4:$K$3500,지급대장!$C$4:$C$3500,"파트너분담금",지급대장!$E$4:$E$3500,총괄명세!C92,지급대장!$F$4:$F$3500,총괄명세!D92))</f>
        <v>0</v>
      </c>
      <c r="M92" s="16">
        <f t="shared" si="29"/>
        <v>0</v>
      </c>
      <c r="N92" s="72">
        <f t="shared" si="30"/>
        <v>0</v>
      </c>
      <c r="P92" s="117">
        <f t="shared" si="4"/>
        <v>0</v>
      </c>
    </row>
    <row r="93" spans="1:16" ht="18" customHeight="1" x14ac:dyDescent="0.3">
      <c r="A93" s="76"/>
      <c r="B93" s="113"/>
      <c r="C93" s="102" t="s">
        <v>9</v>
      </c>
      <c r="D93" s="102"/>
      <c r="E93" s="103">
        <f>SUM(E73:E92)</f>
        <v>0</v>
      </c>
      <c r="F93" s="103">
        <f>SUM(F73:F92)</f>
        <v>0</v>
      </c>
      <c r="G93" s="14">
        <f>SUM(G73:G92)</f>
        <v>0</v>
      </c>
      <c r="H93" s="14">
        <f>SUM(H73:H92)</f>
        <v>0</v>
      </c>
      <c r="I93" s="15">
        <f>IF(ISERROR(H93/F93),0,H93/F93)</f>
        <v>0</v>
      </c>
      <c r="J93" s="103">
        <f>SUM(J73:J92)</f>
        <v>0</v>
      </c>
      <c r="K93" s="103">
        <f>SUM(K73:K92)</f>
        <v>0</v>
      </c>
      <c r="L93" s="14">
        <f>SUM(L73:L92)</f>
        <v>0</v>
      </c>
      <c r="M93" s="14">
        <f>SUM(M73:M92)</f>
        <v>0</v>
      </c>
      <c r="N93" s="15">
        <f>IF(ISERROR(M93/K93),0,M93/K93)</f>
        <v>0</v>
      </c>
      <c r="P93" s="117">
        <f t="shared" si="4"/>
        <v>0</v>
      </c>
    </row>
    <row r="94" spans="1:16" ht="18" customHeight="1" x14ac:dyDescent="0.3">
      <c r="A94" s="76"/>
      <c r="B94" s="74" t="str">
        <f>DB!B84</f>
        <v>항5  XXX</v>
      </c>
      <c r="C94" s="50" t="str">
        <f>DB!C84</f>
        <v>5.1   YYY</v>
      </c>
      <c r="D94" s="50" t="str">
        <f>DB!D84</f>
        <v>5.1.1   ZZZ</v>
      </c>
      <c r="E94" s="68"/>
      <c r="F94" s="68"/>
      <c r="G94" s="16">
        <f>IF(C94="",0,SUMIFS(지급대장!$K$4:$K$3500,지급대장!$C$4:$C$3500,"국제협력단",지급대장!$E$4:$E$3500,총괄명세!C94,지급대장!$F$4:$F$3500,총괄명세!D94))</f>
        <v>0</v>
      </c>
      <c r="H94" s="16">
        <f t="shared" si="0"/>
        <v>0</v>
      </c>
      <c r="I94" s="69">
        <f t="shared" si="25"/>
        <v>0</v>
      </c>
      <c r="J94" s="68"/>
      <c r="K94" s="68"/>
      <c r="L94" s="16">
        <f>IF(C94=" ",0,SUMIFS(지급대장!$K$4:$K$3500,지급대장!$C$4:$C$3500,"파트너분담금",지급대장!$E$4:$E$3500,총괄명세!C94,지급대장!$F$4:$F$3500,총괄명세!D94))</f>
        <v>0</v>
      </c>
      <c r="M94" s="16">
        <f t="shared" si="2"/>
        <v>0</v>
      </c>
      <c r="N94" s="72">
        <f t="shared" si="26"/>
        <v>0</v>
      </c>
      <c r="P94" s="117">
        <f t="shared" si="4"/>
        <v>0</v>
      </c>
    </row>
    <row r="95" spans="1:16" ht="18" customHeight="1" x14ac:dyDescent="0.3">
      <c r="A95" s="76"/>
      <c r="B95" s="74" t="str">
        <f>DB!B85</f>
        <v>항5  XXX</v>
      </c>
      <c r="C95" s="50" t="str">
        <f>DB!C85</f>
        <v>5.1   YYY</v>
      </c>
      <c r="D95" s="50" t="str">
        <f>DB!D85</f>
        <v>5.1.2   ZZZ</v>
      </c>
      <c r="E95" s="68"/>
      <c r="F95" s="68"/>
      <c r="G95" s="16">
        <f>IF(C95="",0,SUMIFS(지급대장!$K$4:$K$3500,지급대장!$C$4:$C$3500,"국제협력단",지급대장!$E$4:$E$3500,총괄명세!C95,지급대장!$F$4:$F$3500,총괄명세!D95))</f>
        <v>0</v>
      </c>
      <c r="H95" s="16">
        <f t="shared" si="0"/>
        <v>0</v>
      </c>
      <c r="I95" s="69">
        <f t="shared" si="25"/>
        <v>0</v>
      </c>
      <c r="J95" s="68"/>
      <c r="K95" s="68"/>
      <c r="L95" s="16">
        <f>IF(C95=" ",0,SUMIFS(지급대장!$K$4:$K$3500,지급대장!$C$4:$C$3500,"파트너분담금",지급대장!$E$4:$E$3500,총괄명세!C95,지급대장!$F$4:$F$3500,총괄명세!D95))</f>
        <v>0</v>
      </c>
      <c r="M95" s="16">
        <f t="shared" si="2"/>
        <v>0</v>
      </c>
      <c r="N95" s="72">
        <f t="shared" si="26"/>
        <v>0</v>
      </c>
      <c r="P95" s="117">
        <f t="shared" si="4"/>
        <v>0</v>
      </c>
    </row>
    <row r="96" spans="1:16" ht="18" customHeight="1" x14ac:dyDescent="0.3">
      <c r="A96" s="76"/>
      <c r="B96" s="74" t="str">
        <f>DB!B86</f>
        <v>항5  XXX</v>
      </c>
      <c r="C96" s="50" t="str">
        <f>DB!C86</f>
        <v>5.1   YYY</v>
      </c>
      <c r="D96" s="50" t="str">
        <f>DB!D86</f>
        <v>5.1.3   ZZZ</v>
      </c>
      <c r="E96" s="68"/>
      <c r="F96" s="68"/>
      <c r="G96" s="16">
        <f>IF(C96="",0,SUMIFS(지급대장!$K$4:$K$3500,지급대장!$C$4:$C$3500,"국제협력단",지급대장!$E$4:$E$3500,총괄명세!C96,지급대장!$F$4:$F$3500,총괄명세!D96))</f>
        <v>0</v>
      </c>
      <c r="H96" s="16">
        <f t="shared" si="0"/>
        <v>0</v>
      </c>
      <c r="I96" s="69">
        <f t="shared" si="25"/>
        <v>0</v>
      </c>
      <c r="J96" s="68"/>
      <c r="K96" s="68"/>
      <c r="L96" s="16">
        <f>IF(C96=" ",0,SUMIFS(지급대장!$K$4:$K$3500,지급대장!$C$4:$C$3500,"파트너분담금",지급대장!$E$4:$E$3500,총괄명세!C96,지급대장!$F$4:$F$3500,총괄명세!D96))</f>
        <v>0</v>
      </c>
      <c r="M96" s="16">
        <f t="shared" si="2"/>
        <v>0</v>
      </c>
      <c r="N96" s="72">
        <f t="shared" si="26"/>
        <v>0</v>
      </c>
      <c r="P96" s="117">
        <f t="shared" si="4"/>
        <v>0</v>
      </c>
    </row>
    <row r="97" spans="1:16" ht="18" customHeight="1" x14ac:dyDescent="0.3">
      <c r="A97" s="76"/>
      <c r="B97" s="74" t="str">
        <f>DB!B87</f>
        <v>항5  XXX</v>
      </c>
      <c r="C97" s="50" t="str">
        <f>DB!C87</f>
        <v>5.1   YYY</v>
      </c>
      <c r="D97" s="50" t="str">
        <f>DB!D87</f>
        <v>5.1.4   ZZZ</v>
      </c>
      <c r="E97" s="68"/>
      <c r="F97" s="68"/>
      <c r="G97" s="16">
        <f>IF(C97="",0,SUMIFS(지급대장!$K$4:$K$3500,지급대장!$C$4:$C$3500,"국제협력단",지급대장!$E$4:$E$3500,총괄명세!C97,지급대장!$F$4:$F$3500,총괄명세!D97))</f>
        <v>0</v>
      </c>
      <c r="H97" s="16">
        <f t="shared" si="0"/>
        <v>0</v>
      </c>
      <c r="I97" s="69">
        <f t="shared" si="25"/>
        <v>0</v>
      </c>
      <c r="J97" s="68"/>
      <c r="K97" s="68"/>
      <c r="L97" s="16">
        <f>IF(C97=" ",0,SUMIFS(지급대장!$K$4:$K$3500,지급대장!$C$4:$C$3500,"파트너분담금",지급대장!$E$4:$E$3500,총괄명세!C97,지급대장!$F$4:$F$3500,총괄명세!D97))</f>
        <v>0</v>
      </c>
      <c r="M97" s="16">
        <f t="shared" si="2"/>
        <v>0</v>
      </c>
      <c r="N97" s="72">
        <f t="shared" si="26"/>
        <v>0</v>
      </c>
      <c r="P97" s="117">
        <f t="shared" si="4"/>
        <v>0</v>
      </c>
    </row>
    <row r="98" spans="1:16" ht="18" customHeight="1" x14ac:dyDescent="0.3">
      <c r="A98" s="76"/>
      <c r="B98" s="74" t="str">
        <f>DB!B88</f>
        <v>항5  XXX</v>
      </c>
      <c r="C98" s="50" t="str">
        <f>DB!C88</f>
        <v>5.1   YYY</v>
      </c>
      <c r="D98" s="50" t="str">
        <f>DB!D88</f>
        <v>5.1.5   ZZZ</v>
      </c>
      <c r="E98" s="68"/>
      <c r="F98" s="68"/>
      <c r="G98" s="16">
        <f>IF(C98="",0,SUMIFS(지급대장!$K$4:$K$3500,지급대장!$C$4:$C$3500,"국제협력단",지급대장!$E$4:$E$3500,총괄명세!C98,지급대장!$F$4:$F$3500,총괄명세!D98))</f>
        <v>0</v>
      </c>
      <c r="H98" s="16">
        <f t="shared" ref="H98:H113" si="31">IF(F98&gt;=G98, G98, F98)</f>
        <v>0</v>
      </c>
      <c r="I98" s="69">
        <f t="shared" ref="I98:I113" si="32">IF(ISERROR(H98/F98),0,H98/F98)</f>
        <v>0</v>
      </c>
      <c r="J98" s="68"/>
      <c r="K98" s="68"/>
      <c r="L98" s="16">
        <f>IF(C98=" ",0,SUMIFS(지급대장!$K$4:$K$3500,지급대장!$C$4:$C$3500,"파트너분담금",지급대장!$E$4:$E$3500,총괄명세!C98,지급대장!$F$4:$F$3500,총괄명세!D98))</f>
        <v>0</v>
      </c>
      <c r="M98" s="16">
        <f t="shared" ref="M98:M113" si="33">IF(K98&gt;=L98, L98, K98)</f>
        <v>0</v>
      </c>
      <c r="N98" s="72">
        <f t="shared" ref="N98:N113" si="34">IF(ISERROR(M98/K98),0,M98/K98)</f>
        <v>0</v>
      </c>
      <c r="P98" s="117">
        <f t="shared" si="4"/>
        <v>0</v>
      </c>
    </row>
    <row r="99" spans="1:16" ht="18" customHeight="1" x14ac:dyDescent="0.3">
      <c r="A99" s="76"/>
      <c r="B99" s="74" t="str">
        <f>DB!B89</f>
        <v>항5  XXX</v>
      </c>
      <c r="C99" s="50" t="str">
        <f>DB!C89</f>
        <v>5.1   YYY</v>
      </c>
      <c r="D99" s="50" t="str">
        <f>DB!D89</f>
        <v>5.1.6   ZZZ</v>
      </c>
      <c r="E99" s="68"/>
      <c r="F99" s="68"/>
      <c r="G99" s="16">
        <f>IF(C99="",0,SUMIFS(지급대장!$K$4:$K$3500,지급대장!$C$4:$C$3500,"국제협력단",지급대장!$E$4:$E$3500,총괄명세!C99,지급대장!$F$4:$F$3500,총괄명세!D99))</f>
        <v>0</v>
      </c>
      <c r="H99" s="16">
        <f t="shared" si="31"/>
        <v>0</v>
      </c>
      <c r="I99" s="69">
        <f t="shared" si="32"/>
        <v>0</v>
      </c>
      <c r="J99" s="68"/>
      <c r="K99" s="68"/>
      <c r="L99" s="16">
        <f>IF(C99=" ",0,SUMIFS(지급대장!$K$4:$K$3500,지급대장!$C$4:$C$3500,"파트너분담금",지급대장!$E$4:$E$3500,총괄명세!C99,지급대장!$F$4:$F$3500,총괄명세!D99))</f>
        <v>0</v>
      </c>
      <c r="M99" s="16">
        <f t="shared" si="33"/>
        <v>0</v>
      </c>
      <c r="N99" s="72">
        <f t="shared" si="34"/>
        <v>0</v>
      </c>
      <c r="P99" s="117">
        <f t="shared" si="4"/>
        <v>0</v>
      </c>
    </row>
    <row r="100" spans="1:16" ht="18" customHeight="1" x14ac:dyDescent="0.3">
      <c r="A100" s="76"/>
      <c r="B100" s="74" t="str">
        <f>DB!B90</f>
        <v>항5  XXX</v>
      </c>
      <c r="C100" s="50" t="str">
        <f>DB!C90</f>
        <v>5.1   YYY</v>
      </c>
      <c r="D100" s="50" t="str">
        <f>DB!D90</f>
        <v>5.1.7   ZZZ</v>
      </c>
      <c r="E100" s="68"/>
      <c r="F100" s="68"/>
      <c r="G100" s="16">
        <f>IF(C100="",0,SUMIFS(지급대장!$K$4:$K$3500,지급대장!$C$4:$C$3500,"국제협력단",지급대장!$E$4:$E$3500,총괄명세!C100,지급대장!$F$4:$F$3500,총괄명세!D100))</f>
        <v>0</v>
      </c>
      <c r="H100" s="16">
        <f t="shared" si="31"/>
        <v>0</v>
      </c>
      <c r="I100" s="69">
        <f t="shared" si="32"/>
        <v>0</v>
      </c>
      <c r="J100" s="68"/>
      <c r="K100" s="68"/>
      <c r="L100" s="16">
        <f>IF(C100=" ",0,SUMIFS(지급대장!$K$4:$K$3500,지급대장!$C$4:$C$3500,"파트너분담금",지급대장!$E$4:$E$3500,총괄명세!C100,지급대장!$F$4:$F$3500,총괄명세!D100))</f>
        <v>0</v>
      </c>
      <c r="M100" s="16">
        <f t="shared" si="33"/>
        <v>0</v>
      </c>
      <c r="N100" s="72">
        <f t="shared" si="34"/>
        <v>0</v>
      </c>
      <c r="P100" s="117">
        <f t="shared" si="4"/>
        <v>0</v>
      </c>
    </row>
    <row r="101" spans="1:16" ht="18" customHeight="1" x14ac:dyDescent="0.3">
      <c r="A101" s="76"/>
      <c r="B101" s="74" t="str">
        <f>DB!B91</f>
        <v>항5  XXX</v>
      </c>
      <c r="C101" s="50" t="str">
        <f>DB!C91</f>
        <v>5.1   YYY</v>
      </c>
      <c r="D101" s="50" t="str">
        <f>DB!D91</f>
        <v>5.1.8   ZZZ</v>
      </c>
      <c r="E101" s="68"/>
      <c r="F101" s="68"/>
      <c r="G101" s="16">
        <f>IF(C101="",0,SUMIFS(지급대장!$K$4:$K$3500,지급대장!$C$4:$C$3500,"국제협력단",지급대장!$E$4:$E$3500,총괄명세!C101,지급대장!$F$4:$F$3500,총괄명세!D101))</f>
        <v>0</v>
      </c>
      <c r="H101" s="16">
        <f t="shared" si="31"/>
        <v>0</v>
      </c>
      <c r="I101" s="69">
        <f t="shared" si="32"/>
        <v>0</v>
      </c>
      <c r="J101" s="68"/>
      <c r="K101" s="68"/>
      <c r="L101" s="16">
        <f>IF(C101=" ",0,SUMIFS(지급대장!$K$4:$K$3500,지급대장!$C$4:$C$3500,"파트너분담금",지급대장!$E$4:$E$3500,총괄명세!C101,지급대장!$F$4:$F$3500,총괄명세!D101))</f>
        <v>0</v>
      </c>
      <c r="M101" s="16">
        <f t="shared" si="33"/>
        <v>0</v>
      </c>
      <c r="N101" s="72">
        <f t="shared" si="34"/>
        <v>0</v>
      </c>
      <c r="P101" s="117">
        <f t="shared" si="4"/>
        <v>0</v>
      </c>
    </row>
    <row r="102" spans="1:16" ht="18" customHeight="1" x14ac:dyDescent="0.3">
      <c r="A102" s="76"/>
      <c r="B102" s="74" t="str">
        <f>DB!B92</f>
        <v>항5  XXX</v>
      </c>
      <c r="C102" s="50" t="str">
        <f>DB!C92</f>
        <v>5.1   YYY</v>
      </c>
      <c r="D102" s="50" t="str">
        <f>DB!D92</f>
        <v>5.1.9   ZZZ</v>
      </c>
      <c r="E102" s="68"/>
      <c r="F102" s="68"/>
      <c r="G102" s="16">
        <f>IF(C102="",0,SUMIFS(지급대장!$K$4:$K$3500,지급대장!$C$4:$C$3500,"국제협력단",지급대장!$E$4:$E$3500,총괄명세!C102,지급대장!$F$4:$F$3500,총괄명세!D102))</f>
        <v>0</v>
      </c>
      <c r="H102" s="16">
        <f t="shared" si="31"/>
        <v>0</v>
      </c>
      <c r="I102" s="69">
        <f t="shared" si="32"/>
        <v>0</v>
      </c>
      <c r="J102" s="68"/>
      <c r="K102" s="68"/>
      <c r="L102" s="16">
        <f>IF(C102=" ",0,SUMIFS(지급대장!$K$4:$K$3500,지급대장!$C$4:$C$3500,"파트너분담금",지급대장!$E$4:$E$3500,총괄명세!C102,지급대장!$F$4:$F$3500,총괄명세!D102))</f>
        <v>0</v>
      </c>
      <c r="M102" s="16">
        <f t="shared" si="33"/>
        <v>0</v>
      </c>
      <c r="N102" s="72">
        <f t="shared" si="34"/>
        <v>0</v>
      </c>
      <c r="P102" s="117">
        <f t="shared" si="4"/>
        <v>0</v>
      </c>
    </row>
    <row r="103" spans="1:16" ht="18" customHeight="1" x14ac:dyDescent="0.3">
      <c r="A103" s="76"/>
      <c r="B103" s="74" t="str">
        <f>DB!B93</f>
        <v>항5  XXX</v>
      </c>
      <c r="C103" s="50" t="str">
        <f>DB!C93</f>
        <v>5.1   YYY</v>
      </c>
      <c r="D103" s="50" t="str">
        <f>DB!D93</f>
        <v>5.1.10   ZZZ</v>
      </c>
      <c r="E103" s="68"/>
      <c r="F103" s="68"/>
      <c r="G103" s="16">
        <f>IF(C103="",0,SUMIFS(지급대장!$K$4:$K$3500,지급대장!$C$4:$C$3500,"국제협력단",지급대장!$E$4:$E$3500,총괄명세!C103,지급대장!$F$4:$F$3500,총괄명세!D103))</f>
        <v>0</v>
      </c>
      <c r="H103" s="16">
        <f t="shared" si="31"/>
        <v>0</v>
      </c>
      <c r="I103" s="69">
        <f t="shared" si="32"/>
        <v>0</v>
      </c>
      <c r="J103" s="68"/>
      <c r="K103" s="68"/>
      <c r="L103" s="16">
        <f>IF(C103=" ",0,SUMIFS(지급대장!$K$4:$K$3500,지급대장!$C$4:$C$3500,"파트너분담금",지급대장!$E$4:$E$3500,총괄명세!C103,지급대장!$F$4:$F$3500,총괄명세!D103))</f>
        <v>0</v>
      </c>
      <c r="M103" s="16">
        <f t="shared" si="33"/>
        <v>0</v>
      </c>
      <c r="N103" s="72">
        <f t="shared" si="34"/>
        <v>0</v>
      </c>
      <c r="P103" s="117">
        <f t="shared" si="4"/>
        <v>0</v>
      </c>
    </row>
    <row r="104" spans="1:16" ht="18" customHeight="1" x14ac:dyDescent="0.3">
      <c r="A104" s="76"/>
      <c r="B104" s="74" t="str">
        <f>DB!B94</f>
        <v>항5  XXX</v>
      </c>
      <c r="C104" s="50" t="str">
        <f>DB!C94</f>
        <v>5.2   YYY</v>
      </c>
      <c r="D104" s="50" t="str">
        <f>DB!D94</f>
        <v>5.2.1   ZZZ</v>
      </c>
      <c r="E104" s="68"/>
      <c r="F104" s="68"/>
      <c r="G104" s="16">
        <f>IF(C104="",0,SUMIFS(지급대장!$K$4:$K$3500,지급대장!$C$4:$C$3500,"국제협력단",지급대장!$E$4:$E$3500,총괄명세!C104,지급대장!$F$4:$F$3500,총괄명세!D104))</f>
        <v>0</v>
      </c>
      <c r="H104" s="16">
        <f t="shared" si="31"/>
        <v>0</v>
      </c>
      <c r="I104" s="69">
        <f t="shared" si="32"/>
        <v>0</v>
      </c>
      <c r="J104" s="68"/>
      <c r="K104" s="68"/>
      <c r="L104" s="16">
        <f>IF(C104=" ",0,SUMIFS(지급대장!$K$4:$K$3500,지급대장!$C$4:$C$3500,"파트너분담금",지급대장!$E$4:$E$3500,총괄명세!C104,지급대장!$F$4:$F$3500,총괄명세!D104))</f>
        <v>0</v>
      </c>
      <c r="M104" s="16">
        <f t="shared" si="33"/>
        <v>0</v>
      </c>
      <c r="N104" s="72">
        <f t="shared" si="34"/>
        <v>0</v>
      </c>
      <c r="P104" s="117">
        <f t="shared" si="4"/>
        <v>0</v>
      </c>
    </row>
    <row r="105" spans="1:16" ht="18" customHeight="1" x14ac:dyDescent="0.3">
      <c r="A105" s="76"/>
      <c r="B105" s="74" t="str">
        <f>DB!B95</f>
        <v>항5  XXX</v>
      </c>
      <c r="C105" s="50" t="str">
        <f>DB!C95</f>
        <v>5.2   YYY</v>
      </c>
      <c r="D105" s="50" t="str">
        <f>DB!D95</f>
        <v>5.2.2   ZZZ</v>
      </c>
      <c r="E105" s="68"/>
      <c r="F105" s="68"/>
      <c r="G105" s="16">
        <f>IF(C105="",0,SUMIFS(지급대장!$K$4:$K$3500,지급대장!$C$4:$C$3500,"국제협력단",지급대장!$E$4:$E$3500,총괄명세!C105,지급대장!$F$4:$F$3500,총괄명세!D105))</f>
        <v>0</v>
      </c>
      <c r="H105" s="16">
        <f t="shared" si="31"/>
        <v>0</v>
      </c>
      <c r="I105" s="69">
        <f t="shared" si="32"/>
        <v>0</v>
      </c>
      <c r="J105" s="68"/>
      <c r="K105" s="68"/>
      <c r="L105" s="16">
        <f>IF(C105=" ",0,SUMIFS(지급대장!$K$4:$K$3500,지급대장!$C$4:$C$3500,"파트너분담금",지급대장!$E$4:$E$3500,총괄명세!C105,지급대장!$F$4:$F$3500,총괄명세!D105))</f>
        <v>0</v>
      </c>
      <c r="M105" s="16">
        <f t="shared" si="33"/>
        <v>0</v>
      </c>
      <c r="N105" s="72">
        <f t="shared" si="34"/>
        <v>0</v>
      </c>
      <c r="P105" s="117">
        <f t="shared" si="4"/>
        <v>0</v>
      </c>
    </row>
    <row r="106" spans="1:16" ht="18" customHeight="1" x14ac:dyDescent="0.3">
      <c r="A106" s="76"/>
      <c r="B106" s="74" t="str">
        <f>DB!B96</f>
        <v>항5  XXX</v>
      </c>
      <c r="C106" s="50" t="str">
        <f>DB!C96</f>
        <v>5.2   YYY</v>
      </c>
      <c r="D106" s="50" t="str">
        <f>DB!D96</f>
        <v>5.2.3   ZZZ</v>
      </c>
      <c r="E106" s="68"/>
      <c r="F106" s="68"/>
      <c r="G106" s="16">
        <f>IF(C106="",0,SUMIFS(지급대장!$K$4:$K$3500,지급대장!$C$4:$C$3500,"국제협력단",지급대장!$E$4:$E$3500,총괄명세!C106,지급대장!$F$4:$F$3500,총괄명세!D106))</f>
        <v>0</v>
      </c>
      <c r="H106" s="16">
        <f t="shared" si="31"/>
        <v>0</v>
      </c>
      <c r="I106" s="69">
        <f t="shared" si="32"/>
        <v>0</v>
      </c>
      <c r="J106" s="68"/>
      <c r="K106" s="68"/>
      <c r="L106" s="16">
        <f>IF(C106=" ",0,SUMIFS(지급대장!$K$4:$K$3500,지급대장!$C$4:$C$3500,"파트너분담금",지급대장!$E$4:$E$3500,총괄명세!C106,지급대장!$F$4:$F$3500,총괄명세!D106))</f>
        <v>0</v>
      </c>
      <c r="M106" s="16">
        <f t="shared" si="33"/>
        <v>0</v>
      </c>
      <c r="N106" s="72">
        <f t="shared" si="34"/>
        <v>0</v>
      </c>
      <c r="P106" s="117">
        <f t="shared" si="4"/>
        <v>0</v>
      </c>
    </row>
    <row r="107" spans="1:16" ht="18" customHeight="1" x14ac:dyDescent="0.3">
      <c r="A107" s="76"/>
      <c r="B107" s="74" t="str">
        <f>DB!B97</f>
        <v>항5  XXX</v>
      </c>
      <c r="C107" s="50" t="str">
        <f>DB!C97</f>
        <v>5.2   YYY</v>
      </c>
      <c r="D107" s="50" t="str">
        <f>DB!D97</f>
        <v>5.2.4   ZZZ</v>
      </c>
      <c r="E107" s="68"/>
      <c r="F107" s="68"/>
      <c r="G107" s="16">
        <f>IF(C107="",0,SUMIFS(지급대장!$K$4:$K$3500,지급대장!$C$4:$C$3500,"국제협력단",지급대장!$E$4:$E$3500,총괄명세!C107,지급대장!$F$4:$F$3500,총괄명세!D107))</f>
        <v>0</v>
      </c>
      <c r="H107" s="16">
        <f t="shared" si="31"/>
        <v>0</v>
      </c>
      <c r="I107" s="69">
        <f t="shared" si="32"/>
        <v>0</v>
      </c>
      <c r="J107" s="68"/>
      <c r="K107" s="68"/>
      <c r="L107" s="16">
        <f>IF(C107=" ",0,SUMIFS(지급대장!$K$4:$K$3500,지급대장!$C$4:$C$3500,"파트너분담금",지급대장!$E$4:$E$3500,총괄명세!C107,지급대장!$F$4:$F$3500,총괄명세!D107))</f>
        <v>0</v>
      </c>
      <c r="M107" s="16">
        <f t="shared" si="33"/>
        <v>0</v>
      </c>
      <c r="N107" s="72">
        <f t="shared" si="34"/>
        <v>0</v>
      </c>
      <c r="P107" s="117">
        <f t="shared" si="4"/>
        <v>0</v>
      </c>
    </row>
    <row r="108" spans="1:16" ht="18" customHeight="1" x14ac:dyDescent="0.3">
      <c r="A108" s="76"/>
      <c r="B108" s="74" t="str">
        <f>DB!B98</f>
        <v>항5  XXX</v>
      </c>
      <c r="C108" s="50" t="str">
        <f>DB!C98</f>
        <v>5.2   YYY</v>
      </c>
      <c r="D108" s="50" t="str">
        <f>DB!D98</f>
        <v>5.2.5   ZZZ</v>
      </c>
      <c r="E108" s="236"/>
      <c r="F108" s="236"/>
      <c r="G108" s="16">
        <f>IF(C108="",0,SUMIFS(지급대장!$K$4:$K$3500,지급대장!$C$4:$C$3500,"국제협력단",지급대장!$E$4:$E$3500,총괄명세!C108,지급대장!$F$4:$F$3500,총괄명세!D108))</f>
        <v>0</v>
      </c>
      <c r="H108" s="16">
        <f t="shared" si="31"/>
        <v>0</v>
      </c>
      <c r="I108" s="69">
        <f t="shared" si="32"/>
        <v>0</v>
      </c>
      <c r="J108" s="236"/>
      <c r="K108" s="236"/>
      <c r="L108" s="16">
        <f>IF(C108=" ",0,SUMIFS(지급대장!$K$4:$K$3500,지급대장!$C$4:$C$3500,"파트너분담금",지급대장!$E$4:$E$3500,총괄명세!C108,지급대장!$F$4:$F$3500,총괄명세!D108))</f>
        <v>0</v>
      </c>
      <c r="M108" s="16">
        <f t="shared" si="33"/>
        <v>0</v>
      </c>
      <c r="N108" s="72">
        <f t="shared" si="34"/>
        <v>0</v>
      </c>
      <c r="P108" s="117">
        <f t="shared" si="4"/>
        <v>0</v>
      </c>
    </row>
    <row r="109" spans="1:16" ht="18" customHeight="1" x14ac:dyDescent="0.3">
      <c r="A109" s="76"/>
      <c r="B109" s="74" t="str">
        <f>DB!B99</f>
        <v>항5  XXX</v>
      </c>
      <c r="C109" s="50" t="str">
        <f>DB!C99</f>
        <v>5.2   YYY</v>
      </c>
      <c r="D109" s="50" t="str">
        <f>DB!D99</f>
        <v>5.2.6   ZZZ</v>
      </c>
      <c r="E109" s="236"/>
      <c r="F109" s="236"/>
      <c r="G109" s="16">
        <f>IF(C109="",0,SUMIFS(지급대장!$K$4:$K$3500,지급대장!$C$4:$C$3500,"국제협력단",지급대장!$E$4:$E$3500,총괄명세!C109,지급대장!$F$4:$F$3500,총괄명세!D109))</f>
        <v>0</v>
      </c>
      <c r="H109" s="16">
        <f t="shared" si="31"/>
        <v>0</v>
      </c>
      <c r="I109" s="69">
        <f t="shared" si="32"/>
        <v>0</v>
      </c>
      <c r="J109" s="236"/>
      <c r="K109" s="236"/>
      <c r="L109" s="16">
        <f>IF(C109=" ",0,SUMIFS(지급대장!$K$4:$K$3500,지급대장!$C$4:$C$3500,"파트너분담금",지급대장!$E$4:$E$3500,총괄명세!C109,지급대장!$F$4:$F$3500,총괄명세!D109))</f>
        <v>0</v>
      </c>
      <c r="M109" s="16">
        <f t="shared" si="33"/>
        <v>0</v>
      </c>
      <c r="N109" s="72">
        <f t="shared" si="34"/>
        <v>0</v>
      </c>
      <c r="P109" s="117">
        <f t="shared" si="4"/>
        <v>0</v>
      </c>
    </row>
    <row r="110" spans="1:16" ht="18" customHeight="1" x14ac:dyDescent="0.3">
      <c r="A110" s="76"/>
      <c r="B110" s="74" t="str">
        <f>DB!B100</f>
        <v>항5  XXX</v>
      </c>
      <c r="C110" s="50" t="str">
        <f>DB!C100</f>
        <v>5.2   YYY</v>
      </c>
      <c r="D110" s="50" t="str">
        <f>DB!D100</f>
        <v>5.2.7   ZZZ</v>
      </c>
      <c r="E110" s="236"/>
      <c r="F110" s="236"/>
      <c r="G110" s="16">
        <f>IF(C110="",0,SUMIFS(지급대장!$K$4:$K$3500,지급대장!$C$4:$C$3500,"국제협력단",지급대장!$E$4:$E$3500,총괄명세!C110,지급대장!$F$4:$F$3500,총괄명세!D110))</f>
        <v>0</v>
      </c>
      <c r="H110" s="16">
        <f t="shared" si="31"/>
        <v>0</v>
      </c>
      <c r="I110" s="69">
        <f t="shared" si="32"/>
        <v>0</v>
      </c>
      <c r="J110" s="236"/>
      <c r="K110" s="236"/>
      <c r="L110" s="16">
        <f>IF(C110=" ",0,SUMIFS(지급대장!$K$4:$K$3500,지급대장!$C$4:$C$3500,"파트너분담금",지급대장!$E$4:$E$3500,총괄명세!C110,지급대장!$F$4:$F$3500,총괄명세!D110))</f>
        <v>0</v>
      </c>
      <c r="M110" s="16">
        <f t="shared" si="33"/>
        <v>0</v>
      </c>
      <c r="N110" s="72">
        <f t="shared" si="34"/>
        <v>0</v>
      </c>
      <c r="P110" s="117">
        <f t="shared" si="4"/>
        <v>0</v>
      </c>
    </row>
    <row r="111" spans="1:16" ht="18" customHeight="1" x14ac:dyDescent="0.3">
      <c r="A111" s="76"/>
      <c r="B111" s="74" t="str">
        <f>DB!B101</f>
        <v>항5  XXX</v>
      </c>
      <c r="C111" s="50" t="str">
        <f>DB!C101</f>
        <v>5.2   YYY</v>
      </c>
      <c r="D111" s="50" t="str">
        <f>DB!D101</f>
        <v>5.2.8   ZZZ</v>
      </c>
      <c r="E111" s="236"/>
      <c r="F111" s="236"/>
      <c r="G111" s="16">
        <f>IF(C111="",0,SUMIFS(지급대장!$K$4:$K$3500,지급대장!$C$4:$C$3500,"국제협력단",지급대장!$E$4:$E$3500,총괄명세!C111,지급대장!$F$4:$F$3500,총괄명세!D111))</f>
        <v>0</v>
      </c>
      <c r="H111" s="16">
        <f t="shared" si="31"/>
        <v>0</v>
      </c>
      <c r="I111" s="69">
        <f t="shared" si="32"/>
        <v>0</v>
      </c>
      <c r="J111" s="236"/>
      <c r="K111" s="236"/>
      <c r="L111" s="16">
        <f>IF(C111=" ",0,SUMIFS(지급대장!$K$4:$K$3500,지급대장!$C$4:$C$3500,"파트너분담금",지급대장!$E$4:$E$3500,총괄명세!C111,지급대장!$F$4:$F$3500,총괄명세!D111))</f>
        <v>0</v>
      </c>
      <c r="M111" s="16">
        <f t="shared" si="33"/>
        <v>0</v>
      </c>
      <c r="N111" s="72">
        <f t="shared" si="34"/>
        <v>0</v>
      </c>
      <c r="P111" s="117">
        <f t="shared" si="4"/>
        <v>0</v>
      </c>
    </row>
    <row r="112" spans="1:16" ht="18" customHeight="1" x14ac:dyDescent="0.3">
      <c r="A112" s="76"/>
      <c r="B112" s="74" t="str">
        <f>DB!B102</f>
        <v>항5  XXX</v>
      </c>
      <c r="C112" s="50" t="str">
        <f>DB!C102</f>
        <v>5.2   YYY</v>
      </c>
      <c r="D112" s="50" t="str">
        <f>DB!D102</f>
        <v>5.2.9   ZZZ</v>
      </c>
      <c r="E112" s="236"/>
      <c r="F112" s="236"/>
      <c r="G112" s="16">
        <f>IF(C112="",0,SUMIFS(지급대장!$K$4:$K$3500,지급대장!$C$4:$C$3500,"국제협력단",지급대장!$E$4:$E$3500,총괄명세!C112,지급대장!$F$4:$F$3500,총괄명세!D112))</f>
        <v>0</v>
      </c>
      <c r="H112" s="16">
        <f t="shared" si="31"/>
        <v>0</v>
      </c>
      <c r="I112" s="69">
        <f t="shared" si="32"/>
        <v>0</v>
      </c>
      <c r="J112" s="236"/>
      <c r="K112" s="236"/>
      <c r="L112" s="16">
        <f>IF(C112=" ",0,SUMIFS(지급대장!$K$4:$K$3500,지급대장!$C$4:$C$3500,"파트너분담금",지급대장!$E$4:$E$3500,총괄명세!C112,지급대장!$F$4:$F$3500,총괄명세!D112))</f>
        <v>0</v>
      </c>
      <c r="M112" s="16">
        <f t="shared" si="33"/>
        <v>0</v>
      </c>
      <c r="N112" s="72">
        <f t="shared" si="34"/>
        <v>0</v>
      </c>
      <c r="P112" s="117">
        <f t="shared" si="4"/>
        <v>0</v>
      </c>
    </row>
    <row r="113" spans="1:16" ht="18" customHeight="1" x14ac:dyDescent="0.3">
      <c r="A113" s="76"/>
      <c r="B113" s="74" t="str">
        <f>DB!B103</f>
        <v>항5  XXX</v>
      </c>
      <c r="C113" s="50" t="str">
        <f>DB!C103</f>
        <v>5.2   YYY</v>
      </c>
      <c r="D113" s="50" t="str">
        <f>DB!D103</f>
        <v>5.2.10   ZZZ</v>
      </c>
      <c r="E113" s="236"/>
      <c r="F113" s="236"/>
      <c r="G113" s="16">
        <f>IF(C113="",0,SUMIFS(지급대장!$K$4:$K$3500,지급대장!$C$4:$C$3500,"국제협력단",지급대장!$E$4:$E$3500,총괄명세!C113,지급대장!$F$4:$F$3500,총괄명세!D113))</f>
        <v>0</v>
      </c>
      <c r="H113" s="16">
        <f t="shared" si="31"/>
        <v>0</v>
      </c>
      <c r="I113" s="69">
        <f t="shared" si="32"/>
        <v>0</v>
      </c>
      <c r="J113" s="236"/>
      <c r="K113" s="236"/>
      <c r="L113" s="16">
        <f>IF(C113=" ",0,SUMIFS(지급대장!$K$4:$K$3500,지급대장!$C$4:$C$3500,"파트너분담금",지급대장!$E$4:$E$3500,총괄명세!C113,지급대장!$F$4:$F$3500,총괄명세!D113))</f>
        <v>0</v>
      </c>
      <c r="M113" s="16">
        <f t="shared" si="33"/>
        <v>0</v>
      </c>
      <c r="N113" s="72">
        <f t="shared" si="34"/>
        <v>0</v>
      </c>
      <c r="P113" s="117">
        <f t="shared" si="4"/>
        <v>0</v>
      </c>
    </row>
    <row r="114" spans="1:16" ht="18" customHeight="1" x14ac:dyDescent="0.3">
      <c r="A114" s="76"/>
      <c r="B114" s="113"/>
      <c r="C114" s="102" t="s">
        <v>9</v>
      </c>
      <c r="D114" s="102"/>
      <c r="E114" s="103">
        <f>SUM(E94:E113)</f>
        <v>0</v>
      </c>
      <c r="F114" s="103">
        <f>SUM(F94:F113)</f>
        <v>0</v>
      </c>
      <c r="G114" s="14">
        <f>SUM(G94:G113)</f>
        <v>0</v>
      </c>
      <c r="H114" s="14">
        <f>SUM(H94:H113)</f>
        <v>0</v>
      </c>
      <c r="I114" s="15">
        <f>IF(ISERROR(H114/F114),0,H114/F114)</f>
        <v>0</v>
      </c>
      <c r="J114" s="103">
        <f>SUM(J94:J113)</f>
        <v>0</v>
      </c>
      <c r="K114" s="103">
        <f>SUM(K94:K113)</f>
        <v>0</v>
      </c>
      <c r="L114" s="14">
        <f>SUM(L94:L113)</f>
        <v>0</v>
      </c>
      <c r="M114" s="14">
        <f>SUM(M94:M113)</f>
        <v>0</v>
      </c>
      <c r="N114" s="15">
        <f>IF(ISERROR(M114/K114),0,M114/K114)</f>
        <v>0</v>
      </c>
      <c r="P114" s="117">
        <f t="shared" si="4"/>
        <v>0</v>
      </c>
    </row>
    <row r="115" spans="1:16" ht="18" customHeight="1" x14ac:dyDescent="0.3">
      <c r="A115" s="76"/>
      <c r="B115" s="74" t="str">
        <f>DB!B104</f>
        <v>항6  XXX</v>
      </c>
      <c r="C115" s="50" t="str">
        <f>DB!C104</f>
        <v>6.1   YYY</v>
      </c>
      <c r="D115" s="50" t="str">
        <f>DB!D104</f>
        <v>6.1.1   ZZZ</v>
      </c>
      <c r="E115" s="68"/>
      <c r="F115" s="68"/>
      <c r="G115" s="16">
        <f>IF(C115="",0,SUMIFS(지급대장!$K$4:$K$3500,지급대장!$C$4:$C$3500,"국제협력단",지급대장!$E$4:$E$3500,총괄명세!C115,지급대장!$F$4:$F$3500,총괄명세!D115))</f>
        <v>0</v>
      </c>
      <c r="H115" s="16">
        <f t="shared" si="0"/>
        <v>0</v>
      </c>
      <c r="I115" s="69">
        <f t="shared" si="25"/>
        <v>0</v>
      </c>
      <c r="J115" s="68"/>
      <c r="K115" s="68"/>
      <c r="L115" s="16">
        <f>IF(C115=" ",0,SUMIFS(지급대장!$K$4:$K$3500,지급대장!$C$4:$C$3500,"파트너분담금",지급대장!$E$4:$E$3500,총괄명세!C115,지급대장!$F$4:$F$3500,총괄명세!D115))</f>
        <v>0</v>
      </c>
      <c r="M115" s="16">
        <f t="shared" si="2"/>
        <v>0</v>
      </c>
      <c r="N115" s="72">
        <f t="shared" si="26"/>
        <v>0</v>
      </c>
      <c r="P115" s="117">
        <f t="shared" si="4"/>
        <v>0</v>
      </c>
    </row>
    <row r="116" spans="1:16" ht="18" customHeight="1" x14ac:dyDescent="0.3">
      <c r="A116" s="76"/>
      <c r="B116" s="74" t="str">
        <f>DB!B105</f>
        <v>항6  XXX</v>
      </c>
      <c r="C116" s="50" t="str">
        <f>DB!C105</f>
        <v>6.1   YYY</v>
      </c>
      <c r="D116" s="50" t="str">
        <f>DB!D105</f>
        <v>6.1.2   ZZZ</v>
      </c>
      <c r="E116" s="68"/>
      <c r="F116" s="68"/>
      <c r="G116" s="16">
        <f>IF(C116="",0,SUMIFS(지급대장!$K$4:$K$3500,지급대장!$C$4:$C$3500,"국제협력단",지급대장!$E$4:$E$3500,총괄명세!C116,지급대장!$F$4:$F$3500,총괄명세!D116))</f>
        <v>0</v>
      </c>
      <c r="H116" s="16">
        <f t="shared" si="0"/>
        <v>0</v>
      </c>
      <c r="I116" s="69">
        <f t="shared" si="25"/>
        <v>0</v>
      </c>
      <c r="J116" s="68"/>
      <c r="K116" s="68"/>
      <c r="L116" s="16">
        <f>IF(C116=" ",0,SUMIFS(지급대장!$K$4:$K$3500,지급대장!$C$4:$C$3500,"파트너분담금",지급대장!$E$4:$E$3500,총괄명세!C116,지급대장!$F$4:$F$3500,총괄명세!D116))</f>
        <v>0</v>
      </c>
      <c r="M116" s="16">
        <f t="shared" si="2"/>
        <v>0</v>
      </c>
      <c r="N116" s="72">
        <f t="shared" si="26"/>
        <v>0</v>
      </c>
      <c r="P116" s="117">
        <f t="shared" si="4"/>
        <v>0</v>
      </c>
    </row>
    <row r="117" spans="1:16" ht="18" customHeight="1" x14ac:dyDescent="0.3">
      <c r="A117" s="76"/>
      <c r="B117" s="74" t="str">
        <f>DB!B106</f>
        <v>항6  XXX</v>
      </c>
      <c r="C117" s="50" t="str">
        <f>DB!C106</f>
        <v>6.1   YYY</v>
      </c>
      <c r="D117" s="50" t="str">
        <f>DB!D106</f>
        <v>6.1.3   ZZZ</v>
      </c>
      <c r="E117" s="68"/>
      <c r="F117" s="68"/>
      <c r="G117" s="16">
        <f>IF(C117="",0,SUMIFS(지급대장!$K$4:$K$3500,지급대장!$C$4:$C$3500,"국제협력단",지급대장!$E$4:$E$3500,총괄명세!C117,지급대장!$F$4:$F$3500,총괄명세!D117))</f>
        <v>0</v>
      </c>
      <c r="H117" s="16">
        <f t="shared" si="0"/>
        <v>0</v>
      </c>
      <c r="I117" s="69">
        <f t="shared" si="25"/>
        <v>0</v>
      </c>
      <c r="J117" s="68"/>
      <c r="K117" s="68"/>
      <c r="L117" s="16">
        <f>IF(C117=" ",0,SUMIFS(지급대장!$K$4:$K$3500,지급대장!$C$4:$C$3500,"파트너분담금",지급대장!$E$4:$E$3500,총괄명세!C117,지급대장!$F$4:$F$3500,총괄명세!D117))</f>
        <v>0</v>
      </c>
      <c r="M117" s="16">
        <f t="shared" si="2"/>
        <v>0</v>
      </c>
      <c r="N117" s="72">
        <f t="shared" si="26"/>
        <v>0</v>
      </c>
      <c r="P117" s="117">
        <f t="shared" si="4"/>
        <v>0</v>
      </c>
    </row>
    <row r="118" spans="1:16" ht="18" customHeight="1" x14ac:dyDescent="0.3">
      <c r="A118" s="76"/>
      <c r="B118" s="74" t="str">
        <f>DB!B107</f>
        <v>항6  XXX</v>
      </c>
      <c r="C118" s="50" t="str">
        <f>DB!C107</f>
        <v>6.1   YYY</v>
      </c>
      <c r="D118" s="50" t="str">
        <f>DB!D107</f>
        <v>6.1.4   ZZZ</v>
      </c>
      <c r="E118" s="68"/>
      <c r="F118" s="68"/>
      <c r="G118" s="16">
        <f>IF(C118="",0,SUMIFS(지급대장!$K$4:$K$3500,지급대장!$C$4:$C$3500,"국제협력단",지급대장!$E$4:$E$3500,총괄명세!C118,지급대장!$F$4:$F$3500,총괄명세!D118))</f>
        <v>0</v>
      </c>
      <c r="H118" s="16">
        <f t="shared" si="0"/>
        <v>0</v>
      </c>
      <c r="I118" s="69">
        <f t="shared" si="25"/>
        <v>0</v>
      </c>
      <c r="J118" s="68"/>
      <c r="K118" s="68"/>
      <c r="L118" s="16">
        <f>IF(C118=" ",0,SUMIFS(지급대장!$K$4:$K$3500,지급대장!$C$4:$C$3500,"파트너분담금",지급대장!$E$4:$E$3500,총괄명세!C118,지급대장!$F$4:$F$3500,총괄명세!D118))</f>
        <v>0</v>
      </c>
      <c r="M118" s="16">
        <f t="shared" si="2"/>
        <v>0</v>
      </c>
      <c r="N118" s="72">
        <f t="shared" si="26"/>
        <v>0</v>
      </c>
      <c r="P118" s="117">
        <f t="shared" si="4"/>
        <v>0</v>
      </c>
    </row>
    <row r="119" spans="1:16" ht="18" customHeight="1" x14ac:dyDescent="0.3">
      <c r="A119" s="76"/>
      <c r="B119" s="74" t="str">
        <f>DB!B108</f>
        <v>항6  XXX</v>
      </c>
      <c r="C119" s="50" t="str">
        <f>DB!C108</f>
        <v>6.1   YYY</v>
      </c>
      <c r="D119" s="50" t="str">
        <f>DB!D108</f>
        <v>6.1.5   ZZZ</v>
      </c>
      <c r="E119" s="68"/>
      <c r="F119" s="68"/>
      <c r="G119" s="16">
        <f>IF(C119="",0,SUMIFS(지급대장!$K$4:$K$3500,지급대장!$C$4:$C$3500,"국제협력단",지급대장!$E$4:$E$3500,총괄명세!C119,지급대장!$F$4:$F$3500,총괄명세!D119))</f>
        <v>0</v>
      </c>
      <c r="H119" s="16">
        <f t="shared" ref="H119:H134" si="35">IF(F119&gt;=G119, G119, F119)</f>
        <v>0</v>
      </c>
      <c r="I119" s="69">
        <f t="shared" ref="I119:I134" si="36">IF(ISERROR(H119/F119),0,H119/F119)</f>
        <v>0</v>
      </c>
      <c r="J119" s="68"/>
      <c r="K119" s="68"/>
      <c r="L119" s="16">
        <f>IF(C119=" ",0,SUMIFS(지급대장!$K$4:$K$3500,지급대장!$C$4:$C$3500,"파트너분담금",지급대장!$E$4:$E$3500,총괄명세!C119,지급대장!$F$4:$F$3500,총괄명세!D119))</f>
        <v>0</v>
      </c>
      <c r="M119" s="16">
        <f t="shared" ref="M119:M134" si="37">IF(K119&gt;=L119, L119, K119)</f>
        <v>0</v>
      </c>
      <c r="N119" s="72">
        <f t="shared" ref="N119:N134" si="38">IF(ISERROR(M119/K119),0,M119/K119)</f>
        <v>0</v>
      </c>
      <c r="P119" s="117">
        <f t="shared" si="4"/>
        <v>0</v>
      </c>
    </row>
    <row r="120" spans="1:16" ht="18" customHeight="1" x14ac:dyDescent="0.3">
      <c r="A120" s="76"/>
      <c r="B120" s="74" t="str">
        <f>DB!B109</f>
        <v>항6  XXX</v>
      </c>
      <c r="C120" s="50" t="str">
        <f>DB!C109</f>
        <v>6.1   YYY</v>
      </c>
      <c r="D120" s="50" t="str">
        <f>DB!D109</f>
        <v>6.1.6   ZZZ</v>
      </c>
      <c r="E120" s="68"/>
      <c r="F120" s="68"/>
      <c r="G120" s="16">
        <f>IF(C120="",0,SUMIFS(지급대장!$K$4:$K$3500,지급대장!$C$4:$C$3500,"국제협력단",지급대장!$E$4:$E$3500,총괄명세!C120,지급대장!$F$4:$F$3500,총괄명세!D120))</f>
        <v>0</v>
      </c>
      <c r="H120" s="16">
        <f t="shared" si="35"/>
        <v>0</v>
      </c>
      <c r="I120" s="69">
        <f t="shared" si="36"/>
        <v>0</v>
      </c>
      <c r="J120" s="68"/>
      <c r="K120" s="68"/>
      <c r="L120" s="16">
        <f>IF(C120=" ",0,SUMIFS(지급대장!$K$4:$K$3500,지급대장!$C$4:$C$3500,"파트너분담금",지급대장!$E$4:$E$3500,총괄명세!C120,지급대장!$F$4:$F$3500,총괄명세!D120))</f>
        <v>0</v>
      </c>
      <c r="M120" s="16">
        <f t="shared" si="37"/>
        <v>0</v>
      </c>
      <c r="N120" s="72">
        <f t="shared" si="38"/>
        <v>0</v>
      </c>
      <c r="P120" s="117">
        <f t="shared" si="4"/>
        <v>0</v>
      </c>
    </row>
    <row r="121" spans="1:16" ht="18" customHeight="1" x14ac:dyDescent="0.3">
      <c r="A121" s="76"/>
      <c r="B121" s="74" t="str">
        <f>DB!B110</f>
        <v>항6  XXX</v>
      </c>
      <c r="C121" s="50" t="str">
        <f>DB!C110</f>
        <v>6.1   YYY</v>
      </c>
      <c r="D121" s="50" t="str">
        <f>DB!D110</f>
        <v>6.1.7   ZZZ</v>
      </c>
      <c r="E121" s="68"/>
      <c r="F121" s="68"/>
      <c r="G121" s="16">
        <f>IF(C121="",0,SUMIFS(지급대장!$K$4:$K$3500,지급대장!$C$4:$C$3500,"국제협력단",지급대장!$E$4:$E$3500,총괄명세!C121,지급대장!$F$4:$F$3500,총괄명세!D121))</f>
        <v>0</v>
      </c>
      <c r="H121" s="16">
        <f t="shared" si="35"/>
        <v>0</v>
      </c>
      <c r="I121" s="69">
        <f t="shared" si="36"/>
        <v>0</v>
      </c>
      <c r="J121" s="68"/>
      <c r="K121" s="68"/>
      <c r="L121" s="16">
        <f>IF(C121=" ",0,SUMIFS(지급대장!$K$4:$K$3500,지급대장!$C$4:$C$3500,"파트너분담금",지급대장!$E$4:$E$3500,총괄명세!C121,지급대장!$F$4:$F$3500,총괄명세!D121))</f>
        <v>0</v>
      </c>
      <c r="M121" s="16">
        <f t="shared" si="37"/>
        <v>0</v>
      </c>
      <c r="N121" s="72">
        <f t="shared" si="38"/>
        <v>0</v>
      </c>
      <c r="P121" s="117">
        <f t="shared" si="4"/>
        <v>0</v>
      </c>
    </row>
    <row r="122" spans="1:16" ht="18" customHeight="1" x14ac:dyDescent="0.3">
      <c r="A122" s="76"/>
      <c r="B122" s="74" t="str">
        <f>DB!B111</f>
        <v>항6  XXX</v>
      </c>
      <c r="C122" s="50" t="str">
        <f>DB!C111</f>
        <v>6.1   YYY</v>
      </c>
      <c r="D122" s="50" t="str">
        <f>DB!D111</f>
        <v>6.1.8   ZZZ</v>
      </c>
      <c r="E122" s="68"/>
      <c r="F122" s="68"/>
      <c r="G122" s="16">
        <f>IF(C122="",0,SUMIFS(지급대장!$K$4:$K$3500,지급대장!$C$4:$C$3500,"국제협력단",지급대장!$E$4:$E$3500,총괄명세!C122,지급대장!$F$4:$F$3500,총괄명세!D122))</f>
        <v>0</v>
      </c>
      <c r="H122" s="16">
        <f t="shared" si="35"/>
        <v>0</v>
      </c>
      <c r="I122" s="69">
        <f t="shared" si="36"/>
        <v>0</v>
      </c>
      <c r="J122" s="68"/>
      <c r="K122" s="68"/>
      <c r="L122" s="16">
        <f>IF(C122=" ",0,SUMIFS(지급대장!$K$4:$K$3500,지급대장!$C$4:$C$3500,"파트너분담금",지급대장!$E$4:$E$3500,총괄명세!C122,지급대장!$F$4:$F$3500,총괄명세!D122))</f>
        <v>0</v>
      </c>
      <c r="M122" s="16">
        <f t="shared" si="37"/>
        <v>0</v>
      </c>
      <c r="N122" s="72">
        <f t="shared" si="38"/>
        <v>0</v>
      </c>
      <c r="P122" s="117">
        <f t="shared" si="4"/>
        <v>0</v>
      </c>
    </row>
    <row r="123" spans="1:16" ht="18" customHeight="1" x14ac:dyDescent="0.3">
      <c r="A123" s="76"/>
      <c r="B123" s="74" t="str">
        <f>DB!B112</f>
        <v>항6  XXX</v>
      </c>
      <c r="C123" s="50" t="str">
        <f>DB!C112</f>
        <v>6.1   YYY</v>
      </c>
      <c r="D123" s="50" t="str">
        <f>DB!D112</f>
        <v>6.1.9   ZZZ</v>
      </c>
      <c r="E123" s="68"/>
      <c r="F123" s="68"/>
      <c r="G123" s="16">
        <f>IF(C123="",0,SUMIFS(지급대장!$K$4:$K$3500,지급대장!$C$4:$C$3500,"국제협력단",지급대장!$E$4:$E$3500,총괄명세!C123,지급대장!$F$4:$F$3500,총괄명세!D123))</f>
        <v>0</v>
      </c>
      <c r="H123" s="16">
        <f t="shared" si="35"/>
        <v>0</v>
      </c>
      <c r="I123" s="69">
        <f t="shared" si="36"/>
        <v>0</v>
      </c>
      <c r="J123" s="68"/>
      <c r="K123" s="68"/>
      <c r="L123" s="16">
        <f>IF(C123=" ",0,SUMIFS(지급대장!$K$4:$K$3500,지급대장!$C$4:$C$3500,"파트너분담금",지급대장!$E$4:$E$3500,총괄명세!C123,지급대장!$F$4:$F$3500,총괄명세!D123))</f>
        <v>0</v>
      </c>
      <c r="M123" s="16">
        <f t="shared" si="37"/>
        <v>0</v>
      </c>
      <c r="N123" s="72">
        <f t="shared" si="38"/>
        <v>0</v>
      </c>
      <c r="P123" s="117">
        <f t="shared" si="4"/>
        <v>0</v>
      </c>
    </row>
    <row r="124" spans="1:16" ht="18" customHeight="1" x14ac:dyDescent="0.3">
      <c r="A124" s="76"/>
      <c r="B124" s="74" t="str">
        <f>DB!B113</f>
        <v>항6  XXX</v>
      </c>
      <c r="C124" s="50" t="str">
        <f>DB!C113</f>
        <v>6.1   YYY</v>
      </c>
      <c r="D124" s="50" t="str">
        <f>DB!D113</f>
        <v>6.1.10   ZZZ</v>
      </c>
      <c r="E124" s="68"/>
      <c r="F124" s="68"/>
      <c r="G124" s="16">
        <f>IF(C124="",0,SUMIFS(지급대장!$K$4:$K$3500,지급대장!$C$4:$C$3500,"국제협력단",지급대장!$E$4:$E$3500,총괄명세!C124,지급대장!$F$4:$F$3500,총괄명세!D124))</f>
        <v>0</v>
      </c>
      <c r="H124" s="16">
        <f t="shared" si="35"/>
        <v>0</v>
      </c>
      <c r="I124" s="69">
        <f t="shared" si="36"/>
        <v>0</v>
      </c>
      <c r="J124" s="68"/>
      <c r="K124" s="68"/>
      <c r="L124" s="16">
        <f>IF(C124=" ",0,SUMIFS(지급대장!$K$4:$K$3500,지급대장!$C$4:$C$3500,"파트너분담금",지급대장!$E$4:$E$3500,총괄명세!C124,지급대장!$F$4:$F$3500,총괄명세!D124))</f>
        <v>0</v>
      </c>
      <c r="M124" s="16">
        <f t="shared" si="37"/>
        <v>0</v>
      </c>
      <c r="N124" s="72">
        <f t="shared" si="38"/>
        <v>0</v>
      </c>
      <c r="P124" s="117">
        <f t="shared" si="4"/>
        <v>0</v>
      </c>
    </row>
    <row r="125" spans="1:16" ht="18" customHeight="1" x14ac:dyDescent="0.3">
      <c r="A125" s="76"/>
      <c r="B125" s="74" t="str">
        <f>DB!B114</f>
        <v>항6  XXX</v>
      </c>
      <c r="C125" s="50" t="str">
        <f>DB!C114</f>
        <v>6.2   YYY</v>
      </c>
      <c r="D125" s="50" t="str">
        <f>DB!D114</f>
        <v>6.2.1   ZZZ</v>
      </c>
      <c r="E125" s="68"/>
      <c r="F125" s="68"/>
      <c r="G125" s="16">
        <f>IF(C125="",0,SUMIFS(지급대장!$K$4:$K$3500,지급대장!$C$4:$C$3500,"국제협력단",지급대장!$E$4:$E$3500,총괄명세!C125,지급대장!$F$4:$F$3500,총괄명세!D125))</f>
        <v>0</v>
      </c>
      <c r="H125" s="16">
        <f t="shared" si="35"/>
        <v>0</v>
      </c>
      <c r="I125" s="69">
        <f t="shared" si="36"/>
        <v>0</v>
      </c>
      <c r="J125" s="68"/>
      <c r="K125" s="68"/>
      <c r="L125" s="16">
        <f>IF(C125=" ",0,SUMIFS(지급대장!$K$4:$K$3500,지급대장!$C$4:$C$3500,"파트너분담금",지급대장!$E$4:$E$3500,총괄명세!C125,지급대장!$F$4:$F$3500,총괄명세!D125))</f>
        <v>0</v>
      </c>
      <c r="M125" s="16">
        <f t="shared" si="37"/>
        <v>0</v>
      </c>
      <c r="N125" s="72">
        <f t="shared" si="38"/>
        <v>0</v>
      </c>
      <c r="P125" s="117">
        <f t="shared" si="4"/>
        <v>0</v>
      </c>
    </row>
    <row r="126" spans="1:16" ht="18" customHeight="1" x14ac:dyDescent="0.3">
      <c r="A126" s="76"/>
      <c r="B126" s="74" t="str">
        <f>DB!B115</f>
        <v>항6  XXX</v>
      </c>
      <c r="C126" s="50" t="str">
        <f>DB!C115</f>
        <v>6.2   YYY</v>
      </c>
      <c r="D126" s="50" t="str">
        <f>DB!D115</f>
        <v>6.2.2   ZZZ</v>
      </c>
      <c r="E126" s="68"/>
      <c r="F126" s="68"/>
      <c r="G126" s="16">
        <f>IF(C126="",0,SUMIFS(지급대장!$K$4:$K$3500,지급대장!$C$4:$C$3500,"국제협력단",지급대장!$E$4:$E$3500,총괄명세!C126,지급대장!$F$4:$F$3500,총괄명세!D126))</f>
        <v>0</v>
      </c>
      <c r="H126" s="16">
        <f t="shared" si="35"/>
        <v>0</v>
      </c>
      <c r="I126" s="69">
        <f t="shared" si="36"/>
        <v>0</v>
      </c>
      <c r="J126" s="68"/>
      <c r="K126" s="68"/>
      <c r="L126" s="16">
        <f>IF(C126=" ",0,SUMIFS(지급대장!$K$4:$K$3500,지급대장!$C$4:$C$3500,"파트너분담금",지급대장!$E$4:$E$3500,총괄명세!C126,지급대장!$F$4:$F$3500,총괄명세!D126))</f>
        <v>0</v>
      </c>
      <c r="M126" s="16">
        <f t="shared" si="37"/>
        <v>0</v>
      </c>
      <c r="N126" s="72">
        <f t="shared" si="38"/>
        <v>0</v>
      </c>
      <c r="P126" s="117">
        <f t="shared" si="4"/>
        <v>0</v>
      </c>
    </row>
    <row r="127" spans="1:16" ht="18" customHeight="1" x14ac:dyDescent="0.3">
      <c r="A127" s="76"/>
      <c r="B127" s="74" t="str">
        <f>DB!B116</f>
        <v>항6  XXX</v>
      </c>
      <c r="C127" s="50" t="str">
        <f>DB!C116</f>
        <v>6.2   YYY</v>
      </c>
      <c r="D127" s="50" t="str">
        <f>DB!D116</f>
        <v>6.2.3   ZZZ</v>
      </c>
      <c r="E127" s="68"/>
      <c r="F127" s="68"/>
      <c r="G127" s="16">
        <f>IF(C127="",0,SUMIFS(지급대장!$K$4:$K$3500,지급대장!$C$4:$C$3500,"국제협력단",지급대장!$E$4:$E$3500,총괄명세!C127,지급대장!$F$4:$F$3500,총괄명세!D127))</f>
        <v>0</v>
      </c>
      <c r="H127" s="16">
        <f t="shared" si="35"/>
        <v>0</v>
      </c>
      <c r="I127" s="69">
        <f t="shared" si="36"/>
        <v>0</v>
      </c>
      <c r="J127" s="68"/>
      <c r="K127" s="68"/>
      <c r="L127" s="16">
        <f>IF(C127=" ",0,SUMIFS(지급대장!$K$4:$K$3500,지급대장!$C$4:$C$3500,"파트너분담금",지급대장!$E$4:$E$3500,총괄명세!C127,지급대장!$F$4:$F$3500,총괄명세!D127))</f>
        <v>0</v>
      </c>
      <c r="M127" s="16">
        <f t="shared" si="37"/>
        <v>0</v>
      </c>
      <c r="N127" s="72">
        <f t="shared" si="38"/>
        <v>0</v>
      </c>
      <c r="P127" s="117">
        <f t="shared" si="4"/>
        <v>0</v>
      </c>
    </row>
    <row r="128" spans="1:16" ht="18" customHeight="1" x14ac:dyDescent="0.3">
      <c r="A128" s="76"/>
      <c r="B128" s="74" t="str">
        <f>DB!B117</f>
        <v>항6  XXX</v>
      </c>
      <c r="C128" s="50" t="str">
        <f>DB!C117</f>
        <v>6.2   YYY</v>
      </c>
      <c r="D128" s="50" t="str">
        <f>DB!D117</f>
        <v>6.2.4   ZZZ</v>
      </c>
      <c r="E128" s="68"/>
      <c r="F128" s="68"/>
      <c r="G128" s="16">
        <f>IF(C128="",0,SUMIFS(지급대장!$K$4:$K$3500,지급대장!$C$4:$C$3500,"국제협력단",지급대장!$E$4:$E$3500,총괄명세!C128,지급대장!$F$4:$F$3500,총괄명세!D128))</f>
        <v>0</v>
      </c>
      <c r="H128" s="16">
        <f t="shared" si="35"/>
        <v>0</v>
      </c>
      <c r="I128" s="69">
        <f t="shared" si="36"/>
        <v>0</v>
      </c>
      <c r="J128" s="68"/>
      <c r="K128" s="68"/>
      <c r="L128" s="16">
        <f>IF(C128=" ",0,SUMIFS(지급대장!$K$4:$K$3500,지급대장!$C$4:$C$3500,"파트너분담금",지급대장!$E$4:$E$3500,총괄명세!C128,지급대장!$F$4:$F$3500,총괄명세!D128))</f>
        <v>0</v>
      </c>
      <c r="M128" s="16">
        <f t="shared" si="37"/>
        <v>0</v>
      </c>
      <c r="N128" s="72">
        <f t="shared" si="38"/>
        <v>0</v>
      </c>
      <c r="P128" s="117">
        <f t="shared" si="4"/>
        <v>0</v>
      </c>
    </row>
    <row r="129" spans="1:16" ht="18" customHeight="1" x14ac:dyDescent="0.3">
      <c r="A129" s="76"/>
      <c r="B129" s="74" t="str">
        <f>DB!B118</f>
        <v>항6  XXX</v>
      </c>
      <c r="C129" s="50" t="str">
        <f>DB!C118</f>
        <v>6.2   YYY</v>
      </c>
      <c r="D129" s="50" t="str">
        <f>DB!D118</f>
        <v>6.2.5   ZZZ</v>
      </c>
      <c r="E129" s="236"/>
      <c r="F129" s="236"/>
      <c r="G129" s="16">
        <f>IF(C129="",0,SUMIFS(지급대장!$K$4:$K$3500,지급대장!$C$4:$C$3500,"국제협력단",지급대장!$E$4:$E$3500,총괄명세!C129,지급대장!$F$4:$F$3500,총괄명세!D129))</f>
        <v>0</v>
      </c>
      <c r="H129" s="16">
        <f t="shared" si="35"/>
        <v>0</v>
      </c>
      <c r="I129" s="69">
        <f t="shared" si="36"/>
        <v>0</v>
      </c>
      <c r="J129" s="236"/>
      <c r="K129" s="236"/>
      <c r="L129" s="16">
        <f>IF(C129=" ",0,SUMIFS(지급대장!$K$4:$K$3500,지급대장!$C$4:$C$3500,"파트너분담금",지급대장!$E$4:$E$3500,총괄명세!C129,지급대장!$F$4:$F$3500,총괄명세!D129))</f>
        <v>0</v>
      </c>
      <c r="M129" s="16">
        <f t="shared" si="37"/>
        <v>0</v>
      </c>
      <c r="N129" s="72">
        <f t="shared" si="38"/>
        <v>0</v>
      </c>
      <c r="P129" s="117">
        <f t="shared" si="4"/>
        <v>0</v>
      </c>
    </row>
    <row r="130" spans="1:16" ht="18" customHeight="1" x14ac:dyDescent="0.3">
      <c r="A130" s="76"/>
      <c r="B130" s="74" t="str">
        <f>DB!B119</f>
        <v>항6  XXX</v>
      </c>
      <c r="C130" s="50" t="str">
        <f>DB!C119</f>
        <v>6.2   YYY</v>
      </c>
      <c r="D130" s="50" t="str">
        <f>DB!D119</f>
        <v>6.2.6   ZZZ</v>
      </c>
      <c r="E130" s="236"/>
      <c r="F130" s="236"/>
      <c r="G130" s="16">
        <f>IF(C130="",0,SUMIFS(지급대장!$K$4:$K$3500,지급대장!$C$4:$C$3500,"국제협력단",지급대장!$E$4:$E$3500,총괄명세!C130,지급대장!$F$4:$F$3500,총괄명세!D130))</f>
        <v>0</v>
      </c>
      <c r="H130" s="16">
        <f t="shared" si="35"/>
        <v>0</v>
      </c>
      <c r="I130" s="69">
        <f t="shared" si="36"/>
        <v>0</v>
      </c>
      <c r="J130" s="236"/>
      <c r="K130" s="236"/>
      <c r="L130" s="16">
        <f>IF(C130=" ",0,SUMIFS(지급대장!$K$4:$K$3500,지급대장!$C$4:$C$3500,"파트너분담금",지급대장!$E$4:$E$3500,총괄명세!C130,지급대장!$F$4:$F$3500,총괄명세!D130))</f>
        <v>0</v>
      </c>
      <c r="M130" s="16">
        <f t="shared" si="37"/>
        <v>0</v>
      </c>
      <c r="N130" s="72">
        <f t="shared" si="38"/>
        <v>0</v>
      </c>
      <c r="P130" s="117">
        <f t="shared" si="4"/>
        <v>0</v>
      </c>
    </row>
    <row r="131" spans="1:16" ht="18" customHeight="1" x14ac:dyDescent="0.3">
      <c r="A131" s="76"/>
      <c r="B131" s="74" t="str">
        <f>DB!B120</f>
        <v>항6  XXX</v>
      </c>
      <c r="C131" s="50" t="str">
        <f>DB!C120</f>
        <v>6.2   YYY</v>
      </c>
      <c r="D131" s="50" t="str">
        <f>DB!D120</f>
        <v>6.2.7   ZZZ</v>
      </c>
      <c r="E131" s="236"/>
      <c r="F131" s="236"/>
      <c r="G131" s="16">
        <f>IF(C131="",0,SUMIFS(지급대장!$K$4:$K$3500,지급대장!$C$4:$C$3500,"국제협력단",지급대장!$E$4:$E$3500,총괄명세!C131,지급대장!$F$4:$F$3500,총괄명세!D131))</f>
        <v>0</v>
      </c>
      <c r="H131" s="16">
        <f t="shared" si="35"/>
        <v>0</v>
      </c>
      <c r="I131" s="69">
        <f t="shared" si="36"/>
        <v>0</v>
      </c>
      <c r="J131" s="236"/>
      <c r="K131" s="236"/>
      <c r="L131" s="16">
        <f>IF(C131=" ",0,SUMIFS(지급대장!$K$4:$K$3500,지급대장!$C$4:$C$3500,"파트너분담금",지급대장!$E$4:$E$3500,총괄명세!C131,지급대장!$F$4:$F$3500,총괄명세!D131))</f>
        <v>0</v>
      </c>
      <c r="M131" s="16">
        <f t="shared" si="37"/>
        <v>0</v>
      </c>
      <c r="N131" s="72">
        <f t="shared" si="38"/>
        <v>0</v>
      </c>
      <c r="P131" s="117">
        <f t="shared" si="4"/>
        <v>0</v>
      </c>
    </row>
    <row r="132" spans="1:16" ht="18" customHeight="1" x14ac:dyDescent="0.3">
      <c r="A132" s="76"/>
      <c r="B132" s="74" t="str">
        <f>DB!B121</f>
        <v>항6  XXX</v>
      </c>
      <c r="C132" s="50" t="str">
        <f>DB!C121</f>
        <v>6.2   YYY</v>
      </c>
      <c r="D132" s="50" t="str">
        <f>DB!D121</f>
        <v>6.2.8   ZZZ</v>
      </c>
      <c r="E132" s="236"/>
      <c r="F132" s="236"/>
      <c r="G132" s="16">
        <f>IF(C132="",0,SUMIFS(지급대장!$K$4:$K$3500,지급대장!$C$4:$C$3500,"국제협력단",지급대장!$E$4:$E$3500,총괄명세!C132,지급대장!$F$4:$F$3500,총괄명세!D132))</f>
        <v>0</v>
      </c>
      <c r="H132" s="16">
        <f t="shared" si="35"/>
        <v>0</v>
      </c>
      <c r="I132" s="69">
        <f t="shared" si="36"/>
        <v>0</v>
      </c>
      <c r="J132" s="236"/>
      <c r="K132" s="236"/>
      <c r="L132" s="16">
        <f>IF(C132=" ",0,SUMIFS(지급대장!$K$4:$K$3500,지급대장!$C$4:$C$3500,"파트너분담금",지급대장!$E$4:$E$3500,총괄명세!C132,지급대장!$F$4:$F$3500,총괄명세!D132))</f>
        <v>0</v>
      </c>
      <c r="M132" s="16">
        <f t="shared" si="37"/>
        <v>0</v>
      </c>
      <c r="N132" s="72">
        <f t="shared" si="38"/>
        <v>0</v>
      </c>
      <c r="P132" s="117">
        <f t="shared" si="4"/>
        <v>0</v>
      </c>
    </row>
    <row r="133" spans="1:16" ht="18" customHeight="1" x14ac:dyDescent="0.3">
      <c r="A133" s="76"/>
      <c r="B133" s="74" t="str">
        <f>DB!B122</f>
        <v>항6  XXX</v>
      </c>
      <c r="C133" s="50" t="str">
        <f>DB!C122</f>
        <v>6.2   YYY</v>
      </c>
      <c r="D133" s="50" t="str">
        <f>DB!D122</f>
        <v>6.2.9   ZZZ</v>
      </c>
      <c r="E133" s="236"/>
      <c r="F133" s="236"/>
      <c r="G133" s="16">
        <f>IF(C133="",0,SUMIFS(지급대장!$K$4:$K$3500,지급대장!$C$4:$C$3500,"국제협력단",지급대장!$E$4:$E$3500,총괄명세!C133,지급대장!$F$4:$F$3500,총괄명세!D133))</f>
        <v>0</v>
      </c>
      <c r="H133" s="16">
        <f t="shared" si="35"/>
        <v>0</v>
      </c>
      <c r="I133" s="69">
        <f t="shared" si="36"/>
        <v>0</v>
      </c>
      <c r="J133" s="236"/>
      <c r="K133" s="236"/>
      <c r="L133" s="16">
        <f>IF(C133=" ",0,SUMIFS(지급대장!$K$4:$K$3500,지급대장!$C$4:$C$3500,"파트너분담금",지급대장!$E$4:$E$3500,총괄명세!C133,지급대장!$F$4:$F$3500,총괄명세!D133))</f>
        <v>0</v>
      </c>
      <c r="M133" s="16">
        <f t="shared" si="37"/>
        <v>0</v>
      </c>
      <c r="N133" s="72">
        <f t="shared" si="38"/>
        <v>0</v>
      </c>
      <c r="P133" s="117">
        <f t="shared" si="4"/>
        <v>0</v>
      </c>
    </row>
    <row r="134" spans="1:16" ht="18" customHeight="1" x14ac:dyDescent="0.3">
      <c r="A134" s="76"/>
      <c r="B134" s="74" t="str">
        <f>DB!B123</f>
        <v>항6  XXX</v>
      </c>
      <c r="C134" s="50" t="str">
        <f>DB!C123</f>
        <v>6.2   YYY</v>
      </c>
      <c r="D134" s="50" t="str">
        <f>DB!D123</f>
        <v>6.2.10   ZZZ</v>
      </c>
      <c r="E134" s="236"/>
      <c r="F134" s="236"/>
      <c r="G134" s="16">
        <f>IF(C134="",0,SUMIFS(지급대장!$K$4:$K$3500,지급대장!$C$4:$C$3500,"국제협력단",지급대장!$E$4:$E$3500,총괄명세!C134,지급대장!$F$4:$F$3500,총괄명세!D134))</f>
        <v>0</v>
      </c>
      <c r="H134" s="16">
        <f t="shared" si="35"/>
        <v>0</v>
      </c>
      <c r="I134" s="69">
        <f t="shared" si="36"/>
        <v>0</v>
      </c>
      <c r="J134" s="236"/>
      <c r="K134" s="236"/>
      <c r="L134" s="16">
        <f>IF(C134=" ",0,SUMIFS(지급대장!$K$4:$K$3500,지급대장!$C$4:$C$3500,"파트너분담금",지급대장!$E$4:$E$3500,총괄명세!C134,지급대장!$F$4:$F$3500,총괄명세!D134))</f>
        <v>0</v>
      </c>
      <c r="M134" s="16">
        <f t="shared" si="37"/>
        <v>0</v>
      </c>
      <c r="N134" s="72">
        <f t="shared" si="38"/>
        <v>0</v>
      </c>
      <c r="P134" s="117">
        <f t="shared" si="4"/>
        <v>0</v>
      </c>
    </row>
    <row r="135" spans="1:16" ht="18" customHeight="1" x14ac:dyDescent="0.3">
      <c r="A135" s="76"/>
      <c r="B135" s="113"/>
      <c r="C135" s="102" t="s">
        <v>9</v>
      </c>
      <c r="D135" s="102"/>
      <c r="E135" s="103">
        <f>SUM(E115:E134)</f>
        <v>0</v>
      </c>
      <c r="F135" s="103">
        <f>SUM(F115:F134)</f>
        <v>0</v>
      </c>
      <c r="G135" s="14">
        <f>SUM(G115:G134)</f>
        <v>0</v>
      </c>
      <c r="H135" s="14">
        <f>SUM(H115:H134)</f>
        <v>0</v>
      </c>
      <c r="I135" s="15">
        <f>IF(ISERROR(H135/F135),0,H135/F135)</f>
        <v>0</v>
      </c>
      <c r="J135" s="103">
        <f>SUM(J115:J134)</f>
        <v>0</v>
      </c>
      <c r="K135" s="103">
        <f>SUM(K115:K134)</f>
        <v>0</v>
      </c>
      <c r="L135" s="14">
        <f>SUM(L115:L134)</f>
        <v>0</v>
      </c>
      <c r="M135" s="14">
        <f>SUM(M115:M134)</f>
        <v>0</v>
      </c>
      <c r="N135" s="15">
        <f>IF(ISERROR(M135/K135),0,M135/K135)</f>
        <v>0</v>
      </c>
      <c r="P135" s="117">
        <f t="shared" si="4"/>
        <v>0</v>
      </c>
    </row>
    <row r="136" spans="1:16" ht="18" customHeight="1" x14ac:dyDescent="0.3">
      <c r="A136" s="76"/>
      <c r="B136" s="74" t="str">
        <f>DB!B124</f>
        <v>항7  XXX</v>
      </c>
      <c r="C136" s="50" t="str">
        <f>DB!C124</f>
        <v>7.1   YYY</v>
      </c>
      <c r="D136" s="50" t="str">
        <f>DB!D124</f>
        <v>7.1.1   ZZZ</v>
      </c>
      <c r="E136" s="68"/>
      <c r="F136" s="68"/>
      <c r="G136" s="16">
        <f>IF(C136="",0,SUMIFS(지급대장!$K$4:$K$3500,지급대장!$C$4:$C$3500,"국제협력단",지급대장!$E$4:$E$3500,총괄명세!C136,지급대장!$F$4:$F$3500,총괄명세!D136))</f>
        <v>0</v>
      </c>
      <c r="H136" s="16">
        <f t="shared" si="0"/>
        <v>0</v>
      </c>
      <c r="I136" s="69">
        <f t="shared" si="25"/>
        <v>0</v>
      </c>
      <c r="J136" s="68"/>
      <c r="K136" s="68"/>
      <c r="L136" s="16">
        <f>IF(C136=" ",0,SUMIFS(지급대장!$K$4:$K$3500,지급대장!$C$4:$C$3500,"파트너분담금",지급대장!$E$4:$E$3500,총괄명세!C136,지급대장!$F$4:$F$3500,총괄명세!D136))</f>
        <v>0</v>
      </c>
      <c r="M136" s="16">
        <f t="shared" si="2"/>
        <v>0</v>
      </c>
      <c r="N136" s="72">
        <f t="shared" si="26"/>
        <v>0</v>
      </c>
      <c r="P136" s="117">
        <f t="shared" si="4"/>
        <v>0</v>
      </c>
    </row>
    <row r="137" spans="1:16" ht="18" customHeight="1" x14ac:dyDescent="0.3">
      <c r="A137" s="76"/>
      <c r="B137" s="74" t="str">
        <f>DB!B125</f>
        <v>항7  XXX</v>
      </c>
      <c r="C137" s="50" t="str">
        <f>DB!C125</f>
        <v>7.1   YYY</v>
      </c>
      <c r="D137" s="50" t="str">
        <f>DB!D125</f>
        <v>7.1.2   ZZZ</v>
      </c>
      <c r="E137" s="68"/>
      <c r="F137" s="68"/>
      <c r="G137" s="16">
        <f>IF(C137="",0,SUMIFS(지급대장!$K$4:$K$3500,지급대장!$C$4:$C$3500,"국제협력단",지급대장!$E$4:$E$3500,총괄명세!C137,지급대장!$F$4:$F$3500,총괄명세!D137))</f>
        <v>0</v>
      </c>
      <c r="H137" s="16">
        <f t="shared" si="0"/>
        <v>0</v>
      </c>
      <c r="I137" s="69">
        <f t="shared" si="25"/>
        <v>0</v>
      </c>
      <c r="J137" s="68"/>
      <c r="K137" s="68"/>
      <c r="L137" s="16">
        <f>IF(C137=" ",0,SUMIFS(지급대장!$K$4:$K$3500,지급대장!$C$4:$C$3500,"파트너분담금",지급대장!$E$4:$E$3500,총괄명세!C137,지급대장!$F$4:$F$3500,총괄명세!D137))</f>
        <v>0</v>
      </c>
      <c r="M137" s="16">
        <f t="shared" si="2"/>
        <v>0</v>
      </c>
      <c r="N137" s="72">
        <f t="shared" si="26"/>
        <v>0</v>
      </c>
      <c r="P137" s="117">
        <f t="shared" si="4"/>
        <v>0</v>
      </c>
    </row>
    <row r="138" spans="1:16" ht="18" customHeight="1" x14ac:dyDescent="0.3">
      <c r="A138" s="76"/>
      <c r="B138" s="74" t="str">
        <f>DB!B126</f>
        <v>항7  XXX</v>
      </c>
      <c r="C138" s="50" t="str">
        <f>DB!C126</f>
        <v>7.1   YYY</v>
      </c>
      <c r="D138" s="50" t="str">
        <f>DB!D126</f>
        <v>7.1.3   ZZZ</v>
      </c>
      <c r="E138" s="68"/>
      <c r="F138" s="68"/>
      <c r="G138" s="16">
        <f>IF(C138="",0,SUMIFS(지급대장!$K$4:$K$3500,지급대장!$C$4:$C$3500,"국제협력단",지급대장!$E$4:$E$3500,총괄명세!C138,지급대장!$F$4:$F$3500,총괄명세!D138))</f>
        <v>0</v>
      </c>
      <c r="H138" s="16">
        <f t="shared" si="0"/>
        <v>0</v>
      </c>
      <c r="I138" s="69">
        <f t="shared" si="25"/>
        <v>0</v>
      </c>
      <c r="J138" s="68"/>
      <c r="K138" s="68"/>
      <c r="L138" s="16">
        <f>IF(C138=" ",0,SUMIFS(지급대장!$K$4:$K$3500,지급대장!$C$4:$C$3500,"파트너분담금",지급대장!$E$4:$E$3500,총괄명세!C138,지급대장!$F$4:$F$3500,총괄명세!D138))</f>
        <v>0</v>
      </c>
      <c r="M138" s="16">
        <f t="shared" si="2"/>
        <v>0</v>
      </c>
      <c r="N138" s="72">
        <f t="shared" si="26"/>
        <v>0</v>
      </c>
      <c r="P138" s="117">
        <f t="shared" si="4"/>
        <v>0</v>
      </c>
    </row>
    <row r="139" spans="1:16" ht="18" customHeight="1" x14ac:dyDescent="0.3">
      <c r="A139" s="76"/>
      <c r="B139" s="74" t="str">
        <f>DB!B127</f>
        <v>항7  XXX</v>
      </c>
      <c r="C139" s="50" t="str">
        <f>DB!C127</f>
        <v>7.1   YYY</v>
      </c>
      <c r="D139" s="50" t="str">
        <f>DB!D127</f>
        <v>7.1.4   ZZZ</v>
      </c>
      <c r="E139" s="68"/>
      <c r="F139" s="68"/>
      <c r="G139" s="16">
        <f>IF(C139="",0,SUMIFS(지급대장!$K$4:$K$3500,지급대장!$C$4:$C$3500,"국제협력단",지급대장!$E$4:$E$3500,총괄명세!C139,지급대장!$F$4:$F$3500,총괄명세!D139))</f>
        <v>0</v>
      </c>
      <c r="H139" s="16">
        <f t="shared" si="0"/>
        <v>0</v>
      </c>
      <c r="I139" s="69">
        <f t="shared" si="25"/>
        <v>0</v>
      </c>
      <c r="J139" s="68"/>
      <c r="K139" s="68"/>
      <c r="L139" s="16">
        <f>IF(C139=" ",0,SUMIFS(지급대장!$K$4:$K$3500,지급대장!$C$4:$C$3500,"파트너분담금",지급대장!$E$4:$E$3500,총괄명세!C139,지급대장!$F$4:$F$3500,총괄명세!D139))</f>
        <v>0</v>
      </c>
      <c r="M139" s="16">
        <f t="shared" si="2"/>
        <v>0</v>
      </c>
      <c r="N139" s="72">
        <f t="shared" si="26"/>
        <v>0</v>
      </c>
      <c r="P139" s="117">
        <f t="shared" si="4"/>
        <v>0</v>
      </c>
    </row>
    <row r="140" spans="1:16" ht="18" customHeight="1" x14ac:dyDescent="0.3">
      <c r="A140" s="76"/>
      <c r="B140" s="74" t="str">
        <f>DB!B128</f>
        <v>항7  XXX</v>
      </c>
      <c r="C140" s="50" t="str">
        <f>DB!C128</f>
        <v>7.1   YYY</v>
      </c>
      <c r="D140" s="50" t="str">
        <f>DB!D128</f>
        <v>7.1.5   ZZZ</v>
      </c>
      <c r="E140" s="68"/>
      <c r="F140" s="68"/>
      <c r="G140" s="16">
        <f>IF(C140="",0,SUMIFS(지급대장!$K$4:$K$3500,지급대장!$C$4:$C$3500,"국제협력단",지급대장!$E$4:$E$3500,총괄명세!C140,지급대장!$F$4:$F$3500,총괄명세!D140))</f>
        <v>0</v>
      </c>
      <c r="H140" s="16">
        <f t="shared" ref="H140:H145" si="39">IF(F140&gt;=G140, G140, F140)</f>
        <v>0</v>
      </c>
      <c r="I140" s="69">
        <f t="shared" ref="I140:I145" si="40">IF(ISERROR(H140/F140),0,H140/F140)</f>
        <v>0</v>
      </c>
      <c r="J140" s="68"/>
      <c r="K140" s="68"/>
      <c r="L140" s="16">
        <f>IF(C140=" ",0,SUMIFS(지급대장!$K$4:$K$3500,지급대장!$C$4:$C$3500,"파트너분담금",지급대장!$E$4:$E$3500,총괄명세!C140,지급대장!$F$4:$F$3500,총괄명세!D140))</f>
        <v>0</v>
      </c>
      <c r="M140" s="16">
        <f t="shared" ref="M140:M155" si="41">IF(K140&gt;=L140, L140, K140)</f>
        <v>0</v>
      </c>
      <c r="N140" s="72">
        <f t="shared" ref="N140:N155" si="42">IF(ISERROR(M140/K140),0,M140/K140)</f>
        <v>0</v>
      </c>
      <c r="P140" s="117">
        <f t="shared" si="4"/>
        <v>0</v>
      </c>
    </row>
    <row r="141" spans="1:16" ht="18" customHeight="1" x14ac:dyDescent="0.3">
      <c r="A141" s="76"/>
      <c r="B141" s="74" t="str">
        <f>DB!B129</f>
        <v>항7  XXX</v>
      </c>
      <c r="C141" s="50" t="str">
        <f>DB!C129</f>
        <v>7.1   YYY</v>
      </c>
      <c r="D141" s="50" t="str">
        <f>DB!D129</f>
        <v>7.1.6   ZZZ</v>
      </c>
      <c r="E141" s="68"/>
      <c r="F141" s="68"/>
      <c r="G141" s="16">
        <f>IF(C141="",0,SUMIFS(지급대장!$K$4:$K$3500,지급대장!$C$4:$C$3500,"국제협력단",지급대장!$E$4:$E$3500,총괄명세!C141,지급대장!$F$4:$F$3500,총괄명세!D141))</f>
        <v>0</v>
      </c>
      <c r="H141" s="16">
        <f t="shared" si="39"/>
        <v>0</v>
      </c>
      <c r="I141" s="69">
        <f t="shared" si="40"/>
        <v>0</v>
      </c>
      <c r="J141" s="68"/>
      <c r="K141" s="68"/>
      <c r="L141" s="16">
        <f>IF(C141=" ",0,SUMIFS(지급대장!$K$4:$K$3500,지급대장!$C$4:$C$3500,"파트너분담금",지급대장!$E$4:$E$3500,총괄명세!C141,지급대장!$F$4:$F$3500,총괄명세!D141))</f>
        <v>0</v>
      </c>
      <c r="M141" s="16">
        <f t="shared" si="41"/>
        <v>0</v>
      </c>
      <c r="N141" s="72">
        <f t="shared" si="42"/>
        <v>0</v>
      </c>
      <c r="P141" s="117">
        <f t="shared" si="4"/>
        <v>0</v>
      </c>
    </row>
    <row r="142" spans="1:16" ht="18" customHeight="1" x14ac:dyDescent="0.3">
      <c r="A142" s="76"/>
      <c r="B142" s="74" t="str">
        <f>DB!B130</f>
        <v>항7  XXX</v>
      </c>
      <c r="C142" s="50" t="str">
        <f>DB!C130</f>
        <v>7.1   YYY</v>
      </c>
      <c r="D142" s="50" t="str">
        <f>DB!D130</f>
        <v>7.1.7   ZZZ</v>
      </c>
      <c r="E142" s="68"/>
      <c r="F142" s="68"/>
      <c r="G142" s="16">
        <f>IF(C142="",0,SUMIFS(지급대장!$K$4:$K$3500,지급대장!$C$4:$C$3500,"국제협력단",지급대장!$E$4:$E$3500,총괄명세!C142,지급대장!$F$4:$F$3500,총괄명세!D142))</f>
        <v>0</v>
      </c>
      <c r="H142" s="16">
        <f t="shared" si="39"/>
        <v>0</v>
      </c>
      <c r="I142" s="69">
        <f t="shared" si="40"/>
        <v>0</v>
      </c>
      <c r="J142" s="68"/>
      <c r="K142" s="68"/>
      <c r="L142" s="16">
        <f>IF(C142=" ",0,SUMIFS(지급대장!$K$4:$K$3500,지급대장!$C$4:$C$3500,"파트너분담금",지급대장!$E$4:$E$3500,총괄명세!C142,지급대장!$F$4:$F$3500,총괄명세!D142))</f>
        <v>0</v>
      </c>
      <c r="M142" s="16">
        <f t="shared" si="41"/>
        <v>0</v>
      </c>
      <c r="N142" s="72">
        <f t="shared" si="42"/>
        <v>0</v>
      </c>
      <c r="P142" s="117">
        <f t="shared" si="4"/>
        <v>0</v>
      </c>
    </row>
    <row r="143" spans="1:16" ht="18" customHeight="1" x14ac:dyDescent="0.3">
      <c r="A143" s="76"/>
      <c r="B143" s="74" t="str">
        <f>DB!B131</f>
        <v>항7  XXX</v>
      </c>
      <c r="C143" s="50" t="str">
        <f>DB!C131</f>
        <v>7.1   YYY</v>
      </c>
      <c r="D143" s="50" t="str">
        <f>DB!D131</f>
        <v>7.1.8   ZZZ</v>
      </c>
      <c r="E143" s="68"/>
      <c r="F143" s="68"/>
      <c r="G143" s="16">
        <f>IF(C143="",0,SUMIFS(지급대장!$K$4:$K$3500,지급대장!$C$4:$C$3500,"국제협력단",지급대장!$E$4:$E$3500,총괄명세!C143,지급대장!$F$4:$F$3500,총괄명세!D143))</f>
        <v>0</v>
      </c>
      <c r="H143" s="16">
        <f t="shared" si="39"/>
        <v>0</v>
      </c>
      <c r="I143" s="69">
        <f t="shared" si="40"/>
        <v>0</v>
      </c>
      <c r="J143" s="68"/>
      <c r="K143" s="68"/>
      <c r="L143" s="16">
        <f>IF(C143=" ",0,SUMIFS(지급대장!$K$4:$K$3500,지급대장!$C$4:$C$3500,"파트너분담금",지급대장!$E$4:$E$3500,총괄명세!C143,지급대장!$F$4:$F$3500,총괄명세!D143))</f>
        <v>0</v>
      </c>
      <c r="M143" s="16">
        <f t="shared" si="41"/>
        <v>0</v>
      </c>
      <c r="N143" s="72">
        <f t="shared" si="42"/>
        <v>0</v>
      </c>
      <c r="P143" s="117">
        <f t="shared" si="4"/>
        <v>0</v>
      </c>
    </row>
    <row r="144" spans="1:16" ht="18" customHeight="1" x14ac:dyDescent="0.3">
      <c r="A144" s="76"/>
      <c r="B144" s="74" t="str">
        <f>DB!B132</f>
        <v>항7  XXX</v>
      </c>
      <c r="C144" s="50" t="str">
        <f>DB!C132</f>
        <v>7.1   YYY</v>
      </c>
      <c r="D144" s="50" t="str">
        <f>DB!D132</f>
        <v>7.1.9   ZZZ</v>
      </c>
      <c r="E144" s="68"/>
      <c r="F144" s="68"/>
      <c r="G144" s="16">
        <f>IF(C144="",0,SUMIFS(지급대장!$K$4:$K$3500,지급대장!$C$4:$C$3500,"국제협력단",지급대장!$E$4:$E$3500,총괄명세!C144,지급대장!$F$4:$F$3500,총괄명세!D144))</f>
        <v>0</v>
      </c>
      <c r="H144" s="16">
        <f t="shared" si="39"/>
        <v>0</v>
      </c>
      <c r="I144" s="69">
        <f t="shared" si="40"/>
        <v>0</v>
      </c>
      <c r="J144" s="68"/>
      <c r="K144" s="68"/>
      <c r="L144" s="16">
        <f>IF(C144=" ",0,SUMIFS(지급대장!$K$4:$K$3500,지급대장!$C$4:$C$3500,"파트너분담금",지급대장!$E$4:$E$3500,총괄명세!C144,지급대장!$F$4:$F$3500,총괄명세!D144))</f>
        <v>0</v>
      </c>
      <c r="M144" s="16">
        <f t="shared" si="41"/>
        <v>0</v>
      </c>
      <c r="N144" s="72">
        <f t="shared" si="42"/>
        <v>0</v>
      </c>
      <c r="P144" s="117">
        <f t="shared" si="4"/>
        <v>0</v>
      </c>
    </row>
    <row r="145" spans="1:16" ht="18" customHeight="1" x14ac:dyDescent="0.3">
      <c r="A145" s="76"/>
      <c r="B145" s="74" t="str">
        <f>DB!B133</f>
        <v>항7  XXX</v>
      </c>
      <c r="C145" s="50" t="str">
        <f>DB!C133</f>
        <v>7.1   YYY</v>
      </c>
      <c r="D145" s="50" t="str">
        <f>DB!D133</f>
        <v>7.1.10   ZZZ</v>
      </c>
      <c r="E145" s="68"/>
      <c r="F145" s="68"/>
      <c r="G145" s="16">
        <f>IF(C145="",0,SUMIFS(지급대장!$K$4:$K$3500,지급대장!$C$4:$C$3500,"국제협력단",지급대장!$E$4:$E$3500,총괄명세!C145,지급대장!$F$4:$F$3500,총괄명세!D145))</f>
        <v>0</v>
      </c>
      <c r="H145" s="16">
        <f t="shared" si="39"/>
        <v>0</v>
      </c>
      <c r="I145" s="69">
        <f t="shared" si="40"/>
        <v>0</v>
      </c>
      <c r="J145" s="68"/>
      <c r="K145" s="68"/>
      <c r="L145" s="16">
        <f>IF(C145=" ",0,SUMIFS(지급대장!$K$4:$K$3500,지급대장!$C$4:$C$3500,"파트너분담금",지급대장!$E$4:$E$3500,총괄명세!C145,지급대장!$F$4:$F$3500,총괄명세!D145))</f>
        <v>0</v>
      </c>
      <c r="M145" s="16">
        <f t="shared" si="41"/>
        <v>0</v>
      </c>
      <c r="N145" s="72">
        <f t="shared" si="42"/>
        <v>0</v>
      </c>
      <c r="P145" s="117">
        <f t="shared" si="4"/>
        <v>0</v>
      </c>
    </row>
    <row r="146" spans="1:16" ht="18" customHeight="1" x14ac:dyDescent="0.3">
      <c r="A146" s="76"/>
      <c r="B146" s="74" t="str">
        <f>DB!B134</f>
        <v>항7  XXX</v>
      </c>
      <c r="C146" s="50" t="str">
        <f>DB!C134</f>
        <v>7.2   YYY</v>
      </c>
      <c r="D146" s="50" t="str">
        <f>DB!D134</f>
        <v>7.2.1   ZZZ</v>
      </c>
      <c r="E146" s="68"/>
      <c r="F146" s="68"/>
      <c r="G146" s="16">
        <f>IF(C146="",0,SUMIFS(지급대장!$K$4:$K$3500,지급대장!$C$4:$C$3500,"국제협력단",지급대장!$E$4:$E$3500,총괄명세!C146,지급대장!$F$4:$F$3500,총괄명세!D146))</f>
        <v>0</v>
      </c>
      <c r="H146" s="16">
        <f t="shared" si="0"/>
        <v>0</v>
      </c>
      <c r="I146" s="69">
        <f t="shared" si="25"/>
        <v>0</v>
      </c>
      <c r="J146" s="68"/>
      <c r="K146" s="68"/>
      <c r="L146" s="16">
        <f>IF(C146=" ",0,SUMIFS(지급대장!$K$4:$K$3500,지급대장!$C$4:$C$3500,"파트너분담금",지급대장!$E$4:$E$3500,총괄명세!C146,지급대장!$F$4:$F$3500,총괄명세!D146))</f>
        <v>0</v>
      </c>
      <c r="M146" s="16">
        <f t="shared" si="41"/>
        <v>0</v>
      </c>
      <c r="N146" s="72">
        <f t="shared" si="42"/>
        <v>0</v>
      </c>
      <c r="P146" s="117">
        <f t="shared" si="4"/>
        <v>0</v>
      </c>
    </row>
    <row r="147" spans="1:16" ht="18" customHeight="1" x14ac:dyDescent="0.3">
      <c r="A147" s="76"/>
      <c r="B147" s="74" t="str">
        <f>DB!B135</f>
        <v>항7  XXX</v>
      </c>
      <c r="C147" s="50" t="str">
        <f>DB!C135</f>
        <v>7.2   YYY</v>
      </c>
      <c r="D147" s="50" t="str">
        <f>DB!D135</f>
        <v>7.2.2   ZZZ</v>
      </c>
      <c r="E147" s="68"/>
      <c r="F147" s="68"/>
      <c r="G147" s="16">
        <f>IF(C147="",0,SUMIFS(지급대장!$K$4:$K$3500,지급대장!$C$4:$C$3500,"국제협력단",지급대장!$E$4:$E$3500,총괄명세!C147,지급대장!$F$4:$F$3500,총괄명세!D147))</f>
        <v>0</v>
      </c>
      <c r="H147" s="16">
        <f t="shared" si="0"/>
        <v>0</v>
      </c>
      <c r="I147" s="69">
        <f t="shared" si="25"/>
        <v>0</v>
      </c>
      <c r="J147" s="68"/>
      <c r="K147" s="68"/>
      <c r="L147" s="16">
        <f>IF(C147=" ",0,SUMIFS(지급대장!$K$4:$K$3500,지급대장!$C$4:$C$3500,"파트너분담금",지급대장!$E$4:$E$3500,총괄명세!C147,지급대장!$F$4:$F$3500,총괄명세!D147))</f>
        <v>0</v>
      </c>
      <c r="M147" s="16">
        <f t="shared" si="41"/>
        <v>0</v>
      </c>
      <c r="N147" s="72">
        <f t="shared" si="42"/>
        <v>0</v>
      </c>
      <c r="P147" s="117">
        <f t="shared" si="4"/>
        <v>0</v>
      </c>
    </row>
    <row r="148" spans="1:16" ht="18" customHeight="1" x14ac:dyDescent="0.3">
      <c r="A148" s="76"/>
      <c r="B148" s="74" t="str">
        <f>DB!B136</f>
        <v>항7  XXX</v>
      </c>
      <c r="C148" s="50" t="str">
        <f>DB!C136</f>
        <v>7.2   YYY</v>
      </c>
      <c r="D148" s="50" t="str">
        <f>DB!D136</f>
        <v>7.2.3   ZZZ</v>
      </c>
      <c r="E148" s="68"/>
      <c r="F148" s="68"/>
      <c r="G148" s="16">
        <f>IF(C148="",0,SUMIFS(지급대장!$K$4:$K$3500,지급대장!$C$4:$C$3500,"국제협력단",지급대장!$E$4:$E$3500,총괄명세!C148,지급대장!$F$4:$F$3500,총괄명세!D148))</f>
        <v>0</v>
      </c>
      <c r="H148" s="16">
        <f t="shared" si="0"/>
        <v>0</v>
      </c>
      <c r="I148" s="69">
        <f t="shared" si="25"/>
        <v>0</v>
      </c>
      <c r="J148" s="68"/>
      <c r="K148" s="68"/>
      <c r="L148" s="16">
        <f>IF(C148=" ",0,SUMIFS(지급대장!$K$4:$K$3500,지급대장!$C$4:$C$3500,"파트너분담금",지급대장!$E$4:$E$3500,총괄명세!C148,지급대장!$F$4:$F$3500,총괄명세!D148))</f>
        <v>0</v>
      </c>
      <c r="M148" s="16">
        <f t="shared" si="41"/>
        <v>0</v>
      </c>
      <c r="N148" s="72">
        <f t="shared" si="42"/>
        <v>0</v>
      </c>
      <c r="P148" s="117">
        <f t="shared" si="4"/>
        <v>0</v>
      </c>
    </row>
    <row r="149" spans="1:16" ht="18" customHeight="1" x14ac:dyDescent="0.3">
      <c r="A149" s="76"/>
      <c r="B149" s="74" t="str">
        <f>DB!B137</f>
        <v>항7  XXX</v>
      </c>
      <c r="C149" s="50" t="str">
        <f>DB!C137</f>
        <v>7.2   YYY</v>
      </c>
      <c r="D149" s="50" t="str">
        <f>DB!D137</f>
        <v>7.2.4   ZZZ</v>
      </c>
      <c r="E149" s="68"/>
      <c r="F149" s="68"/>
      <c r="G149" s="16">
        <f>IF(C149="",0,SUMIFS(지급대장!$K$4:$K$3500,지급대장!$C$4:$C$3500,"국제협력단",지급대장!$E$4:$E$3500,총괄명세!C149,지급대장!$F$4:$F$3500,총괄명세!D149))</f>
        <v>0</v>
      </c>
      <c r="H149" s="16">
        <f t="shared" si="0"/>
        <v>0</v>
      </c>
      <c r="I149" s="69">
        <f t="shared" si="25"/>
        <v>0</v>
      </c>
      <c r="J149" s="68"/>
      <c r="K149" s="68"/>
      <c r="L149" s="16">
        <f>IF(C149=" ",0,SUMIFS(지급대장!$K$4:$K$3500,지급대장!$C$4:$C$3500,"파트너분담금",지급대장!$E$4:$E$3500,총괄명세!C149,지급대장!$F$4:$F$3500,총괄명세!D149))</f>
        <v>0</v>
      </c>
      <c r="M149" s="16">
        <f t="shared" si="41"/>
        <v>0</v>
      </c>
      <c r="N149" s="72">
        <f t="shared" si="42"/>
        <v>0</v>
      </c>
      <c r="P149" s="117">
        <f t="shared" si="4"/>
        <v>0</v>
      </c>
    </row>
    <row r="150" spans="1:16" ht="18" customHeight="1" x14ac:dyDescent="0.3">
      <c r="A150" s="76"/>
      <c r="B150" s="74" t="str">
        <f>DB!B138</f>
        <v>항7  XXX</v>
      </c>
      <c r="C150" s="50" t="str">
        <f>DB!C138</f>
        <v>7.2   YYY</v>
      </c>
      <c r="D150" s="50" t="str">
        <f>DB!D138</f>
        <v>7.2.5   ZZZ</v>
      </c>
      <c r="E150" s="68"/>
      <c r="F150" s="68"/>
      <c r="G150" s="16">
        <f>IF(C150="",0,SUMIFS(지급대장!$K$4:$K$3500,지급대장!$C$4:$C$3500,"국제협력단",지급대장!$E$4:$E$3500,총괄명세!C150,지급대장!$F$4:$F$3500,총괄명세!D150))</f>
        <v>0</v>
      </c>
      <c r="H150" s="16">
        <f t="shared" ref="H150:H155" si="43">IF(F150&gt;=G150, G150, F150)</f>
        <v>0</v>
      </c>
      <c r="I150" s="69">
        <f t="shared" ref="I150:I155" si="44">IF(ISERROR(H150/F150),0,H150/F150)</f>
        <v>0</v>
      </c>
      <c r="J150" s="68"/>
      <c r="K150" s="68"/>
      <c r="L150" s="16">
        <f>IF(C150=" ",0,SUMIFS(지급대장!$K$4:$K$3500,지급대장!$C$4:$C$3500,"파트너분담금",지급대장!$E$4:$E$3500,총괄명세!C150,지급대장!$F$4:$F$3500,총괄명세!D150))</f>
        <v>0</v>
      </c>
      <c r="M150" s="16">
        <f t="shared" si="41"/>
        <v>0</v>
      </c>
      <c r="N150" s="72">
        <f t="shared" si="42"/>
        <v>0</v>
      </c>
      <c r="P150" s="117">
        <f t="shared" si="4"/>
        <v>0</v>
      </c>
    </row>
    <row r="151" spans="1:16" ht="18" customHeight="1" x14ac:dyDescent="0.3">
      <c r="A151" s="76"/>
      <c r="B151" s="74" t="str">
        <f>DB!B139</f>
        <v>항7  XXX</v>
      </c>
      <c r="C151" s="50" t="str">
        <f>DB!C139</f>
        <v>7.2   YYY</v>
      </c>
      <c r="D151" s="50" t="str">
        <f>DB!D139</f>
        <v>7.2.6   ZZZ</v>
      </c>
      <c r="E151" s="68"/>
      <c r="F151" s="68"/>
      <c r="G151" s="16">
        <f>IF(C151="",0,SUMIFS(지급대장!$K$4:$K$3500,지급대장!$C$4:$C$3500,"국제협력단",지급대장!$E$4:$E$3500,총괄명세!C151,지급대장!$F$4:$F$3500,총괄명세!D151))</f>
        <v>0</v>
      </c>
      <c r="H151" s="16">
        <f t="shared" si="43"/>
        <v>0</v>
      </c>
      <c r="I151" s="69">
        <f t="shared" si="44"/>
        <v>0</v>
      </c>
      <c r="J151" s="68"/>
      <c r="K151" s="68"/>
      <c r="L151" s="16">
        <f>IF(C151=" ",0,SUMIFS(지급대장!$K$4:$K$3500,지급대장!$C$4:$C$3500,"파트너분담금",지급대장!$E$4:$E$3500,총괄명세!C151,지급대장!$F$4:$F$3500,총괄명세!D151))</f>
        <v>0</v>
      </c>
      <c r="M151" s="16">
        <f t="shared" si="41"/>
        <v>0</v>
      </c>
      <c r="N151" s="72">
        <f t="shared" si="42"/>
        <v>0</v>
      </c>
      <c r="P151" s="117">
        <f t="shared" si="4"/>
        <v>0</v>
      </c>
    </row>
    <row r="152" spans="1:16" ht="18" customHeight="1" x14ac:dyDescent="0.3">
      <c r="A152" s="76"/>
      <c r="B152" s="74" t="str">
        <f>DB!B140</f>
        <v>항7  XXX</v>
      </c>
      <c r="C152" s="50" t="str">
        <f>DB!C140</f>
        <v>7.2   YYY</v>
      </c>
      <c r="D152" s="50" t="str">
        <f>DB!D140</f>
        <v>7.2.7   ZZZ</v>
      </c>
      <c r="E152" s="68"/>
      <c r="F152" s="68"/>
      <c r="G152" s="16">
        <f>IF(C152="",0,SUMIFS(지급대장!$K$4:$K$3500,지급대장!$C$4:$C$3500,"국제협력단",지급대장!$E$4:$E$3500,총괄명세!C152,지급대장!$F$4:$F$3500,총괄명세!D152))</f>
        <v>0</v>
      </c>
      <c r="H152" s="16">
        <f t="shared" si="43"/>
        <v>0</v>
      </c>
      <c r="I152" s="69">
        <f t="shared" si="44"/>
        <v>0</v>
      </c>
      <c r="J152" s="68"/>
      <c r="K152" s="68"/>
      <c r="L152" s="16">
        <f>IF(C152=" ",0,SUMIFS(지급대장!$K$4:$K$3500,지급대장!$C$4:$C$3500,"파트너분담금",지급대장!$E$4:$E$3500,총괄명세!C152,지급대장!$F$4:$F$3500,총괄명세!D152))</f>
        <v>0</v>
      </c>
      <c r="M152" s="16">
        <f t="shared" si="41"/>
        <v>0</v>
      </c>
      <c r="N152" s="72">
        <f t="shared" si="42"/>
        <v>0</v>
      </c>
      <c r="P152" s="117">
        <f t="shared" si="4"/>
        <v>0</v>
      </c>
    </row>
    <row r="153" spans="1:16" ht="18" customHeight="1" x14ac:dyDescent="0.3">
      <c r="A153" s="76"/>
      <c r="B153" s="74" t="str">
        <f>DB!B141</f>
        <v>항7  XXX</v>
      </c>
      <c r="C153" s="50" t="str">
        <f>DB!C141</f>
        <v>7.2   YYY</v>
      </c>
      <c r="D153" s="50" t="str">
        <f>DB!D141</f>
        <v>7.2.8   ZZZ</v>
      </c>
      <c r="E153" s="68"/>
      <c r="F153" s="68"/>
      <c r="G153" s="16">
        <f>IF(C153="",0,SUMIFS(지급대장!$K$4:$K$3500,지급대장!$C$4:$C$3500,"국제협력단",지급대장!$E$4:$E$3500,총괄명세!C153,지급대장!$F$4:$F$3500,총괄명세!D153))</f>
        <v>0</v>
      </c>
      <c r="H153" s="16">
        <f t="shared" si="43"/>
        <v>0</v>
      </c>
      <c r="I153" s="69">
        <f t="shared" si="44"/>
        <v>0</v>
      </c>
      <c r="J153" s="68"/>
      <c r="K153" s="68"/>
      <c r="L153" s="16">
        <f>IF(C153=" ",0,SUMIFS(지급대장!$K$4:$K$3500,지급대장!$C$4:$C$3500,"파트너분담금",지급대장!$E$4:$E$3500,총괄명세!C153,지급대장!$F$4:$F$3500,총괄명세!D153))</f>
        <v>0</v>
      </c>
      <c r="M153" s="16">
        <f t="shared" si="41"/>
        <v>0</v>
      </c>
      <c r="N153" s="72">
        <f t="shared" si="42"/>
        <v>0</v>
      </c>
      <c r="P153" s="117">
        <f t="shared" si="4"/>
        <v>0</v>
      </c>
    </row>
    <row r="154" spans="1:16" ht="18" customHeight="1" x14ac:dyDescent="0.3">
      <c r="A154" s="76"/>
      <c r="B154" s="74" t="str">
        <f>DB!B142</f>
        <v>항7  XXX</v>
      </c>
      <c r="C154" s="50" t="str">
        <f>DB!C142</f>
        <v>7.2   YYY</v>
      </c>
      <c r="D154" s="50" t="str">
        <f>DB!D142</f>
        <v>7.2.9   ZZZ</v>
      </c>
      <c r="E154" s="68"/>
      <c r="F154" s="68"/>
      <c r="G154" s="16">
        <f>IF(C154="",0,SUMIFS(지급대장!$K$4:$K$3500,지급대장!$C$4:$C$3500,"국제협력단",지급대장!$E$4:$E$3500,총괄명세!C154,지급대장!$F$4:$F$3500,총괄명세!D154))</f>
        <v>0</v>
      </c>
      <c r="H154" s="16">
        <f t="shared" si="43"/>
        <v>0</v>
      </c>
      <c r="I154" s="69">
        <f t="shared" si="44"/>
        <v>0</v>
      </c>
      <c r="J154" s="68"/>
      <c r="K154" s="68"/>
      <c r="L154" s="16">
        <f>IF(C154=" ",0,SUMIFS(지급대장!$K$4:$K$3500,지급대장!$C$4:$C$3500,"파트너분담금",지급대장!$E$4:$E$3500,총괄명세!C154,지급대장!$F$4:$F$3500,총괄명세!D154))</f>
        <v>0</v>
      </c>
      <c r="M154" s="16">
        <f t="shared" si="41"/>
        <v>0</v>
      </c>
      <c r="N154" s="72">
        <f t="shared" si="42"/>
        <v>0</v>
      </c>
      <c r="P154" s="117">
        <f t="shared" si="4"/>
        <v>0</v>
      </c>
    </row>
    <row r="155" spans="1:16" ht="18" customHeight="1" x14ac:dyDescent="0.3">
      <c r="A155" s="76"/>
      <c r="B155" s="74" t="str">
        <f>DB!B143</f>
        <v>항7  XXX</v>
      </c>
      <c r="C155" s="50" t="str">
        <f>DB!C143</f>
        <v>7.2   YYY</v>
      </c>
      <c r="D155" s="50" t="str">
        <f>DB!D143</f>
        <v>7.2.10   ZZZ</v>
      </c>
      <c r="E155" s="68"/>
      <c r="F155" s="68"/>
      <c r="G155" s="16">
        <f>IF(C155="",0,SUMIFS(지급대장!$K$4:$K$3500,지급대장!$C$4:$C$3500,"국제협력단",지급대장!$E$4:$E$3500,총괄명세!C155,지급대장!$F$4:$F$3500,총괄명세!D155))</f>
        <v>0</v>
      </c>
      <c r="H155" s="16">
        <f t="shared" si="43"/>
        <v>0</v>
      </c>
      <c r="I155" s="69">
        <f t="shared" si="44"/>
        <v>0</v>
      </c>
      <c r="J155" s="68"/>
      <c r="K155" s="68"/>
      <c r="L155" s="16">
        <f>IF(C155=" ",0,SUMIFS(지급대장!$K$4:$K$3500,지급대장!$C$4:$C$3500,"파트너분담금",지급대장!$E$4:$E$3500,총괄명세!C155,지급대장!$F$4:$F$3500,총괄명세!D155))</f>
        <v>0</v>
      </c>
      <c r="M155" s="16">
        <f t="shared" si="41"/>
        <v>0</v>
      </c>
      <c r="N155" s="72">
        <f t="shared" si="42"/>
        <v>0</v>
      </c>
      <c r="P155" s="117">
        <f t="shared" si="4"/>
        <v>0</v>
      </c>
    </row>
    <row r="156" spans="1:16" ht="18" customHeight="1" x14ac:dyDescent="0.3">
      <c r="A156" s="76"/>
      <c r="B156" s="113"/>
      <c r="C156" s="102" t="s">
        <v>9</v>
      </c>
      <c r="D156" s="102"/>
      <c r="E156" s="103">
        <f>SUM(E136:E155)</f>
        <v>0</v>
      </c>
      <c r="F156" s="103">
        <f>SUM(F136:F155)</f>
        <v>0</v>
      </c>
      <c r="G156" s="14">
        <f>SUM(G136:G155)</f>
        <v>0</v>
      </c>
      <c r="H156" s="14">
        <f>SUM(H136:H155)</f>
        <v>0</v>
      </c>
      <c r="I156" s="15">
        <f>IF(ISERROR(H156/F156),0,H156/F156)</f>
        <v>0</v>
      </c>
      <c r="J156" s="103">
        <f>SUM(J136:J155)</f>
        <v>0</v>
      </c>
      <c r="K156" s="103">
        <f>SUM(K136:K155)</f>
        <v>0</v>
      </c>
      <c r="L156" s="14">
        <f>SUM(L136:L155)</f>
        <v>0</v>
      </c>
      <c r="M156" s="14">
        <f>SUM(M136:M155)</f>
        <v>0</v>
      </c>
      <c r="N156" s="15">
        <f>IF(ISERROR(M156/K156),0,M156/K156)</f>
        <v>0</v>
      </c>
      <c r="P156" s="117">
        <f t="shared" si="4"/>
        <v>0</v>
      </c>
    </row>
    <row r="157" spans="1:16" ht="18" customHeight="1" x14ac:dyDescent="0.3">
      <c r="A157" s="76"/>
      <c r="B157" s="74" t="str">
        <f>DB!B144</f>
        <v>항8  XXX</v>
      </c>
      <c r="C157" s="50" t="str">
        <f>DB!C144</f>
        <v>8.1   YYY</v>
      </c>
      <c r="D157" s="50" t="str">
        <f>DB!D144</f>
        <v>8.1.1   ZZZ</v>
      </c>
      <c r="E157" s="68"/>
      <c r="F157" s="68"/>
      <c r="G157" s="16">
        <f>IF(C157="",0,SUMIFS(지급대장!$K$4:$K$3500,지급대장!$C$4:$C$3500,"국제협력단",지급대장!$E$4:$E$3500,총괄명세!C157,지급대장!$F$4:$F$3500,총괄명세!D157))</f>
        <v>0</v>
      </c>
      <c r="H157" s="16">
        <f t="shared" si="0"/>
        <v>0</v>
      </c>
      <c r="I157" s="69">
        <f t="shared" si="25"/>
        <v>0</v>
      </c>
      <c r="J157" s="68"/>
      <c r="K157" s="68"/>
      <c r="L157" s="16">
        <f>IF(C157=" ",0,SUMIFS(지급대장!$K$4:$K$3500,지급대장!$C$4:$C$3500,"파트너분담금",지급대장!$E$4:$E$3500,총괄명세!C157,지급대장!$F$4:$F$3500,총괄명세!D157))</f>
        <v>0</v>
      </c>
      <c r="M157" s="16">
        <f t="shared" si="2"/>
        <v>0</v>
      </c>
      <c r="N157" s="72">
        <f t="shared" si="26"/>
        <v>0</v>
      </c>
      <c r="P157" s="117">
        <f t="shared" si="4"/>
        <v>0</v>
      </c>
    </row>
    <row r="158" spans="1:16" ht="18" customHeight="1" x14ac:dyDescent="0.3">
      <c r="A158" s="76"/>
      <c r="B158" s="74" t="str">
        <f>DB!B145</f>
        <v>항8  XXX</v>
      </c>
      <c r="C158" s="50" t="str">
        <f>DB!C145</f>
        <v>8.1   YYY</v>
      </c>
      <c r="D158" s="50" t="str">
        <f>DB!D145</f>
        <v>8.1.2   ZZZ</v>
      </c>
      <c r="E158" s="68"/>
      <c r="F158" s="68"/>
      <c r="G158" s="16">
        <f>IF(C158="",0,SUMIFS(지급대장!$K$4:$K$3500,지급대장!$C$4:$C$3500,"국제협력단",지급대장!$E$4:$E$3500,총괄명세!C158,지급대장!$F$4:$F$3500,총괄명세!D158))</f>
        <v>0</v>
      </c>
      <c r="H158" s="16">
        <f t="shared" si="0"/>
        <v>0</v>
      </c>
      <c r="I158" s="69">
        <f t="shared" si="25"/>
        <v>0</v>
      </c>
      <c r="J158" s="68"/>
      <c r="K158" s="68"/>
      <c r="L158" s="16">
        <f>IF(C158=" ",0,SUMIFS(지급대장!$K$4:$K$3500,지급대장!$C$4:$C$3500,"파트너분담금",지급대장!$E$4:$E$3500,총괄명세!C158,지급대장!$F$4:$F$3500,총괄명세!D158))</f>
        <v>0</v>
      </c>
      <c r="M158" s="16">
        <f t="shared" si="2"/>
        <v>0</v>
      </c>
      <c r="N158" s="72">
        <f t="shared" si="26"/>
        <v>0</v>
      </c>
      <c r="P158" s="117">
        <f t="shared" si="4"/>
        <v>0</v>
      </c>
    </row>
    <row r="159" spans="1:16" ht="18" customHeight="1" x14ac:dyDescent="0.3">
      <c r="A159" s="76"/>
      <c r="B159" s="74" t="str">
        <f>DB!B146</f>
        <v>항8  XXX</v>
      </c>
      <c r="C159" s="50" t="str">
        <f>DB!C146</f>
        <v>8.1   YYY</v>
      </c>
      <c r="D159" s="50" t="str">
        <f>DB!D146</f>
        <v>8.1.3   ZZZ</v>
      </c>
      <c r="E159" s="68"/>
      <c r="F159" s="68"/>
      <c r="G159" s="16">
        <f>IF(C159="",0,SUMIFS(지급대장!$K$4:$K$3500,지급대장!$C$4:$C$3500,"국제협력단",지급대장!$E$4:$E$3500,총괄명세!C159,지급대장!$F$4:$F$3500,총괄명세!D159))</f>
        <v>0</v>
      </c>
      <c r="H159" s="16">
        <f t="shared" ref="H159:H306" si="45">IF(F159&gt;=G159, G159, F159)</f>
        <v>0</v>
      </c>
      <c r="I159" s="69">
        <f t="shared" si="25"/>
        <v>0</v>
      </c>
      <c r="J159" s="68"/>
      <c r="K159" s="68"/>
      <c r="L159" s="16">
        <f>IF(C159=" ",0,SUMIFS(지급대장!$K$4:$K$3500,지급대장!$C$4:$C$3500,"파트너분담금",지급대장!$E$4:$E$3500,총괄명세!C159,지급대장!$F$4:$F$3500,총괄명세!D159))</f>
        <v>0</v>
      </c>
      <c r="M159" s="16">
        <f t="shared" ref="M159:M306" si="46">IF(K159&gt;=L159, L159, K159)</f>
        <v>0</v>
      </c>
      <c r="N159" s="72">
        <f t="shared" si="26"/>
        <v>0</v>
      </c>
      <c r="P159" s="117">
        <f t="shared" si="4"/>
        <v>0</v>
      </c>
    </row>
    <row r="160" spans="1:16" ht="18" customHeight="1" x14ac:dyDescent="0.3">
      <c r="A160" s="76"/>
      <c r="B160" s="74" t="str">
        <f>DB!B147</f>
        <v>항8  XXX</v>
      </c>
      <c r="C160" s="50" t="str">
        <f>DB!C147</f>
        <v>8.1   YYY</v>
      </c>
      <c r="D160" s="50" t="str">
        <f>DB!D147</f>
        <v>8.1.4   ZZZ</v>
      </c>
      <c r="E160" s="68"/>
      <c r="F160" s="68"/>
      <c r="G160" s="16">
        <f>IF(C160="",0,SUMIFS(지급대장!$K$4:$K$3500,지급대장!$C$4:$C$3500,"국제협력단",지급대장!$E$4:$E$3500,총괄명세!C160,지급대장!$F$4:$F$3500,총괄명세!D160))</f>
        <v>0</v>
      </c>
      <c r="H160" s="16">
        <f t="shared" si="45"/>
        <v>0</v>
      </c>
      <c r="I160" s="69">
        <f t="shared" si="25"/>
        <v>0</v>
      </c>
      <c r="J160" s="68"/>
      <c r="K160" s="68"/>
      <c r="L160" s="16">
        <f>IF(C160=" ",0,SUMIFS(지급대장!$K$4:$K$3500,지급대장!$C$4:$C$3500,"파트너분담금",지급대장!$E$4:$E$3500,총괄명세!C160,지급대장!$F$4:$F$3500,총괄명세!D160))</f>
        <v>0</v>
      </c>
      <c r="M160" s="16">
        <f t="shared" si="46"/>
        <v>0</v>
      </c>
      <c r="N160" s="72">
        <f t="shared" si="26"/>
        <v>0</v>
      </c>
      <c r="P160" s="117">
        <f t="shared" si="4"/>
        <v>0</v>
      </c>
    </row>
    <row r="161" spans="1:16" ht="18" customHeight="1" x14ac:dyDescent="0.3">
      <c r="A161" s="76"/>
      <c r="B161" s="74" t="str">
        <f>DB!B148</f>
        <v>항8  XXX</v>
      </c>
      <c r="C161" s="50" t="str">
        <f>DB!C148</f>
        <v>8.1   YYY</v>
      </c>
      <c r="D161" s="50" t="str">
        <f>DB!D148</f>
        <v>8.1.5   ZZZ</v>
      </c>
      <c r="E161" s="68"/>
      <c r="F161" s="68"/>
      <c r="G161" s="16">
        <f>IF(C161="",0,SUMIFS(지급대장!$K$4:$K$3500,지급대장!$C$4:$C$3500,"국제협력단",지급대장!$E$4:$E$3500,총괄명세!C161,지급대장!$F$4:$F$3500,총괄명세!D161))</f>
        <v>0</v>
      </c>
      <c r="H161" s="16">
        <f t="shared" si="45"/>
        <v>0</v>
      </c>
      <c r="I161" s="69">
        <f t="shared" ref="I161:I166" si="47">IF(ISERROR(H161/F161),0,H161/F161)</f>
        <v>0</v>
      </c>
      <c r="J161" s="68"/>
      <c r="K161" s="68"/>
      <c r="L161" s="16">
        <f>IF(C161=" ",0,SUMIFS(지급대장!$K$4:$K$3500,지급대장!$C$4:$C$3500,"파트너분담금",지급대장!$E$4:$E$3500,총괄명세!C161,지급대장!$F$4:$F$3500,총괄명세!D161))</f>
        <v>0</v>
      </c>
      <c r="M161" s="16">
        <f t="shared" ref="M161:M176" si="48">IF(K161&gt;=L161, L161, K161)</f>
        <v>0</v>
      </c>
      <c r="N161" s="72">
        <f t="shared" ref="N161:N176" si="49">IF(ISERROR(M161/K161),0,M161/K161)</f>
        <v>0</v>
      </c>
      <c r="P161" s="117">
        <f t="shared" si="4"/>
        <v>0</v>
      </c>
    </row>
    <row r="162" spans="1:16" ht="18" customHeight="1" x14ac:dyDescent="0.3">
      <c r="A162" s="76"/>
      <c r="B162" s="74" t="str">
        <f>DB!B149</f>
        <v>항8  XXX</v>
      </c>
      <c r="C162" s="50" t="str">
        <f>DB!C149</f>
        <v>8.1   YYY</v>
      </c>
      <c r="D162" s="50" t="str">
        <f>DB!D149</f>
        <v>8.1.6   ZZZ</v>
      </c>
      <c r="E162" s="68"/>
      <c r="F162" s="68"/>
      <c r="G162" s="16">
        <f>IF(C162="",0,SUMIFS(지급대장!$K$4:$K$3500,지급대장!$C$4:$C$3500,"국제협력단",지급대장!$E$4:$E$3500,총괄명세!C162,지급대장!$F$4:$F$3500,총괄명세!D162))</f>
        <v>0</v>
      </c>
      <c r="H162" s="16">
        <f t="shared" si="45"/>
        <v>0</v>
      </c>
      <c r="I162" s="69">
        <f t="shared" si="47"/>
        <v>0</v>
      </c>
      <c r="J162" s="68"/>
      <c r="K162" s="68"/>
      <c r="L162" s="16">
        <f>IF(C162=" ",0,SUMIFS(지급대장!$K$4:$K$3500,지급대장!$C$4:$C$3500,"파트너분담금",지급대장!$E$4:$E$3500,총괄명세!C162,지급대장!$F$4:$F$3500,총괄명세!D162))</f>
        <v>0</v>
      </c>
      <c r="M162" s="16">
        <f t="shared" si="48"/>
        <v>0</v>
      </c>
      <c r="N162" s="72">
        <f t="shared" si="49"/>
        <v>0</v>
      </c>
      <c r="P162" s="117">
        <f t="shared" si="4"/>
        <v>0</v>
      </c>
    </row>
    <row r="163" spans="1:16" ht="18" customHeight="1" x14ac:dyDescent="0.3">
      <c r="A163" s="76"/>
      <c r="B163" s="74" t="str">
        <f>DB!B150</f>
        <v>항8  XXX</v>
      </c>
      <c r="C163" s="50" t="str">
        <f>DB!C150</f>
        <v>8.1   YYY</v>
      </c>
      <c r="D163" s="50" t="str">
        <f>DB!D150</f>
        <v>8.1.7   ZZZ</v>
      </c>
      <c r="E163" s="68"/>
      <c r="F163" s="68"/>
      <c r="G163" s="16">
        <f>IF(C163="",0,SUMIFS(지급대장!$K$4:$K$3500,지급대장!$C$4:$C$3500,"국제협력단",지급대장!$E$4:$E$3500,총괄명세!C163,지급대장!$F$4:$F$3500,총괄명세!D163))</f>
        <v>0</v>
      </c>
      <c r="H163" s="16">
        <f t="shared" ref="H163:H166" si="50">IF(F163&gt;=G163, G163, F163)</f>
        <v>0</v>
      </c>
      <c r="I163" s="69">
        <f t="shared" si="47"/>
        <v>0</v>
      </c>
      <c r="J163" s="68"/>
      <c r="K163" s="68"/>
      <c r="L163" s="16">
        <f>IF(C163=" ",0,SUMIFS(지급대장!$K$4:$K$3500,지급대장!$C$4:$C$3500,"파트너분담금",지급대장!$E$4:$E$3500,총괄명세!C163,지급대장!$F$4:$F$3500,총괄명세!D163))</f>
        <v>0</v>
      </c>
      <c r="M163" s="16">
        <f t="shared" si="48"/>
        <v>0</v>
      </c>
      <c r="N163" s="72">
        <f t="shared" si="49"/>
        <v>0</v>
      </c>
      <c r="P163" s="117">
        <f t="shared" si="4"/>
        <v>0</v>
      </c>
    </row>
    <row r="164" spans="1:16" ht="18" customHeight="1" x14ac:dyDescent="0.3">
      <c r="A164" s="76"/>
      <c r="B164" s="74" t="str">
        <f>DB!B151</f>
        <v>항8  XXX</v>
      </c>
      <c r="C164" s="50" t="str">
        <f>DB!C151</f>
        <v>8.1   YYY</v>
      </c>
      <c r="D164" s="50" t="str">
        <f>DB!D151</f>
        <v>8.1.8   ZZZ</v>
      </c>
      <c r="E164" s="68"/>
      <c r="F164" s="68"/>
      <c r="G164" s="16">
        <f>IF(C164="",0,SUMIFS(지급대장!$K$4:$K$3500,지급대장!$C$4:$C$3500,"국제협력단",지급대장!$E$4:$E$3500,총괄명세!C164,지급대장!$F$4:$F$3500,총괄명세!D164))</f>
        <v>0</v>
      </c>
      <c r="H164" s="16">
        <f t="shared" si="50"/>
        <v>0</v>
      </c>
      <c r="I164" s="69">
        <f t="shared" si="47"/>
        <v>0</v>
      </c>
      <c r="J164" s="68"/>
      <c r="K164" s="68"/>
      <c r="L164" s="16">
        <f>IF(C164=" ",0,SUMIFS(지급대장!$K$4:$K$3500,지급대장!$C$4:$C$3500,"파트너분담금",지급대장!$E$4:$E$3500,총괄명세!C164,지급대장!$F$4:$F$3500,총괄명세!D164))</f>
        <v>0</v>
      </c>
      <c r="M164" s="16">
        <f t="shared" si="48"/>
        <v>0</v>
      </c>
      <c r="N164" s="72">
        <f t="shared" si="49"/>
        <v>0</v>
      </c>
      <c r="P164" s="117">
        <f t="shared" si="4"/>
        <v>0</v>
      </c>
    </row>
    <row r="165" spans="1:16" ht="18" customHeight="1" x14ac:dyDescent="0.3">
      <c r="A165" s="76"/>
      <c r="B165" s="74" t="str">
        <f>DB!B152</f>
        <v>항8  XXX</v>
      </c>
      <c r="C165" s="50" t="str">
        <f>DB!C152</f>
        <v>8.1   YYY</v>
      </c>
      <c r="D165" s="50" t="str">
        <f>DB!D152</f>
        <v>8.1.9   ZZZ</v>
      </c>
      <c r="E165" s="68"/>
      <c r="F165" s="68"/>
      <c r="G165" s="16">
        <f>IF(C165="",0,SUMIFS(지급대장!$K$4:$K$3500,지급대장!$C$4:$C$3500,"국제협력단",지급대장!$E$4:$E$3500,총괄명세!C165,지급대장!$F$4:$F$3500,총괄명세!D165))</f>
        <v>0</v>
      </c>
      <c r="H165" s="16">
        <f t="shared" si="50"/>
        <v>0</v>
      </c>
      <c r="I165" s="69">
        <f t="shared" si="47"/>
        <v>0</v>
      </c>
      <c r="J165" s="68"/>
      <c r="K165" s="68"/>
      <c r="L165" s="16">
        <f>IF(C165=" ",0,SUMIFS(지급대장!$K$4:$K$3500,지급대장!$C$4:$C$3500,"파트너분담금",지급대장!$E$4:$E$3500,총괄명세!C165,지급대장!$F$4:$F$3500,총괄명세!D165))</f>
        <v>0</v>
      </c>
      <c r="M165" s="16">
        <f t="shared" si="48"/>
        <v>0</v>
      </c>
      <c r="N165" s="72">
        <f t="shared" si="49"/>
        <v>0</v>
      </c>
      <c r="P165" s="117">
        <f t="shared" si="4"/>
        <v>0</v>
      </c>
    </row>
    <row r="166" spans="1:16" ht="18" customHeight="1" x14ac:dyDescent="0.3">
      <c r="A166" s="76"/>
      <c r="B166" s="74" t="str">
        <f>DB!B153</f>
        <v>항8  XXX</v>
      </c>
      <c r="C166" s="50" t="str">
        <f>DB!C153</f>
        <v>8.1   YYY</v>
      </c>
      <c r="D166" s="50" t="str">
        <f>DB!D153</f>
        <v>8.1.10   ZZZ</v>
      </c>
      <c r="E166" s="68"/>
      <c r="F166" s="68"/>
      <c r="G166" s="16">
        <f>IF(C166="",0,SUMIFS(지급대장!$K$4:$K$3500,지급대장!$C$4:$C$3500,"국제협력단",지급대장!$E$4:$E$3500,총괄명세!C166,지급대장!$F$4:$F$3500,총괄명세!D166))</f>
        <v>0</v>
      </c>
      <c r="H166" s="16">
        <f t="shared" si="50"/>
        <v>0</v>
      </c>
      <c r="I166" s="69">
        <f t="shared" si="47"/>
        <v>0</v>
      </c>
      <c r="J166" s="68"/>
      <c r="K166" s="68"/>
      <c r="L166" s="16">
        <f>IF(C166=" ",0,SUMIFS(지급대장!$K$4:$K$3500,지급대장!$C$4:$C$3500,"파트너분담금",지급대장!$E$4:$E$3500,총괄명세!C166,지급대장!$F$4:$F$3500,총괄명세!D166))</f>
        <v>0</v>
      </c>
      <c r="M166" s="16">
        <f t="shared" si="48"/>
        <v>0</v>
      </c>
      <c r="N166" s="72">
        <f t="shared" si="49"/>
        <v>0</v>
      </c>
      <c r="P166" s="117">
        <f t="shared" si="4"/>
        <v>0</v>
      </c>
    </row>
    <row r="167" spans="1:16" ht="18" customHeight="1" x14ac:dyDescent="0.3">
      <c r="A167" s="76"/>
      <c r="B167" s="74" t="str">
        <f>DB!B154</f>
        <v>항8  XXX</v>
      </c>
      <c r="C167" s="50" t="str">
        <f>DB!C154</f>
        <v>8.2   YYY</v>
      </c>
      <c r="D167" s="50" t="str">
        <f>DB!D154</f>
        <v>8.2.1   ZZZ</v>
      </c>
      <c r="E167" s="68"/>
      <c r="F167" s="68"/>
      <c r="G167" s="16">
        <f>IF(C167="",0,SUMIFS(지급대장!$K$4:$K$3500,지급대장!$C$4:$C$3500,"국제협력단",지급대장!$E$4:$E$3500,총괄명세!C167,지급대장!$F$4:$F$3500,총괄명세!D167))</f>
        <v>0</v>
      </c>
      <c r="H167" s="16">
        <f t="shared" si="45"/>
        <v>0</v>
      </c>
      <c r="I167" s="69">
        <f t="shared" si="25"/>
        <v>0</v>
      </c>
      <c r="J167" s="68"/>
      <c r="K167" s="68"/>
      <c r="L167" s="16">
        <f>IF(C167=" ",0,SUMIFS(지급대장!$K$4:$K$3500,지급대장!$C$4:$C$3500,"파트너분담금",지급대장!$E$4:$E$3500,총괄명세!C167,지급대장!$F$4:$F$3500,총괄명세!D167))</f>
        <v>0</v>
      </c>
      <c r="M167" s="16">
        <f t="shared" si="48"/>
        <v>0</v>
      </c>
      <c r="N167" s="72">
        <f t="shared" si="49"/>
        <v>0</v>
      </c>
      <c r="P167" s="117">
        <f t="shared" si="4"/>
        <v>0</v>
      </c>
    </row>
    <row r="168" spans="1:16" ht="18" customHeight="1" x14ac:dyDescent="0.3">
      <c r="A168" s="76"/>
      <c r="B168" s="74" t="str">
        <f>DB!B155</f>
        <v>항8  XXX</v>
      </c>
      <c r="C168" s="50" t="str">
        <f>DB!C155</f>
        <v>8.2   YYY</v>
      </c>
      <c r="D168" s="50" t="str">
        <f>DB!D155</f>
        <v>8.2.2   ZZZ</v>
      </c>
      <c r="E168" s="68"/>
      <c r="F168" s="68"/>
      <c r="G168" s="16">
        <f>IF(C168="",0,SUMIFS(지급대장!$K$4:$K$3500,지급대장!$C$4:$C$3500,"국제협력단",지급대장!$E$4:$E$3500,총괄명세!C168,지급대장!$F$4:$F$3500,총괄명세!D168))</f>
        <v>0</v>
      </c>
      <c r="H168" s="16">
        <f t="shared" si="45"/>
        <v>0</v>
      </c>
      <c r="I168" s="69">
        <f t="shared" si="25"/>
        <v>0</v>
      </c>
      <c r="J168" s="68"/>
      <c r="K168" s="68"/>
      <c r="L168" s="16">
        <f>IF(C168=" ",0,SUMIFS(지급대장!$K$4:$K$3500,지급대장!$C$4:$C$3500,"파트너분담금",지급대장!$E$4:$E$3500,총괄명세!C168,지급대장!$F$4:$F$3500,총괄명세!D168))</f>
        <v>0</v>
      </c>
      <c r="M168" s="16">
        <f t="shared" si="48"/>
        <v>0</v>
      </c>
      <c r="N168" s="72">
        <f t="shared" si="49"/>
        <v>0</v>
      </c>
      <c r="P168" s="117">
        <f t="shared" si="4"/>
        <v>0</v>
      </c>
    </row>
    <row r="169" spans="1:16" ht="18" customHeight="1" x14ac:dyDescent="0.3">
      <c r="A169" s="76"/>
      <c r="B169" s="74" t="str">
        <f>DB!B156</f>
        <v>항8  XXX</v>
      </c>
      <c r="C169" s="50" t="str">
        <f>DB!C156</f>
        <v>8.2   YYY</v>
      </c>
      <c r="D169" s="50" t="str">
        <f>DB!D156</f>
        <v>8.2.3   ZZZ</v>
      </c>
      <c r="E169" s="68"/>
      <c r="F169" s="68"/>
      <c r="G169" s="16">
        <f>IF(C169="",0,SUMIFS(지급대장!$K$4:$K$3500,지급대장!$C$4:$C$3500,"국제협력단",지급대장!$E$4:$E$3500,총괄명세!C169,지급대장!$F$4:$F$3500,총괄명세!D169))</f>
        <v>0</v>
      </c>
      <c r="H169" s="16">
        <f t="shared" si="45"/>
        <v>0</v>
      </c>
      <c r="I169" s="69">
        <f t="shared" si="25"/>
        <v>0</v>
      </c>
      <c r="J169" s="68"/>
      <c r="K169" s="68"/>
      <c r="L169" s="16">
        <f>IF(C169=" ",0,SUMIFS(지급대장!$K$4:$K$3500,지급대장!$C$4:$C$3500,"파트너분담금",지급대장!$E$4:$E$3500,총괄명세!C169,지급대장!$F$4:$F$3500,총괄명세!D169))</f>
        <v>0</v>
      </c>
      <c r="M169" s="16">
        <f t="shared" si="48"/>
        <v>0</v>
      </c>
      <c r="N169" s="72">
        <f t="shared" si="49"/>
        <v>0</v>
      </c>
      <c r="P169" s="117">
        <f t="shared" si="4"/>
        <v>0</v>
      </c>
    </row>
    <row r="170" spans="1:16" ht="18" customHeight="1" x14ac:dyDescent="0.3">
      <c r="A170" s="76"/>
      <c r="B170" s="74" t="str">
        <f>DB!B157</f>
        <v>항8  XXX</v>
      </c>
      <c r="C170" s="50" t="str">
        <f>DB!C157</f>
        <v>8.2   YYY</v>
      </c>
      <c r="D170" s="50" t="str">
        <f>DB!D157</f>
        <v>8.2.4   ZZZ</v>
      </c>
      <c r="E170" s="68"/>
      <c r="F170" s="68"/>
      <c r="G170" s="16">
        <f>IF(C170="",0,SUMIFS(지급대장!$K$4:$K$3500,지급대장!$C$4:$C$3500,"국제협력단",지급대장!$E$4:$E$3500,총괄명세!C170,지급대장!$F$4:$F$3500,총괄명세!D170))</f>
        <v>0</v>
      </c>
      <c r="H170" s="16">
        <f t="shared" si="45"/>
        <v>0</v>
      </c>
      <c r="I170" s="69">
        <f t="shared" si="25"/>
        <v>0</v>
      </c>
      <c r="J170" s="68"/>
      <c r="K170" s="68"/>
      <c r="L170" s="16">
        <f>IF(C170=" ",0,SUMIFS(지급대장!$K$4:$K$3500,지급대장!$C$4:$C$3500,"파트너분담금",지급대장!$E$4:$E$3500,총괄명세!C170,지급대장!$F$4:$F$3500,총괄명세!D170))</f>
        <v>0</v>
      </c>
      <c r="M170" s="16">
        <f t="shared" si="48"/>
        <v>0</v>
      </c>
      <c r="N170" s="72">
        <f t="shared" si="49"/>
        <v>0</v>
      </c>
      <c r="P170" s="117">
        <f t="shared" si="4"/>
        <v>0</v>
      </c>
    </row>
    <row r="171" spans="1:16" ht="18" customHeight="1" x14ac:dyDescent="0.3">
      <c r="A171" s="76"/>
      <c r="B171" s="74" t="str">
        <f>DB!B158</f>
        <v>항8  XXX</v>
      </c>
      <c r="C171" s="50" t="str">
        <f>DB!C158</f>
        <v>8.2   YYY</v>
      </c>
      <c r="D171" s="50" t="str">
        <f>DB!D158</f>
        <v>8.2.5   ZZZ</v>
      </c>
      <c r="E171" s="68"/>
      <c r="F171" s="68"/>
      <c r="G171" s="16">
        <f>IF(C171="",0,SUMIFS(지급대장!$K$4:$K$3500,지급대장!$C$4:$C$3500,"국제협력단",지급대장!$E$4:$E$3500,총괄명세!C171,지급대장!$F$4:$F$3500,총괄명세!D171))</f>
        <v>0</v>
      </c>
      <c r="H171" s="16">
        <f t="shared" ref="H171:H176" si="51">IF(F171&gt;=G171, G171, F171)</f>
        <v>0</v>
      </c>
      <c r="I171" s="69">
        <f t="shared" ref="I171:I176" si="52">IF(ISERROR(H171/F171),0,H171/F171)</f>
        <v>0</v>
      </c>
      <c r="J171" s="68"/>
      <c r="K171" s="68"/>
      <c r="L171" s="16">
        <f>IF(C171=" ",0,SUMIFS(지급대장!$K$4:$K$3500,지급대장!$C$4:$C$3500,"파트너분담금",지급대장!$E$4:$E$3500,총괄명세!C171,지급대장!$F$4:$F$3500,총괄명세!D171))</f>
        <v>0</v>
      </c>
      <c r="M171" s="16">
        <f t="shared" si="48"/>
        <v>0</v>
      </c>
      <c r="N171" s="72">
        <f t="shared" si="49"/>
        <v>0</v>
      </c>
      <c r="P171" s="117">
        <f t="shared" si="4"/>
        <v>0</v>
      </c>
    </row>
    <row r="172" spans="1:16" ht="18" customHeight="1" x14ac:dyDescent="0.3">
      <c r="A172" s="76"/>
      <c r="B172" s="74" t="str">
        <f>DB!B159</f>
        <v>항8  XXX</v>
      </c>
      <c r="C172" s="50" t="str">
        <f>DB!C159</f>
        <v>8.2   YYY</v>
      </c>
      <c r="D172" s="50" t="str">
        <f>DB!D159</f>
        <v>8.2.6   ZZZ</v>
      </c>
      <c r="E172" s="68"/>
      <c r="F172" s="68"/>
      <c r="G172" s="16">
        <f>IF(C172="",0,SUMIFS(지급대장!$K$4:$K$3500,지급대장!$C$4:$C$3500,"국제협력단",지급대장!$E$4:$E$3500,총괄명세!C172,지급대장!$F$4:$F$3500,총괄명세!D172))</f>
        <v>0</v>
      </c>
      <c r="H172" s="16">
        <f t="shared" si="51"/>
        <v>0</v>
      </c>
      <c r="I172" s="69">
        <f t="shared" si="52"/>
        <v>0</v>
      </c>
      <c r="J172" s="68"/>
      <c r="K172" s="68"/>
      <c r="L172" s="16">
        <f>IF(C172=" ",0,SUMIFS(지급대장!$K$4:$K$3500,지급대장!$C$4:$C$3500,"파트너분담금",지급대장!$E$4:$E$3500,총괄명세!C172,지급대장!$F$4:$F$3500,총괄명세!D172))</f>
        <v>0</v>
      </c>
      <c r="M172" s="16">
        <f t="shared" si="48"/>
        <v>0</v>
      </c>
      <c r="N172" s="72">
        <f t="shared" si="49"/>
        <v>0</v>
      </c>
      <c r="P172" s="117">
        <f t="shared" si="4"/>
        <v>0</v>
      </c>
    </row>
    <row r="173" spans="1:16" ht="18" customHeight="1" x14ac:dyDescent="0.3">
      <c r="A173" s="76"/>
      <c r="B173" s="74" t="str">
        <f>DB!B160</f>
        <v>항8  XXX</v>
      </c>
      <c r="C173" s="50" t="str">
        <f>DB!C160</f>
        <v>8.2   YYY</v>
      </c>
      <c r="D173" s="50" t="str">
        <f>DB!D160</f>
        <v>8.2.7   ZZZ</v>
      </c>
      <c r="E173" s="68"/>
      <c r="F173" s="68"/>
      <c r="G173" s="16">
        <f>IF(C173="",0,SUMIFS(지급대장!$K$4:$K$3500,지급대장!$C$4:$C$3500,"국제협력단",지급대장!$E$4:$E$3500,총괄명세!C173,지급대장!$F$4:$F$3500,총괄명세!D173))</f>
        <v>0</v>
      </c>
      <c r="H173" s="16">
        <f t="shared" si="51"/>
        <v>0</v>
      </c>
      <c r="I173" s="69">
        <f t="shared" si="52"/>
        <v>0</v>
      </c>
      <c r="J173" s="68"/>
      <c r="K173" s="68"/>
      <c r="L173" s="16">
        <f>IF(C173=" ",0,SUMIFS(지급대장!$K$4:$K$3500,지급대장!$C$4:$C$3500,"파트너분담금",지급대장!$E$4:$E$3500,총괄명세!C173,지급대장!$F$4:$F$3500,총괄명세!D173))</f>
        <v>0</v>
      </c>
      <c r="M173" s="16">
        <f t="shared" si="48"/>
        <v>0</v>
      </c>
      <c r="N173" s="72">
        <f t="shared" si="49"/>
        <v>0</v>
      </c>
      <c r="P173" s="117">
        <f t="shared" si="4"/>
        <v>0</v>
      </c>
    </row>
    <row r="174" spans="1:16" ht="18" customHeight="1" x14ac:dyDescent="0.3">
      <c r="A174" s="76"/>
      <c r="B174" s="74" t="str">
        <f>DB!B161</f>
        <v>항8  XXX</v>
      </c>
      <c r="C174" s="50" t="str">
        <f>DB!C161</f>
        <v>8.2   YYY</v>
      </c>
      <c r="D174" s="50" t="str">
        <f>DB!D161</f>
        <v>8.2.8   ZZZ</v>
      </c>
      <c r="E174" s="68"/>
      <c r="F174" s="68"/>
      <c r="G174" s="16">
        <f>IF(C174="",0,SUMIFS(지급대장!$K$4:$K$3500,지급대장!$C$4:$C$3500,"국제협력단",지급대장!$E$4:$E$3500,총괄명세!C174,지급대장!$F$4:$F$3500,총괄명세!D174))</f>
        <v>0</v>
      </c>
      <c r="H174" s="16">
        <f t="shared" si="51"/>
        <v>0</v>
      </c>
      <c r="I174" s="69">
        <f t="shared" si="52"/>
        <v>0</v>
      </c>
      <c r="J174" s="68"/>
      <c r="K174" s="68"/>
      <c r="L174" s="16">
        <f>IF(C174=" ",0,SUMIFS(지급대장!$K$4:$K$3500,지급대장!$C$4:$C$3500,"파트너분담금",지급대장!$E$4:$E$3500,총괄명세!C174,지급대장!$F$4:$F$3500,총괄명세!D174))</f>
        <v>0</v>
      </c>
      <c r="M174" s="16">
        <f t="shared" si="48"/>
        <v>0</v>
      </c>
      <c r="N174" s="72">
        <f t="shared" si="49"/>
        <v>0</v>
      </c>
      <c r="P174" s="117">
        <f t="shared" si="4"/>
        <v>0</v>
      </c>
    </row>
    <row r="175" spans="1:16" ht="18" customHeight="1" x14ac:dyDescent="0.3">
      <c r="A175" s="76"/>
      <c r="B175" s="74" t="str">
        <f>DB!B162</f>
        <v>항8  XXX</v>
      </c>
      <c r="C175" s="50" t="str">
        <f>DB!C162</f>
        <v>8.2   YYY</v>
      </c>
      <c r="D175" s="50" t="str">
        <f>DB!D162</f>
        <v>8.2.9   ZZZ</v>
      </c>
      <c r="E175" s="68"/>
      <c r="F175" s="68"/>
      <c r="G175" s="16">
        <f>IF(C175="",0,SUMIFS(지급대장!$K$4:$K$3500,지급대장!$C$4:$C$3500,"국제협력단",지급대장!$E$4:$E$3500,총괄명세!C175,지급대장!$F$4:$F$3500,총괄명세!D175))</f>
        <v>0</v>
      </c>
      <c r="H175" s="16">
        <f t="shared" si="51"/>
        <v>0</v>
      </c>
      <c r="I175" s="69">
        <f t="shared" si="52"/>
        <v>0</v>
      </c>
      <c r="J175" s="68"/>
      <c r="K175" s="68"/>
      <c r="L175" s="16">
        <f>IF(C175=" ",0,SUMIFS(지급대장!$K$4:$K$3500,지급대장!$C$4:$C$3500,"파트너분담금",지급대장!$E$4:$E$3500,총괄명세!C175,지급대장!$F$4:$F$3500,총괄명세!D175))</f>
        <v>0</v>
      </c>
      <c r="M175" s="16">
        <f t="shared" si="48"/>
        <v>0</v>
      </c>
      <c r="N175" s="72">
        <f t="shared" si="49"/>
        <v>0</v>
      </c>
      <c r="P175" s="117">
        <f t="shared" si="4"/>
        <v>0</v>
      </c>
    </row>
    <row r="176" spans="1:16" ht="18" customHeight="1" x14ac:dyDescent="0.3">
      <c r="A176" s="76"/>
      <c r="B176" s="74" t="str">
        <f>DB!B163</f>
        <v>항8  XXX</v>
      </c>
      <c r="C176" s="50" t="str">
        <f>DB!C163</f>
        <v>8.2   YYY</v>
      </c>
      <c r="D176" s="50" t="str">
        <f>DB!D163</f>
        <v>8.2.10   ZZZ</v>
      </c>
      <c r="E176" s="68"/>
      <c r="F176" s="68"/>
      <c r="G176" s="16">
        <f>IF(C176="",0,SUMIFS(지급대장!$K$4:$K$3500,지급대장!$C$4:$C$3500,"국제협력단",지급대장!$E$4:$E$3500,총괄명세!C176,지급대장!$F$4:$F$3500,총괄명세!D176))</f>
        <v>0</v>
      </c>
      <c r="H176" s="16">
        <f t="shared" si="51"/>
        <v>0</v>
      </c>
      <c r="I176" s="69">
        <f t="shared" si="52"/>
        <v>0</v>
      </c>
      <c r="J176" s="68"/>
      <c r="K176" s="68"/>
      <c r="L176" s="16">
        <f>IF(C176=" ",0,SUMIFS(지급대장!$K$4:$K$3500,지급대장!$C$4:$C$3500,"파트너분담금",지급대장!$E$4:$E$3500,총괄명세!C176,지급대장!$F$4:$F$3500,총괄명세!D176))</f>
        <v>0</v>
      </c>
      <c r="M176" s="16">
        <f t="shared" si="48"/>
        <v>0</v>
      </c>
      <c r="N176" s="72">
        <f t="shared" si="49"/>
        <v>0</v>
      </c>
      <c r="P176" s="117">
        <f t="shared" si="4"/>
        <v>0</v>
      </c>
    </row>
    <row r="177" spans="1:16" ht="18" customHeight="1" x14ac:dyDescent="0.3">
      <c r="A177" s="76"/>
      <c r="B177" s="113"/>
      <c r="C177" s="102" t="s">
        <v>9</v>
      </c>
      <c r="D177" s="102"/>
      <c r="E177" s="103">
        <f>SUM(E157:E176)</f>
        <v>0</v>
      </c>
      <c r="F177" s="103">
        <f>SUM(F157:F176)</f>
        <v>0</v>
      </c>
      <c r="G177" s="14">
        <f>SUM(G157:G176)</f>
        <v>0</v>
      </c>
      <c r="H177" s="14">
        <f>SUM(H157:H176)</f>
        <v>0</v>
      </c>
      <c r="I177" s="15">
        <f>IF(ISERROR(H177/F177),0,H177/F177)</f>
        <v>0</v>
      </c>
      <c r="J177" s="103">
        <f>SUM(J157:J176)</f>
        <v>0</v>
      </c>
      <c r="K177" s="103">
        <f>SUM(K157:K176)</f>
        <v>0</v>
      </c>
      <c r="L177" s="14">
        <f>SUM(L157:L176)</f>
        <v>0</v>
      </c>
      <c r="M177" s="14">
        <f>SUM(M157:M176)</f>
        <v>0</v>
      </c>
      <c r="N177" s="15">
        <f>IF(ISERROR(M177/K177),0,M177/K177)</f>
        <v>0</v>
      </c>
      <c r="P177" s="117">
        <f t="shared" si="4"/>
        <v>0</v>
      </c>
    </row>
    <row r="178" spans="1:16" ht="18" customHeight="1" x14ac:dyDescent="0.3">
      <c r="A178" s="76"/>
      <c r="B178" s="74" t="str">
        <f>DB!B164</f>
        <v>항9  XXX</v>
      </c>
      <c r="C178" s="50" t="str">
        <f>DB!C164</f>
        <v>9.1   YYY</v>
      </c>
      <c r="D178" s="50" t="str">
        <f>DB!D164</f>
        <v>9.1.1   ZZZ</v>
      </c>
      <c r="E178" s="68"/>
      <c r="F178" s="68"/>
      <c r="G178" s="16">
        <f>IF(C178="",0,SUMIFS(지급대장!$K$4:$K$3500,지급대장!$C$4:$C$3500,"국제협력단",지급대장!$E$4:$E$3500,총괄명세!C178,지급대장!$F$4:$F$3500,총괄명세!D178))</f>
        <v>0</v>
      </c>
      <c r="H178" s="16">
        <f t="shared" si="45"/>
        <v>0</v>
      </c>
      <c r="I178" s="69">
        <f t="shared" si="25"/>
        <v>0</v>
      </c>
      <c r="J178" s="68"/>
      <c r="K178" s="68"/>
      <c r="L178" s="16">
        <f>IF(C178=" ",0,SUMIFS(지급대장!$K$4:$K$3500,지급대장!$C$4:$C$3500,"파트너분담금",지급대장!$E$4:$E$3500,총괄명세!C178,지급대장!$F$4:$F$3500,총괄명세!D178))</f>
        <v>0</v>
      </c>
      <c r="M178" s="16">
        <f t="shared" si="46"/>
        <v>0</v>
      </c>
      <c r="N178" s="72">
        <f t="shared" si="26"/>
        <v>0</v>
      </c>
      <c r="P178" s="117">
        <f t="shared" si="4"/>
        <v>0</v>
      </c>
    </row>
    <row r="179" spans="1:16" ht="18" customHeight="1" x14ac:dyDescent="0.3">
      <c r="A179" s="76"/>
      <c r="B179" s="74" t="str">
        <f>DB!B165</f>
        <v>항9  XXX</v>
      </c>
      <c r="C179" s="50" t="str">
        <f>DB!C165</f>
        <v>9.1   YYY</v>
      </c>
      <c r="D179" s="50" t="str">
        <f>DB!D165</f>
        <v>9.1.2   ZZZ</v>
      </c>
      <c r="E179" s="68"/>
      <c r="F179" s="68"/>
      <c r="G179" s="16">
        <f>IF(C179="",0,SUMIFS(지급대장!$K$4:$K$3500,지급대장!$C$4:$C$3500,"국제협력단",지급대장!$E$4:$E$3500,총괄명세!C179,지급대장!$F$4:$F$3500,총괄명세!D179))</f>
        <v>0</v>
      </c>
      <c r="H179" s="16">
        <f t="shared" si="45"/>
        <v>0</v>
      </c>
      <c r="I179" s="69">
        <f t="shared" si="25"/>
        <v>0</v>
      </c>
      <c r="J179" s="68"/>
      <c r="K179" s="68"/>
      <c r="L179" s="16">
        <f>IF(C179=" ",0,SUMIFS(지급대장!$K$4:$K$3500,지급대장!$C$4:$C$3500,"파트너분담금",지급대장!$E$4:$E$3500,총괄명세!C179,지급대장!$F$4:$F$3500,총괄명세!D179))</f>
        <v>0</v>
      </c>
      <c r="M179" s="16">
        <f t="shared" si="46"/>
        <v>0</v>
      </c>
      <c r="N179" s="72">
        <f t="shared" si="26"/>
        <v>0</v>
      </c>
      <c r="P179" s="117">
        <f t="shared" ref="P179:P242" si="53">SUM(E179:N179)</f>
        <v>0</v>
      </c>
    </row>
    <row r="180" spans="1:16" ht="18" customHeight="1" x14ac:dyDescent="0.3">
      <c r="A180" s="76"/>
      <c r="B180" s="74" t="str">
        <f>DB!B166</f>
        <v>항9  XXX</v>
      </c>
      <c r="C180" s="50" t="str">
        <f>DB!C166</f>
        <v>9.1   YYY</v>
      </c>
      <c r="D180" s="50" t="str">
        <f>DB!D166</f>
        <v>9.1.3   ZZZ</v>
      </c>
      <c r="E180" s="68"/>
      <c r="F180" s="68"/>
      <c r="G180" s="16">
        <f>IF(C180="",0,SUMIFS(지급대장!$K$4:$K$3500,지급대장!$C$4:$C$3500,"국제협력단",지급대장!$E$4:$E$3500,총괄명세!C180,지급대장!$F$4:$F$3500,총괄명세!D180))</f>
        <v>0</v>
      </c>
      <c r="H180" s="16">
        <f t="shared" si="45"/>
        <v>0</v>
      </c>
      <c r="I180" s="69">
        <f t="shared" si="25"/>
        <v>0</v>
      </c>
      <c r="J180" s="68"/>
      <c r="K180" s="68"/>
      <c r="L180" s="16">
        <f>IF(C180=" ",0,SUMIFS(지급대장!$K$4:$K$3500,지급대장!$C$4:$C$3500,"파트너분담금",지급대장!$E$4:$E$3500,총괄명세!C180,지급대장!$F$4:$F$3500,총괄명세!D180))</f>
        <v>0</v>
      </c>
      <c r="M180" s="16">
        <f t="shared" si="46"/>
        <v>0</v>
      </c>
      <c r="N180" s="72">
        <f t="shared" si="26"/>
        <v>0</v>
      </c>
      <c r="P180" s="117">
        <f t="shared" si="53"/>
        <v>0</v>
      </c>
    </row>
    <row r="181" spans="1:16" ht="18" customHeight="1" x14ac:dyDescent="0.3">
      <c r="A181" s="76"/>
      <c r="B181" s="74" t="str">
        <f>DB!B167</f>
        <v>항9  XXX</v>
      </c>
      <c r="C181" s="50" t="str">
        <f>DB!C167</f>
        <v>9.1   YYY</v>
      </c>
      <c r="D181" s="50" t="str">
        <f>DB!D167</f>
        <v>9.1.4   ZZZ</v>
      </c>
      <c r="E181" s="68"/>
      <c r="F181" s="68"/>
      <c r="G181" s="16">
        <f>IF(C181="",0,SUMIFS(지급대장!$K$4:$K$3500,지급대장!$C$4:$C$3500,"국제협력단",지급대장!$E$4:$E$3500,총괄명세!C181,지급대장!$F$4:$F$3500,총괄명세!D181))</f>
        <v>0</v>
      </c>
      <c r="H181" s="16">
        <f t="shared" si="45"/>
        <v>0</v>
      </c>
      <c r="I181" s="69">
        <f t="shared" si="25"/>
        <v>0</v>
      </c>
      <c r="J181" s="68"/>
      <c r="K181" s="68"/>
      <c r="L181" s="16">
        <f>IF(C181=" ",0,SUMIFS(지급대장!$K$4:$K$3500,지급대장!$C$4:$C$3500,"파트너분담금",지급대장!$E$4:$E$3500,총괄명세!C181,지급대장!$F$4:$F$3500,총괄명세!D181))</f>
        <v>0</v>
      </c>
      <c r="M181" s="16">
        <f t="shared" si="46"/>
        <v>0</v>
      </c>
      <c r="N181" s="72">
        <f t="shared" si="26"/>
        <v>0</v>
      </c>
      <c r="P181" s="117">
        <f t="shared" si="53"/>
        <v>0</v>
      </c>
    </row>
    <row r="182" spans="1:16" ht="18" customHeight="1" x14ac:dyDescent="0.3">
      <c r="A182" s="76"/>
      <c r="B182" s="74" t="str">
        <f>DB!B168</f>
        <v>항9  XXX</v>
      </c>
      <c r="C182" s="50" t="str">
        <f>DB!C168</f>
        <v>9.1   YYY</v>
      </c>
      <c r="D182" s="50" t="str">
        <f>DB!D168</f>
        <v>9.1.5   ZZZ</v>
      </c>
      <c r="E182" s="68"/>
      <c r="F182" s="68"/>
      <c r="G182" s="16">
        <f>IF(C182="",0,SUMIFS(지급대장!$K$4:$K$3500,지급대장!$C$4:$C$3500,"국제협력단",지급대장!$E$4:$E$3500,총괄명세!C182,지급대장!$F$4:$F$3500,총괄명세!D182))</f>
        <v>0</v>
      </c>
      <c r="H182" s="16">
        <f t="shared" ref="H182:H187" si="54">IF(F182&gt;=G182, G182, F182)</f>
        <v>0</v>
      </c>
      <c r="I182" s="69">
        <f t="shared" ref="I182:I187" si="55">IF(ISERROR(H182/F182),0,H182/F182)</f>
        <v>0</v>
      </c>
      <c r="J182" s="68"/>
      <c r="K182" s="68"/>
      <c r="L182" s="16">
        <f>IF(C182=" ",0,SUMIFS(지급대장!$K$4:$K$3500,지급대장!$C$4:$C$3500,"파트너분담금",지급대장!$E$4:$E$3500,총괄명세!C182,지급대장!$F$4:$F$3500,총괄명세!D182))</f>
        <v>0</v>
      </c>
      <c r="M182" s="16">
        <f t="shared" ref="M182:M190" si="56">IF(K182&gt;=L182, L182, K182)</f>
        <v>0</v>
      </c>
      <c r="N182" s="72">
        <f t="shared" ref="N182:N190" si="57">IF(ISERROR(M182/K182),0,M182/K182)</f>
        <v>0</v>
      </c>
      <c r="P182" s="117">
        <f t="shared" si="53"/>
        <v>0</v>
      </c>
    </row>
    <row r="183" spans="1:16" ht="18" customHeight="1" x14ac:dyDescent="0.3">
      <c r="A183" s="76"/>
      <c r="B183" s="74" t="str">
        <f>DB!B169</f>
        <v>항9  XXX</v>
      </c>
      <c r="C183" s="50" t="str">
        <f>DB!C169</f>
        <v>9.1   YYY</v>
      </c>
      <c r="D183" s="50" t="str">
        <f>DB!D169</f>
        <v>9.1.6   ZZZ</v>
      </c>
      <c r="E183" s="68"/>
      <c r="F183" s="68"/>
      <c r="G183" s="16">
        <f>IF(C183="",0,SUMIFS(지급대장!$K$4:$K$3500,지급대장!$C$4:$C$3500,"국제협력단",지급대장!$E$4:$E$3500,총괄명세!C183,지급대장!$F$4:$F$3500,총괄명세!D183))</f>
        <v>0</v>
      </c>
      <c r="H183" s="16">
        <f t="shared" si="54"/>
        <v>0</v>
      </c>
      <c r="I183" s="69">
        <f t="shared" si="55"/>
        <v>0</v>
      </c>
      <c r="J183" s="68"/>
      <c r="K183" s="68"/>
      <c r="L183" s="16">
        <f>IF(C183=" ",0,SUMIFS(지급대장!$K$4:$K$3500,지급대장!$C$4:$C$3500,"파트너분담금",지급대장!$E$4:$E$3500,총괄명세!C183,지급대장!$F$4:$F$3500,총괄명세!D183))</f>
        <v>0</v>
      </c>
      <c r="M183" s="16">
        <f t="shared" si="56"/>
        <v>0</v>
      </c>
      <c r="N183" s="72">
        <f t="shared" si="57"/>
        <v>0</v>
      </c>
      <c r="P183" s="117">
        <f t="shared" si="53"/>
        <v>0</v>
      </c>
    </row>
    <row r="184" spans="1:16" ht="18" customHeight="1" x14ac:dyDescent="0.3">
      <c r="A184" s="76"/>
      <c r="B184" s="74" t="str">
        <f>DB!B170</f>
        <v>항9  XXX</v>
      </c>
      <c r="C184" s="50" t="str">
        <f>DB!C170</f>
        <v>9.1   YYY</v>
      </c>
      <c r="D184" s="50" t="str">
        <f>DB!D170</f>
        <v>9.1.7   ZZZ</v>
      </c>
      <c r="E184" s="68"/>
      <c r="F184" s="68"/>
      <c r="G184" s="16">
        <f>IF(C184="",0,SUMIFS(지급대장!$K$4:$K$3500,지급대장!$C$4:$C$3500,"국제협력단",지급대장!$E$4:$E$3500,총괄명세!C184,지급대장!$F$4:$F$3500,총괄명세!D184))</f>
        <v>0</v>
      </c>
      <c r="H184" s="16">
        <f t="shared" si="54"/>
        <v>0</v>
      </c>
      <c r="I184" s="69">
        <f t="shared" si="55"/>
        <v>0</v>
      </c>
      <c r="J184" s="68"/>
      <c r="K184" s="68"/>
      <c r="L184" s="16">
        <f>IF(C184=" ",0,SUMIFS(지급대장!$K$4:$K$3500,지급대장!$C$4:$C$3500,"파트너분담금",지급대장!$E$4:$E$3500,총괄명세!C184,지급대장!$F$4:$F$3500,총괄명세!D184))</f>
        <v>0</v>
      </c>
      <c r="M184" s="16">
        <f t="shared" si="56"/>
        <v>0</v>
      </c>
      <c r="N184" s="72">
        <f t="shared" si="57"/>
        <v>0</v>
      </c>
      <c r="P184" s="117">
        <f t="shared" si="53"/>
        <v>0</v>
      </c>
    </row>
    <row r="185" spans="1:16" ht="18" customHeight="1" x14ac:dyDescent="0.3">
      <c r="A185" s="76"/>
      <c r="B185" s="74" t="str">
        <f>DB!B171</f>
        <v>항9  XXX</v>
      </c>
      <c r="C185" s="50" t="str">
        <f>DB!C171</f>
        <v>9.1   YYY</v>
      </c>
      <c r="D185" s="50" t="str">
        <f>DB!D171</f>
        <v>9.1.8   ZZZ</v>
      </c>
      <c r="E185" s="68"/>
      <c r="F185" s="68"/>
      <c r="G185" s="16">
        <f>IF(C185="",0,SUMIFS(지급대장!$K$4:$K$3500,지급대장!$C$4:$C$3500,"국제협력단",지급대장!$E$4:$E$3500,총괄명세!C185,지급대장!$F$4:$F$3500,총괄명세!D185))</f>
        <v>0</v>
      </c>
      <c r="H185" s="16">
        <f t="shared" si="54"/>
        <v>0</v>
      </c>
      <c r="I185" s="69">
        <f t="shared" si="55"/>
        <v>0</v>
      </c>
      <c r="J185" s="68"/>
      <c r="K185" s="68"/>
      <c r="L185" s="16">
        <f>IF(C185=" ",0,SUMIFS(지급대장!$K$4:$K$3500,지급대장!$C$4:$C$3500,"파트너분담금",지급대장!$E$4:$E$3500,총괄명세!C185,지급대장!$F$4:$F$3500,총괄명세!D185))</f>
        <v>0</v>
      </c>
      <c r="M185" s="16">
        <f t="shared" si="56"/>
        <v>0</v>
      </c>
      <c r="N185" s="72">
        <f t="shared" si="57"/>
        <v>0</v>
      </c>
      <c r="P185" s="117">
        <f t="shared" si="53"/>
        <v>0</v>
      </c>
    </row>
    <row r="186" spans="1:16" ht="18" customHeight="1" x14ac:dyDescent="0.3">
      <c r="A186" s="76"/>
      <c r="B186" s="74" t="str">
        <f>DB!B172</f>
        <v>항9  XXX</v>
      </c>
      <c r="C186" s="50" t="str">
        <f>DB!C172</f>
        <v>9.1   YYY</v>
      </c>
      <c r="D186" s="50" t="str">
        <f>DB!D172</f>
        <v>9.1.9   ZZZ</v>
      </c>
      <c r="E186" s="68"/>
      <c r="F186" s="68"/>
      <c r="G186" s="16">
        <f>IF(C186="",0,SUMIFS(지급대장!$K$4:$K$3500,지급대장!$C$4:$C$3500,"국제협력단",지급대장!$E$4:$E$3500,총괄명세!C186,지급대장!$F$4:$F$3500,총괄명세!D186))</f>
        <v>0</v>
      </c>
      <c r="H186" s="16">
        <f t="shared" si="54"/>
        <v>0</v>
      </c>
      <c r="I186" s="69">
        <f t="shared" si="55"/>
        <v>0</v>
      </c>
      <c r="J186" s="68"/>
      <c r="K186" s="68"/>
      <c r="L186" s="16">
        <f>IF(C186=" ",0,SUMIFS(지급대장!$K$4:$K$3500,지급대장!$C$4:$C$3500,"파트너분담금",지급대장!$E$4:$E$3500,총괄명세!C186,지급대장!$F$4:$F$3500,총괄명세!D186))</f>
        <v>0</v>
      </c>
      <c r="M186" s="16">
        <f t="shared" si="56"/>
        <v>0</v>
      </c>
      <c r="N186" s="72">
        <f t="shared" si="57"/>
        <v>0</v>
      </c>
      <c r="P186" s="117">
        <f t="shared" si="53"/>
        <v>0</v>
      </c>
    </row>
    <row r="187" spans="1:16" ht="18" customHeight="1" x14ac:dyDescent="0.3">
      <c r="A187" s="76"/>
      <c r="B187" s="74" t="str">
        <f>DB!B173</f>
        <v>항9  XXX</v>
      </c>
      <c r="C187" s="50" t="str">
        <f>DB!C173</f>
        <v>9.1   YYY</v>
      </c>
      <c r="D187" s="50" t="str">
        <f>DB!D173</f>
        <v>9.1.10   ZZZ</v>
      </c>
      <c r="E187" s="68"/>
      <c r="F187" s="68"/>
      <c r="G187" s="16">
        <f>IF(C187="",0,SUMIFS(지급대장!$K$4:$K$3500,지급대장!$C$4:$C$3500,"국제협력단",지급대장!$E$4:$E$3500,총괄명세!C187,지급대장!$F$4:$F$3500,총괄명세!D187))</f>
        <v>0</v>
      </c>
      <c r="H187" s="16">
        <f t="shared" si="54"/>
        <v>0</v>
      </c>
      <c r="I187" s="69">
        <f t="shared" si="55"/>
        <v>0</v>
      </c>
      <c r="J187" s="68"/>
      <c r="K187" s="68"/>
      <c r="L187" s="16">
        <f>IF(C187=" ",0,SUMIFS(지급대장!$K$4:$K$3500,지급대장!$C$4:$C$3500,"파트너분담금",지급대장!$E$4:$E$3500,총괄명세!C187,지급대장!$F$4:$F$3500,총괄명세!D187))</f>
        <v>0</v>
      </c>
      <c r="M187" s="16">
        <f t="shared" si="56"/>
        <v>0</v>
      </c>
      <c r="N187" s="72">
        <f t="shared" si="57"/>
        <v>0</v>
      </c>
      <c r="P187" s="117">
        <f t="shared" si="53"/>
        <v>0</v>
      </c>
    </row>
    <row r="188" spans="1:16" ht="18" customHeight="1" x14ac:dyDescent="0.3">
      <c r="A188" s="76"/>
      <c r="B188" s="74" t="str">
        <f>DB!B174</f>
        <v>항9  XXX</v>
      </c>
      <c r="C188" s="50" t="str">
        <f>DB!C174</f>
        <v>9.2   YYY</v>
      </c>
      <c r="D188" s="50" t="str">
        <f>DB!D174</f>
        <v>9.2.1   ZZZ</v>
      </c>
      <c r="E188" s="68"/>
      <c r="F188" s="68"/>
      <c r="G188" s="16">
        <f>IF(C188="",0,SUMIFS(지급대장!$K$4:$K$3500,지급대장!$C$4:$C$3500,"국제협력단",지급대장!$E$4:$E$3500,총괄명세!C188,지급대장!$F$4:$F$3500,총괄명세!D188))</f>
        <v>0</v>
      </c>
      <c r="H188" s="16">
        <f t="shared" si="45"/>
        <v>0</v>
      </c>
      <c r="I188" s="69">
        <f t="shared" si="25"/>
        <v>0</v>
      </c>
      <c r="J188" s="68"/>
      <c r="K188" s="68"/>
      <c r="L188" s="16">
        <f>IF(C188=" ",0,SUMIFS(지급대장!$K$4:$K$3500,지급대장!$C$4:$C$3500,"파트너분담금",지급대장!$E$4:$E$3500,총괄명세!C188,지급대장!$F$4:$F$3500,총괄명세!D188))</f>
        <v>0</v>
      </c>
      <c r="M188" s="16">
        <f t="shared" si="56"/>
        <v>0</v>
      </c>
      <c r="N188" s="72">
        <f t="shared" si="57"/>
        <v>0</v>
      </c>
      <c r="P188" s="117">
        <f t="shared" si="53"/>
        <v>0</v>
      </c>
    </row>
    <row r="189" spans="1:16" ht="18" customHeight="1" x14ac:dyDescent="0.3">
      <c r="A189" s="76"/>
      <c r="B189" s="74" t="str">
        <f>DB!B175</f>
        <v>항9  XXX</v>
      </c>
      <c r="C189" s="50" t="str">
        <f>DB!C175</f>
        <v>9.2   YYY</v>
      </c>
      <c r="D189" s="50" t="str">
        <f>DB!D175</f>
        <v>9.2.2   ZZZ</v>
      </c>
      <c r="E189" s="68"/>
      <c r="F189" s="68"/>
      <c r="G189" s="16">
        <f>IF(C189="",0,SUMIFS(지급대장!$K$4:$K$3500,지급대장!$C$4:$C$3500,"국제협력단",지급대장!$E$4:$E$3500,총괄명세!C189,지급대장!$F$4:$F$3500,총괄명세!D189))</f>
        <v>0</v>
      </c>
      <c r="H189" s="16">
        <f t="shared" si="45"/>
        <v>0</v>
      </c>
      <c r="I189" s="69">
        <f t="shared" si="25"/>
        <v>0</v>
      </c>
      <c r="J189" s="68"/>
      <c r="K189" s="68"/>
      <c r="L189" s="16">
        <f>IF(C189=" ",0,SUMIFS(지급대장!$K$4:$K$3500,지급대장!$C$4:$C$3500,"파트너분담금",지급대장!$E$4:$E$3500,총괄명세!C189,지급대장!$F$4:$F$3500,총괄명세!D189))</f>
        <v>0</v>
      </c>
      <c r="M189" s="16">
        <f t="shared" si="56"/>
        <v>0</v>
      </c>
      <c r="N189" s="72">
        <f t="shared" si="57"/>
        <v>0</v>
      </c>
      <c r="P189" s="117">
        <f t="shared" si="53"/>
        <v>0</v>
      </c>
    </row>
    <row r="190" spans="1:16" ht="18" customHeight="1" x14ac:dyDescent="0.3">
      <c r="A190" s="76"/>
      <c r="B190" s="74" t="str">
        <f>DB!B176</f>
        <v>항9  XXX</v>
      </c>
      <c r="C190" s="50" t="str">
        <f>DB!C176</f>
        <v>9.2   YYY</v>
      </c>
      <c r="D190" s="50" t="str">
        <f>DB!D176</f>
        <v>9.2.3   ZZZ</v>
      </c>
      <c r="E190" s="68"/>
      <c r="F190" s="68"/>
      <c r="G190" s="16">
        <f>IF(C190="",0,SUMIFS(지급대장!$K$4:$K$3500,지급대장!$C$4:$C$3500,"국제협력단",지급대장!$E$4:$E$3500,총괄명세!C190,지급대장!$F$4:$F$3500,총괄명세!D190))</f>
        <v>0</v>
      </c>
      <c r="H190" s="16">
        <f t="shared" si="45"/>
        <v>0</v>
      </c>
      <c r="I190" s="69">
        <f t="shared" si="25"/>
        <v>0</v>
      </c>
      <c r="J190" s="68"/>
      <c r="K190" s="68"/>
      <c r="L190" s="16">
        <f>IF(C190=" ",0,SUMIFS(지급대장!$K$4:$K$3500,지급대장!$C$4:$C$3500,"파트너분담금",지급대장!$E$4:$E$3500,총괄명세!C190,지급대장!$F$4:$F$3500,총괄명세!D190))</f>
        <v>0</v>
      </c>
      <c r="M190" s="16">
        <f t="shared" si="56"/>
        <v>0</v>
      </c>
      <c r="N190" s="72">
        <f t="shared" si="57"/>
        <v>0</v>
      </c>
      <c r="P190" s="117">
        <f t="shared" si="53"/>
        <v>0</v>
      </c>
    </row>
    <row r="191" spans="1:16" ht="18" customHeight="1" x14ac:dyDescent="0.3">
      <c r="A191" s="76"/>
      <c r="B191" s="74" t="str">
        <f>DB!B177</f>
        <v>항9  XXX</v>
      </c>
      <c r="C191" s="50" t="str">
        <f>DB!C177</f>
        <v>9.2   YYY</v>
      </c>
      <c r="D191" s="50" t="str">
        <f>DB!D177</f>
        <v>9.2.4   ZZZ</v>
      </c>
      <c r="E191" s="68"/>
      <c r="F191" s="68"/>
      <c r="G191" s="16">
        <f>IF(C191="",0,SUMIFS(지급대장!$K$4:$K$3500,지급대장!$C$4:$C$3500,"국제협력단",지급대장!$E$4:$E$3500,총괄명세!C191,지급대장!$F$4:$F$3500,총괄명세!D191))</f>
        <v>0</v>
      </c>
      <c r="H191" s="16">
        <f t="shared" si="45"/>
        <v>0</v>
      </c>
      <c r="I191" s="69">
        <f t="shared" si="25"/>
        <v>0</v>
      </c>
      <c r="J191" s="68"/>
      <c r="K191" s="68"/>
      <c r="L191" s="16">
        <f>IF(C191=" ",0,SUMIFS(지급대장!$K$4:$K$3500,지급대장!$C$4:$C$3500,"파트너분담금",지급대장!$E$4:$E$3500,총괄명세!C191,지급대장!$F$4:$F$3500,총괄명세!D191))</f>
        <v>0</v>
      </c>
      <c r="M191" s="16">
        <f t="shared" ref="M191:M197" si="58">IF(K191&gt;=L191, L191, K191)</f>
        <v>0</v>
      </c>
      <c r="N191" s="72">
        <f t="shared" ref="N191:N197" si="59">IF(ISERROR(M191/K191),0,M191/K191)</f>
        <v>0</v>
      </c>
      <c r="P191" s="117">
        <f t="shared" si="53"/>
        <v>0</v>
      </c>
    </row>
    <row r="192" spans="1:16" ht="18" customHeight="1" x14ac:dyDescent="0.3">
      <c r="A192" s="76"/>
      <c r="B192" s="74" t="str">
        <f>DB!B178</f>
        <v>항9  XXX</v>
      </c>
      <c r="C192" s="50" t="str">
        <f>DB!C178</f>
        <v>9.2   YYY</v>
      </c>
      <c r="D192" s="50" t="str">
        <f>DB!D178</f>
        <v>9.2.5   ZZZ</v>
      </c>
      <c r="E192" s="68"/>
      <c r="F192" s="68"/>
      <c r="G192" s="16">
        <f>IF(C192="",0,SUMIFS(지급대장!$K$4:$K$3500,지급대장!$C$4:$C$3500,"국제협력단",지급대장!$E$4:$E$3500,총괄명세!C192,지급대장!$F$4:$F$3500,총괄명세!D192))</f>
        <v>0</v>
      </c>
      <c r="H192" s="16">
        <f t="shared" ref="H192:H197" si="60">IF(F192&gt;=G192, G192, F192)</f>
        <v>0</v>
      </c>
      <c r="I192" s="69">
        <f t="shared" ref="I192:I197" si="61">IF(ISERROR(H192/F192),0,H192/F192)</f>
        <v>0</v>
      </c>
      <c r="J192" s="68"/>
      <c r="K192" s="68"/>
      <c r="L192" s="16">
        <f>IF(C192=" ",0,SUMIFS(지급대장!$K$4:$K$3500,지급대장!$C$4:$C$3500,"파트너분담금",지급대장!$E$4:$E$3500,총괄명세!C192,지급대장!$F$4:$F$3500,총괄명세!D192))</f>
        <v>0</v>
      </c>
      <c r="M192" s="16">
        <f t="shared" si="58"/>
        <v>0</v>
      </c>
      <c r="N192" s="72">
        <f t="shared" si="59"/>
        <v>0</v>
      </c>
      <c r="P192" s="117">
        <f t="shared" si="53"/>
        <v>0</v>
      </c>
    </row>
    <row r="193" spans="1:16" ht="18" customHeight="1" x14ac:dyDescent="0.3">
      <c r="A193" s="76"/>
      <c r="B193" s="74" t="str">
        <f>DB!B179</f>
        <v>항9  XXX</v>
      </c>
      <c r="C193" s="50" t="str">
        <f>DB!C179</f>
        <v>9.2   YYY</v>
      </c>
      <c r="D193" s="50" t="str">
        <f>DB!D179</f>
        <v>9.2.6   ZZZ</v>
      </c>
      <c r="E193" s="68"/>
      <c r="F193" s="68"/>
      <c r="G193" s="16">
        <f>IF(C193="",0,SUMIFS(지급대장!$K$4:$K$3500,지급대장!$C$4:$C$3500,"국제협력단",지급대장!$E$4:$E$3500,총괄명세!C193,지급대장!$F$4:$F$3500,총괄명세!D193))</f>
        <v>0</v>
      </c>
      <c r="H193" s="16">
        <f t="shared" si="60"/>
        <v>0</v>
      </c>
      <c r="I193" s="69">
        <f t="shared" si="61"/>
        <v>0</v>
      </c>
      <c r="J193" s="68"/>
      <c r="K193" s="68"/>
      <c r="L193" s="16">
        <f>IF(C193=" ",0,SUMIFS(지급대장!$K$4:$K$3500,지급대장!$C$4:$C$3500,"파트너분담금",지급대장!$E$4:$E$3500,총괄명세!C193,지급대장!$F$4:$F$3500,총괄명세!D193))</f>
        <v>0</v>
      </c>
      <c r="M193" s="16">
        <f t="shared" si="58"/>
        <v>0</v>
      </c>
      <c r="N193" s="72">
        <f t="shared" si="59"/>
        <v>0</v>
      </c>
      <c r="P193" s="117">
        <f t="shared" si="53"/>
        <v>0</v>
      </c>
    </row>
    <row r="194" spans="1:16" ht="18" customHeight="1" x14ac:dyDescent="0.3">
      <c r="A194" s="76"/>
      <c r="B194" s="74" t="str">
        <f>DB!B180</f>
        <v>항9  XXX</v>
      </c>
      <c r="C194" s="50" t="str">
        <f>DB!C180</f>
        <v>9.2   YYY</v>
      </c>
      <c r="D194" s="50" t="str">
        <f>DB!D180</f>
        <v>9.2.7   ZZZ</v>
      </c>
      <c r="E194" s="68"/>
      <c r="F194" s="68"/>
      <c r="G194" s="16">
        <f>IF(C194="",0,SUMIFS(지급대장!$K$4:$K$3500,지급대장!$C$4:$C$3500,"국제협력단",지급대장!$E$4:$E$3500,총괄명세!C194,지급대장!$F$4:$F$3500,총괄명세!D194))</f>
        <v>0</v>
      </c>
      <c r="H194" s="16">
        <f t="shared" si="60"/>
        <v>0</v>
      </c>
      <c r="I194" s="69">
        <f t="shared" si="61"/>
        <v>0</v>
      </c>
      <c r="J194" s="68"/>
      <c r="K194" s="68"/>
      <c r="L194" s="16">
        <f>IF(C194=" ",0,SUMIFS(지급대장!$K$4:$K$3500,지급대장!$C$4:$C$3500,"파트너분담금",지급대장!$E$4:$E$3500,총괄명세!C194,지급대장!$F$4:$F$3500,총괄명세!D194))</f>
        <v>0</v>
      </c>
      <c r="M194" s="16">
        <f t="shared" si="58"/>
        <v>0</v>
      </c>
      <c r="N194" s="72">
        <f t="shared" si="59"/>
        <v>0</v>
      </c>
      <c r="P194" s="117">
        <f t="shared" si="53"/>
        <v>0</v>
      </c>
    </row>
    <row r="195" spans="1:16" ht="18" customHeight="1" x14ac:dyDescent="0.3">
      <c r="A195" s="76"/>
      <c r="B195" s="74" t="str">
        <f>DB!B181</f>
        <v>항9  XXX</v>
      </c>
      <c r="C195" s="50" t="str">
        <f>DB!C181</f>
        <v>9.2   YYY</v>
      </c>
      <c r="D195" s="50" t="str">
        <f>DB!D181</f>
        <v>9.2.8   ZZZ</v>
      </c>
      <c r="E195" s="68"/>
      <c r="F195" s="68"/>
      <c r="G195" s="16">
        <f>IF(C195="",0,SUMIFS(지급대장!$K$4:$K$3500,지급대장!$C$4:$C$3500,"국제협력단",지급대장!$E$4:$E$3500,총괄명세!C195,지급대장!$F$4:$F$3500,총괄명세!D195))</f>
        <v>0</v>
      </c>
      <c r="H195" s="16">
        <f t="shared" si="60"/>
        <v>0</v>
      </c>
      <c r="I195" s="69">
        <f t="shared" si="61"/>
        <v>0</v>
      </c>
      <c r="J195" s="68"/>
      <c r="K195" s="68"/>
      <c r="L195" s="16">
        <f>IF(C195=" ",0,SUMIFS(지급대장!$K$4:$K$3500,지급대장!$C$4:$C$3500,"파트너분담금",지급대장!$E$4:$E$3500,총괄명세!C195,지급대장!$F$4:$F$3500,총괄명세!D195))</f>
        <v>0</v>
      </c>
      <c r="M195" s="16">
        <f t="shared" si="58"/>
        <v>0</v>
      </c>
      <c r="N195" s="72">
        <f t="shared" si="59"/>
        <v>0</v>
      </c>
      <c r="P195" s="117">
        <f t="shared" si="53"/>
        <v>0</v>
      </c>
    </row>
    <row r="196" spans="1:16" ht="18" customHeight="1" x14ac:dyDescent="0.3">
      <c r="A196" s="76"/>
      <c r="B196" s="74" t="str">
        <f>DB!B182</f>
        <v>항9  XXX</v>
      </c>
      <c r="C196" s="50" t="str">
        <f>DB!C182</f>
        <v>9.2   YYY</v>
      </c>
      <c r="D196" s="50" t="str">
        <f>DB!D182</f>
        <v>9.2.9   ZZZ</v>
      </c>
      <c r="E196" s="68"/>
      <c r="F196" s="68"/>
      <c r="G196" s="16">
        <f>IF(C196="",0,SUMIFS(지급대장!$K$4:$K$3500,지급대장!$C$4:$C$3500,"국제협력단",지급대장!$E$4:$E$3500,총괄명세!C196,지급대장!$F$4:$F$3500,총괄명세!D196))</f>
        <v>0</v>
      </c>
      <c r="H196" s="16">
        <f t="shared" si="60"/>
        <v>0</v>
      </c>
      <c r="I196" s="69">
        <f t="shared" si="61"/>
        <v>0</v>
      </c>
      <c r="J196" s="68"/>
      <c r="K196" s="68"/>
      <c r="L196" s="16">
        <f>IF(C196=" ",0,SUMIFS(지급대장!$K$4:$K$3500,지급대장!$C$4:$C$3500,"파트너분담금",지급대장!$E$4:$E$3500,총괄명세!C196,지급대장!$F$4:$F$3500,총괄명세!D196))</f>
        <v>0</v>
      </c>
      <c r="M196" s="16">
        <f t="shared" si="58"/>
        <v>0</v>
      </c>
      <c r="N196" s="72">
        <f t="shared" si="59"/>
        <v>0</v>
      </c>
      <c r="P196" s="117">
        <f t="shared" si="53"/>
        <v>0</v>
      </c>
    </row>
    <row r="197" spans="1:16" ht="18" customHeight="1" x14ac:dyDescent="0.3">
      <c r="A197" s="76"/>
      <c r="B197" s="74" t="str">
        <f>DB!B183</f>
        <v>항9  XXX</v>
      </c>
      <c r="C197" s="50" t="str">
        <f>DB!C183</f>
        <v>9.2   YYY</v>
      </c>
      <c r="D197" s="50" t="str">
        <f>DB!D183</f>
        <v>9.2.10   ZZZ</v>
      </c>
      <c r="E197" s="68"/>
      <c r="F197" s="68"/>
      <c r="G197" s="16">
        <f>IF(C197="",0,SUMIFS(지급대장!$K$4:$K$3500,지급대장!$C$4:$C$3500,"국제협력단",지급대장!$E$4:$E$3500,총괄명세!C197,지급대장!$F$4:$F$3500,총괄명세!D197))</f>
        <v>0</v>
      </c>
      <c r="H197" s="16">
        <f t="shared" si="60"/>
        <v>0</v>
      </c>
      <c r="I197" s="69">
        <f t="shared" si="61"/>
        <v>0</v>
      </c>
      <c r="J197" s="68"/>
      <c r="K197" s="68"/>
      <c r="L197" s="16">
        <f>IF(C197=" ",0,SUMIFS(지급대장!$K$4:$K$3500,지급대장!$C$4:$C$3500,"파트너분담금",지급대장!$E$4:$E$3500,총괄명세!C197,지급대장!$F$4:$F$3500,총괄명세!D197))</f>
        <v>0</v>
      </c>
      <c r="M197" s="16">
        <f t="shared" si="58"/>
        <v>0</v>
      </c>
      <c r="N197" s="72">
        <f t="shared" si="59"/>
        <v>0</v>
      </c>
      <c r="P197" s="117">
        <f t="shared" si="53"/>
        <v>0</v>
      </c>
    </row>
    <row r="198" spans="1:16" ht="18" customHeight="1" x14ac:dyDescent="0.3">
      <c r="A198" s="76"/>
      <c r="B198" s="113"/>
      <c r="C198" s="102" t="s">
        <v>9</v>
      </c>
      <c r="D198" s="102"/>
      <c r="E198" s="103">
        <f>SUM(E178:E197)</f>
        <v>0</v>
      </c>
      <c r="F198" s="103">
        <f>SUM(F178:F197)</f>
        <v>0</v>
      </c>
      <c r="G198" s="14">
        <f>SUM(G178:G197)</f>
        <v>0</v>
      </c>
      <c r="H198" s="14">
        <f>SUM(H178:H197)</f>
        <v>0</v>
      </c>
      <c r="I198" s="15">
        <f>IF(ISERROR(H198/F198),0,H198/F198)</f>
        <v>0</v>
      </c>
      <c r="J198" s="103">
        <f>SUM(J178:J197)</f>
        <v>0</v>
      </c>
      <c r="K198" s="103">
        <f>SUM(K178:K197)</f>
        <v>0</v>
      </c>
      <c r="L198" s="14">
        <f>SUM(L178:L197)</f>
        <v>0</v>
      </c>
      <c r="M198" s="14">
        <f>SUM(M178:M197)</f>
        <v>0</v>
      </c>
      <c r="N198" s="15">
        <f>IF(ISERROR(M198/K198),0,M198/K198)</f>
        <v>0</v>
      </c>
      <c r="P198" s="117">
        <f t="shared" si="53"/>
        <v>0</v>
      </c>
    </row>
    <row r="199" spans="1:16" ht="18" customHeight="1" x14ac:dyDescent="0.3">
      <c r="A199" s="76"/>
      <c r="B199" s="74" t="str">
        <f>DB!B184</f>
        <v>항10  XXX</v>
      </c>
      <c r="C199" s="50" t="str">
        <f>DB!C184</f>
        <v>10.1   YYY</v>
      </c>
      <c r="D199" s="50" t="str">
        <f>DB!D184</f>
        <v>10.1.1   ZZZ</v>
      </c>
      <c r="E199" s="68"/>
      <c r="F199" s="68"/>
      <c r="G199" s="16">
        <f>IF(C199="",0,SUMIFS(지급대장!$K$4:$K$3500,지급대장!$C$4:$C$3500,"국제협력단",지급대장!$E$4:$E$3500,총괄명세!C199,지급대장!$F$4:$F$3500,총괄명세!D199))</f>
        <v>0</v>
      </c>
      <c r="H199" s="16">
        <f t="shared" si="45"/>
        <v>0</v>
      </c>
      <c r="I199" s="69">
        <f t="shared" si="25"/>
        <v>0</v>
      </c>
      <c r="J199" s="68"/>
      <c r="K199" s="68"/>
      <c r="L199" s="16">
        <f>IF(C199=" ",0,SUMIFS(지급대장!$K$4:$K$3500,지급대장!$C$4:$C$3500,"파트너분담금",지급대장!$E$4:$E$3500,총괄명세!C199,지급대장!$F$4:$F$3500,총괄명세!D199))</f>
        <v>0</v>
      </c>
      <c r="M199" s="16">
        <f t="shared" si="46"/>
        <v>0</v>
      </c>
      <c r="N199" s="72">
        <f t="shared" si="26"/>
        <v>0</v>
      </c>
      <c r="P199" s="117">
        <f t="shared" si="53"/>
        <v>0</v>
      </c>
    </row>
    <row r="200" spans="1:16" ht="18" customHeight="1" x14ac:dyDescent="0.3">
      <c r="A200" s="76"/>
      <c r="B200" s="74" t="str">
        <f>DB!B185</f>
        <v>항10  XXX</v>
      </c>
      <c r="C200" s="50" t="str">
        <f>DB!C185</f>
        <v>10.1   YYY</v>
      </c>
      <c r="D200" s="50" t="str">
        <f>DB!D185</f>
        <v>10.1.2   ZZZ</v>
      </c>
      <c r="E200" s="68"/>
      <c r="F200" s="68"/>
      <c r="G200" s="16">
        <f>IF(C200="",0,SUMIFS(지급대장!$K$4:$K$3500,지급대장!$C$4:$C$3500,"국제협력단",지급대장!$E$4:$E$3500,총괄명세!C200,지급대장!$F$4:$F$3500,총괄명세!D200))</f>
        <v>0</v>
      </c>
      <c r="H200" s="16">
        <f t="shared" si="45"/>
        <v>0</v>
      </c>
      <c r="I200" s="69">
        <f t="shared" si="25"/>
        <v>0</v>
      </c>
      <c r="J200" s="68"/>
      <c r="K200" s="68"/>
      <c r="L200" s="16">
        <f>IF(C200=" ",0,SUMIFS(지급대장!$K$4:$K$3500,지급대장!$C$4:$C$3500,"파트너분담금",지급대장!$E$4:$E$3500,총괄명세!C200,지급대장!$F$4:$F$3500,총괄명세!D200))</f>
        <v>0</v>
      </c>
      <c r="M200" s="16">
        <f t="shared" si="46"/>
        <v>0</v>
      </c>
      <c r="N200" s="72">
        <f t="shared" si="26"/>
        <v>0</v>
      </c>
      <c r="P200" s="117">
        <f t="shared" si="53"/>
        <v>0</v>
      </c>
    </row>
    <row r="201" spans="1:16" ht="18" customHeight="1" x14ac:dyDescent="0.3">
      <c r="A201" s="76"/>
      <c r="B201" s="74" t="str">
        <f>DB!B186</f>
        <v>항10  XXX</v>
      </c>
      <c r="C201" s="50" t="str">
        <f>DB!C186</f>
        <v>10.1   YYY</v>
      </c>
      <c r="D201" s="50" t="str">
        <f>DB!D186</f>
        <v>10.1.3   ZZZ</v>
      </c>
      <c r="E201" s="68"/>
      <c r="F201" s="68"/>
      <c r="G201" s="16">
        <f>IF(C201="",0,SUMIFS(지급대장!$K$4:$K$3500,지급대장!$C$4:$C$3500,"국제협력단",지급대장!$E$4:$E$3500,총괄명세!C201,지급대장!$F$4:$F$3500,총괄명세!D201))</f>
        <v>0</v>
      </c>
      <c r="H201" s="16">
        <f t="shared" si="45"/>
        <v>0</v>
      </c>
      <c r="I201" s="69">
        <f t="shared" si="25"/>
        <v>0</v>
      </c>
      <c r="J201" s="68"/>
      <c r="K201" s="68"/>
      <c r="L201" s="16">
        <f>IF(C201=" ",0,SUMIFS(지급대장!$K$4:$K$3500,지급대장!$C$4:$C$3500,"파트너분담금",지급대장!$E$4:$E$3500,총괄명세!C201,지급대장!$F$4:$F$3500,총괄명세!D201))</f>
        <v>0</v>
      </c>
      <c r="M201" s="16">
        <f t="shared" si="46"/>
        <v>0</v>
      </c>
      <c r="N201" s="72">
        <f t="shared" si="26"/>
        <v>0</v>
      </c>
      <c r="P201" s="117">
        <f t="shared" si="53"/>
        <v>0</v>
      </c>
    </row>
    <row r="202" spans="1:16" ht="18" customHeight="1" x14ac:dyDescent="0.3">
      <c r="A202" s="76"/>
      <c r="B202" s="74" t="str">
        <f>DB!B187</f>
        <v>항10  XXX</v>
      </c>
      <c r="C202" s="50" t="str">
        <f>DB!C187</f>
        <v>10.1   YYY</v>
      </c>
      <c r="D202" s="50" t="str">
        <f>DB!D187</f>
        <v>10.1.4   ZZZ</v>
      </c>
      <c r="E202" s="68"/>
      <c r="F202" s="68"/>
      <c r="G202" s="16">
        <f>IF(C202="",0,SUMIFS(지급대장!$K$4:$K$3500,지급대장!$C$4:$C$3500,"국제협력단",지급대장!$E$4:$E$3500,총괄명세!C202,지급대장!$F$4:$F$3500,총괄명세!D202))</f>
        <v>0</v>
      </c>
      <c r="H202" s="16">
        <f t="shared" si="45"/>
        <v>0</v>
      </c>
      <c r="I202" s="69">
        <f t="shared" si="25"/>
        <v>0</v>
      </c>
      <c r="J202" s="68"/>
      <c r="K202" s="68"/>
      <c r="L202" s="16">
        <f>IF(C202=" ",0,SUMIFS(지급대장!$K$4:$K$3500,지급대장!$C$4:$C$3500,"파트너분담금",지급대장!$E$4:$E$3500,총괄명세!C202,지급대장!$F$4:$F$3500,총괄명세!D202))</f>
        <v>0</v>
      </c>
      <c r="M202" s="16">
        <f t="shared" si="46"/>
        <v>0</v>
      </c>
      <c r="N202" s="72">
        <f t="shared" si="26"/>
        <v>0</v>
      </c>
      <c r="P202" s="117">
        <f t="shared" si="53"/>
        <v>0</v>
      </c>
    </row>
    <row r="203" spans="1:16" ht="18" customHeight="1" x14ac:dyDescent="0.3">
      <c r="A203" s="76"/>
      <c r="B203" s="74" t="str">
        <f>DB!B188</f>
        <v>항10  XXX</v>
      </c>
      <c r="C203" s="50" t="str">
        <f>DB!C188</f>
        <v>10.1   YYY</v>
      </c>
      <c r="D203" s="50" t="str">
        <f>DB!D188</f>
        <v>10.1.5   ZZZ</v>
      </c>
      <c r="E203" s="68"/>
      <c r="F203" s="68"/>
      <c r="G203" s="16">
        <f>IF(C203="",0,SUMIFS(지급대장!$K$4:$K$3500,지급대장!$C$4:$C$3500,"국제협력단",지급대장!$E$4:$E$3500,총괄명세!C203,지급대장!$F$4:$F$3500,총괄명세!D203))</f>
        <v>0</v>
      </c>
      <c r="H203" s="16">
        <f t="shared" ref="H203:H208" si="62">IF(F203&gt;=G203, G203, F203)</f>
        <v>0</v>
      </c>
      <c r="I203" s="69">
        <f t="shared" ref="I203:I208" si="63">IF(ISERROR(H203/F203),0,H203/F203)</f>
        <v>0</v>
      </c>
      <c r="J203" s="68"/>
      <c r="K203" s="68"/>
      <c r="L203" s="16">
        <f>IF(C203=" ",0,SUMIFS(지급대장!$K$4:$K$3500,지급대장!$C$4:$C$3500,"파트너분담금",지급대장!$E$4:$E$3500,총괄명세!C203,지급대장!$F$4:$F$3500,총괄명세!D203))</f>
        <v>0</v>
      </c>
      <c r="M203" s="16">
        <f t="shared" ref="M203:M208" si="64">IF(K203&gt;=L203, L203, K203)</f>
        <v>0</v>
      </c>
      <c r="N203" s="72">
        <f t="shared" ref="N203:N208" si="65">IF(ISERROR(M203/K203),0,M203/K203)</f>
        <v>0</v>
      </c>
      <c r="P203" s="117">
        <f t="shared" si="53"/>
        <v>0</v>
      </c>
    </row>
    <row r="204" spans="1:16" ht="18" customHeight="1" x14ac:dyDescent="0.3">
      <c r="A204" s="76"/>
      <c r="B204" s="74" t="str">
        <f>DB!B189</f>
        <v>항10  XXX</v>
      </c>
      <c r="C204" s="50" t="str">
        <f>DB!C189</f>
        <v>10.1   YYY</v>
      </c>
      <c r="D204" s="50" t="str">
        <f>DB!D189</f>
        <v>10.1.6   ZZZ</v>
      </c>
      <c r="E204" s="68"/>
      <c r="F204" s="68"/>
      <c r="G204" s="16">
        <f>IF(C204="",0,SUMIFS(지급대장!$K$4:$K$3500,지급대장!$C$4:$C$3500,"국제협력단",지급대장!$E$4:$E$3500,총괄명세!C204,지급대장!$F$4:$F$3500,총괄명세!D204))</f>
        <v>0</v>
      </c>
      <c r="H204" s="16">
        <f t="shared" si="62"/>
        <v>0</v>
      </c>
      <c r="I204" s="69">
        <f t="shared" si="63"/>
        <v>0</v>
      </c>
      <c r="J204" s="68"/>
      <c r="K204" s="68"/>
      <c r="L204" s="16">
        <f>IF(C204=" ",0,SUMIFS(지급대장!$K$4:$K$3500,지급대장!$C$4:$C$3500,"파트너분담금",지급대장!$E$4:$E$3500,총괄명세!C204,지급대장!$F$4:$F$3500,총괄명세!D204))</f>
        <v>0</v>
      </c>
      <c r="M204" s="16">
        <f t="shared" si="64"/>
        <v>0</v>
      </c>
      <c r="N204" s="72">
        <f t="shared" si="65"/>
        <v>0</v>
      </c>
      <c r="P204" s="117">
        <f t="shared" si="53"/>
        <v>0</v>
      </c>
    </row>
    <row r="205" spans="1:16" ht="18" customHeight="1" x14ac:dyDescent="0.3">
      <c r="A205" s="76"/>
      <c r="B205" s="74" t="str">
        <f>DB!B190</f>
        <v>항10  XXX</v>
      </c>
      <c r="C205" s="50" t="str">
        <f>DB!C190</f>
        <v>10.1   YYY</v>
      </c>
      <c r="D205" s="50" t="str">
        <f>DB!D190</f>
        <v>10.1.7   ZZZ</v>
      </c>
      <c r="E205" s="68"/>
      <c r="F205" s="68"/>
      <c r="G205" s="16">
        <f>IF(C205="",0,SUMIFS(지급대장!$K$4:$K$3500,지급대장!$C$4:$C$3500,"국제협력단",지급대장!$E$4:$E$3500,총괄명세!C205,지급대장!$F$4:$F$3500,총괄명세!D205))</f>
        <v>0</v>
      </c>
      <c r="H205" s="16">
        <f t="shared" si="62"/>
        <v>0</v>
      </c>
      <c r="I205" s="69">
        <f t="shared" si="63"/>
        <v>0</v>
      </c>
      <c r="J205" s="68"/>
      <c r="K205" s="68"/>
      <c r="L205" s="16">
        <f>IF(C205=" ",0,SUMIFS(지급대장!$K$4:$K$3500,지급대장!$C$4:$C$3500,"파트너분담금",지급대장!$E$4:$E$3500,총괄명세!C205,지급대장!$F$4:$F$3500,총괄명세!D205))</f>
        <v>0</v>
      </c>
      <c r="M205" s="16">
        <f t="shared" si="64"/>
        <v>0</v>
      </c>
      <c r="N205" s="72">
        <f t="shared" si="65"/>
        <v>0</v>
      </c>
      <c r="P205" s="117">
        <f t="shared" si="53"/>
        <v>0</v>
      </c>
    </row>
    <row r="206" spans="1:16" ht="18" customHeight="1" x14ac:dyDescent="0.3">
      <c r="A206" s="76"/>
      <c r="B206" s="74" t="str">
        <f>DB!B191</f>
        <v>항10  XXX</v>
      </c>
      <c r="C206" s="50" t="str">
        <f>DB!C191</f>
        <v>10.1   YYY</v>
      </c>
      <c r="D206" s="50" t="str">
        <f>DB!D191</f>
        <v>10.1.8   ZZZ</v>
      </c>
      <c r="E206" s="68"/>
      <c r="F206" s="68"/>
      <c r="G206" s="16">
        <f>IF(C206="",0,SUMIFS(지급대장!$K$4:$K$3500,지급대장!$C$4:$C$3500,"국제협력단",지급대장!$E$4:$E$3500,총괄명세!C206,지급대장!$F$4:$F$3500,총괄명세!D206))</f>
        <v>0</v>
      </c>
      <c r="H206" s="16">
        <f t="shared" si="62"/>
        <v>0</v>
      </c>
      <c r="I206" s="69">
        <f t="shared" si="63"/>
        <v>0</v>
      </c>
      <c r="J206" s="68"/>
      <c r="K206" s="68"/>
      <c r="L206" s="16">
        <f>IF(C206=" ",0,SUMIFS(지급대장!$K$4:$K$3500,지급대장!$C$4:$C$3500,"파트너분담금",지급대장!$E$4:$E$3500,총괄명세!C206,지급대장!$F$4:$F$3500,총괄명세!D206))</f>
        <v>0</v>
      </c>
      <c r="M206" s="16">
        <f t="shared" si="64"/>
        <v>0</v>
      </c>
      <c r="N206" s="72">
        <f t="shared" si="65"/>
        <v>0</v>
      </c>
      <c r="P206" s="117">
        <f t="shared" si="53"/>
        <v>0</v>
      </c>
    </row>
    <row r="207" spans="1:16" ht="18" customHeight="1" x14ac:dyDescent="0.3">
      <c r="A207" s="76"/>
      <c r="B207" s="74" t="str">
        <f>DB!B192</f>
        <v>항10  XXX</v>
      </c>
      <c r="C207" s="50" t="str">
        <f>DB!C192</f>
        <v>10.1   YYY</v>
      </c>
      <c r="D207" s="50" t="str">
        <f>DB!D192</f>
        <v>10.1.9   ZZZ</v>
      </c>
      <c r="E207" s="68"/>
      <c r="F207" s="68"/>
      <c r="G207" s="16">
        <f>IF(C207="",0,SUMIFS(지급대장!$K$4:$K$3500,지급대장!$C$4:$C$3500,"국제협력단",지급대장!$E$4:$E$3500,총괄명세!C207,지급대장!$F$4:$F$3500,총괄명세!D207))</f>
        <v>0</v>
      </c>
      <c r="H207" s="16">
        <f t="shared" si="62"/>
        <v>0</v>
      </c>
      <c r="I207" s="69">
        <f t="shared" si="63"/>
        <v>0</v>
      </c>
      <c r="J207" s="68"/>
      <c r="K207" s="68"/>
      <c r="L207" s="16">
        <f>IF(C207=" ",0,SUMIFS(지급대장!$K$4:$K$3500,지급대장!$C$4:$C$3500,"파트너분담금",지급대장!$E$4:$E$3500,총괄명세!C207,지급대장!$F$4:$F$3500,총괄명세!D207))</f>
        <v>0</v>
      </c>
      <c r="M207" s="16">
        <f t="shared" si="64"/>
        <v>0</v>
      </c>
      <c r="N207" s="72">
        <f t="shared" si="65"/>
        <v>0</v>
      </c>
      <c r="P207" s="117">
        <f t="shared" si="53"/>
        <v>0</v>
      </c>
    </row>
    <row r="208" spans="1:16" ht="18" customHeight="1" x14ac:dyDescent="0.3">
      <c r="A208" s="76"/>
      <c r="B208" s="74" t="str">
        <f>DB!B193</f>
        <v>항10  XXX</v>
      </c>
      <c r="C208" s="50" t="str">
        <f>DB!C193</f>
        <v>10.1   YYY</v>
      </c>
      <c r="D208" s="50" t="str">
        <f>DB!D193</f>
        <v>10.1.10   ZZZ</v>
      </c>
      <c r="E208" s="68"/>
      <c r="F208" s="68"/>
      <c r="G208" s="16">
        <f>IF(C208="",0,SUMIFS(지급대장!$K$4:$K$3500,지급대장!$C$4:$C$3500,"국제협력단",지급대장!$E$4:$E$3500,총괄명세!C208,지급대장!$F$4:$F$3500,총괄명세!D208))</f>
        <v>0</v>
      </c>
      <c r="H208" s="16">
        <f t="shared" si="62"/>
        <v>0</v>
      </c>
      <c r="I208" s="69">
        <f t="shared" si="63"/>
        <v>0</v>
      </c>
      <c r="J208" s="68"/>
      <c r="K208" s="68"/>
      <c r="L208" s="16">
        <f>IF(C208=" ",0,SUMIFS(지급대장!$K$4:$K$3500,지급대장!$C$4:$C$3500,"파트너분담금",지급대장!$E$4:$E$3500,총괄명세!C208,지급대장!$F$4:$F$3500,총괄명세!D208))</f>
        <v>0</v>
      </c>
      <c r="M208" s="16">
        <f t="shared" si="64"/>
        <v>0</v>
      </c>
      <c r="N208" s="72">
        <f t="shared" si="65"/>
        <v>0</v>
      </c>
      <c r="P208" s="117">
        <f t="shared" si="53"/>
        <v>0</v>
      </c>
    </row>
    <row r="209" spans="1:16" ht="18" customHeight="1" x14ac:dyDescent="0.3">
      <c r="A209" s="76"/>
      <c r="B209" s="74" t="str">
        <f>DB!B194</f>
        <v>항10  XXX</v>
      </c>
      <c r="C209" s="50" t="str">
        <f>DB!C194</f>
        <v>10.2   YYY</v>
      </c>
      <c r="D209" s="50" t="str">
        <f>DB!D194</f>
        <v>10.2.1   ZZZ</v>
      </c>
      <c r="E209" s="68"/>
      <c r="F209" s="68"/>
      <c r="G209" s="16">
        <f>IF(C209="",0,SUMIFS(지급대장!$K$4:$K$3500,지급대장!$C$4:$C$3500,"국제협력단",지급대장!$E$4:$E$3500,총괄명세!C209,지급대장!$F$4:$F$3500,총괄명세!D209))</f>
        <v>0</v>
      </c>
      <c r="H209" s="16">
        <f t="shared" si="45"/>
        <v>0</v>
      </c>
      <c r="I209" s="69">
        <f t="shared" si="25"/>
        <v>0</v>
      </c>
      <c r="J209" s="68"/>
      <c r="K209" s="68"/>
      <c r="L209" s="16">
        <f>IF(C209=" ",0,SUMIFS(지급대장!$K$4:$K$3500,지급대장!$C$4:$C$3500,"파트너분담금",지급대장!$E$4:$E$3500,총괄명세!C209,지급대장!$F$4:$F$3500,총괄명세!D209))</f>
        <v>0</v>
      </c>
      <c r="M209" s="16">
        <f t="shared" si="46"/>
        <v>0</v>
      </c>
      <c r="N209" s="72">
        <f t="shared" si="26"/>
        <v>0</v>
      </c>
      <c r="P209" s="117">
        <f t="shared" si="53"/>
        <v>0</v>
      </c>
    </row>
    <row r="210" spans="1:16" ht="18" customHeight="1" x14ac:dyDescent="0.3">
      <c r="A210" s="76"/>
      <c r="B210" s="74" t="str">
        <f>DB!B195</f>
        <v>항10  XXX</v>
      </c>
      <c r="C210" s="50" t="str">
        <f>DB!C195</f>
        <v>10.2   YYY</v>
      </c>
      <c r="D210" s="50" t="str">
        <f>DB!D195</f>
        <v>10.2.2   ZZZ</v>
      </c>
      <c r="E210" s="68"/>
      <c r="F210" s="68"/>
      <c r="G210" s="16">
        <f>IF(C210="",0,SUMIFS(지급대장!$K$4:$K$3500,지급대장!$C$4:$C$3500,"국제협력단",지급대장!$E$4:$E$3500,총괄명세!C210,지급대장!$F$4:$F$3500,총괄명세!D210))</f>
        <v>0</v>
      </c>
      <c r="H210" s="16">
        <f t="shared" si="45"/>
        <v>0</v>
      </c>
      <c r="I210" s="69">
        <f t="shared" si="25"/>
        <v>0</v>
      </c>
      <c r="J210" s="68"/>
      <c r="K210" s="68"/>
      <c r="L210" s="16">
        <f>IF(C210=" ",0,SUMIFS(지급대장!$K$4:$K$3500,지급대장!$C$4:$C$3500,"파트너분담금",지급대장!$E$4:$E$3500,총괄명세!C210,지급대장!$F$4:$F$3500,총괄명세!D210))</f>
        <v>0</v>
      </c>
      <c r="M210" s="16">
        <f t="shared" si="46"/>
        <v>0</v>
      </c>
      <c r="N210" s="72">
        <f t="shared" si="26"/>
        <v>0</v>
      </c>
      <c r="P210" s="117">
        <f t="shared" si="53"/>
        <v>0</v>
      </c>
    </row>
    <row r="211" spans="1:16" ht="18" customHeight="1" x14ac:dyDescent="0.3">
      <c r="A211" s="76"/>
      <c r="B211" s="74" t="str">
        <f>DB!B196</f>
        <v>항10  XXX</v>
      </c>
      <c r="C211" s="50" t="str">
        <f>DB!C196</f>
        <v>10.2   YYY</v>
      </c>
      <c r="D211" s="50" t="str">
        <f>DB!D196</f>
        <v>10.2.3   ZZZ</v>
      </c>
      <c r="E211" s="68"/>
      <c r="F211" s="68"/>
      <c r="G211" s="16">
        <f>IF(C211="",0,SUMIFS(지급대장!$K$4:$K$3500,지급대장!$C$4:$C$3500,"국제협력단",지급대장!$E$4:$E$3500,총괄명세!C211,지급대장!$F$4:$F$3500,총괄명세!D211))</f>
        <v>0</v>
      </c>
      <c r="H211" s="16">
        <f t="shared" si="45"/>
        <v>0</v>
      </c>
      <c r="I211" s="69">
        <f t="shared" si="25"/>
        <v>0</v>
      </c>
      <c r="J211" s="68"/>
      <c r="K211" s="68"/>
      <c r="L211" s="16">
        <f>IF(C211=" ",0,SUMIFS(지급대장!$K$4:$K$3500,지급대장!$C$4:$C$3500,"파트너분담금",지급대장!$E$4:$E$3500,총괄명세!C211,지급대장!$F$4:$F$3500,총괄명세!D211))</f>
        <v>0</v>
      </c>
      <c r="M211" s="16">
        <f t="shared" si="46"/>
        <v>0</v>
      </c>
      <c r="N211" s="72">
        <f t="shared" si="26"/>
        <v>0</v>
      </c>
      <c r="P211" s="117">
        <f t="shared" si="53"/>
        <v>0</v>
      </c>
    </row>
    <row r="212" spans="1:16" ht="18" customHeight="1" x14ac:dyDescent="0.3">
      <c r="A212" s="76"/>
      <c r="B212" s="74" t="str">
        <f>DB!B197</f>
        <v>항10  XXX</v>
      </c>
      <c r="C212" s="50" t="str">
        <f>DB!C197</f>
        <v>10.2   YYY</v>
      </c>
      <c r="D212" s="50" t="str">
        <f>DB!D197</f>
        <v>10.2.4   ZZZ</v>
      </c>
      <c r="E212" s="68"/>
      <c r="F212" s="68"/>
      <c r="G212" s="16">
        <f>IF(C212="",0,SUMIFS(지급대장!$K$4:$K$3500,지급대장!$C$4:$C$3500,"국제협력단",지급대장!$E$4:$E$3500,총괄명세!C212,지급대장!$F$4:$F$3500,총괄명세!D212))</f>
        <v>0</v>
      </c>
      <c r="H212" s="16">
        <f t="shared" si="45"/>
        <v>0</v>
      </c>
      <c r="I212" s="69">
        <f t="shared" si="25"/>
        <v>0</v>
      </c>
      <c r="J212" s="68"/>
      <c r="K212" s="68"/>
      <c r="L212" s="16">
        <f>IF(C212=" ",0,SUMIFS(지급대장!$K$4:$K$3500,지급대장!$C$4:$C$3500,"파트너분담금",지급대장!$E$4:$E$3500,총괄명세!C212,지급대장!$F$4:$F$3500,총괄명세!D212))</f>
        <v>0</v>
      </c>
      <c r="M212" s="16">
        <f t="shared" si="46"/>
        <v>0</v>
      </c>
      <c r="N212" s="72">
        <f t="shared" si="26"/>
        <v>0</v>
      </c>
      <c r="P212" s="117">
        <f t="shared" si="53"/>
        <v>0</v>
      </c>
    </row>
    <row r="213" spans="1:16" ht="18" customHeight="1" x14ac:dyDescent="0.3">
      <c r="A213" s="76"/>
      <c r="B213" s="74" t="str">
        <f>DB!B198</f>
        <v>항10  XXX</v>
      </c>
      <c r="C213" s="50" t="str">
        <f>DB!C198</f>
        <v>10.2   YYY</v>
      </c>
      <c r="D213" s="50" t="str">
        <f>DB!D198</f>
        <v>10.2.5   ZZZ</v>
      </c>
      <c r="E213" s="68"/>
      <c r="F213" s="68"/>
      <c r="G213" s="16">
        <f>IF(C213="",0,SUMIFS(지급대장!$K$4:$K$3500,지급대장!$C$4:$C$3500,"국제협력단",지급대장!$E$4:$E$3500,총괄명세!C213,지급대장!$F$4:$F$3500,총괄명세!D213))</f>
        <v>0</v>
      </c>
      <c r="H213" s="16">
        <f t="shared" ref="H213:H218" si="66">IF(F213&gt;=G213, G213, F213)</f>
        <v>0</v>
      </c>
      <c r="I213" s="69">
        <f t="shared" ref="I213:I218" si="67">IF(ISERROR(H213/F213),0,H213/F213)</f>
        <v>0</v>
      </c>
      <c r="J213" s="68"/>
      <c r="K213" s="68"/>
      <c r="L213" s="16">
        <f>IF(C213=" ",0,SUMIFS(지급대장!$K$4:$K$3500,지급대장!$C$4:$C$3500,"파트너분담금",지급대장!$E$4:$E$3500,총괄명세!C213,지급대장!$F$4:$F$3500,총괄명세!D213))</f>
        <v>0</v>
      </c>
      <c r="M213" s="16">
        <f t="shared" ref="M213:M218" si="68">IF(K213&gt;=L213, L213, K213)</f>
        <v>0</v>
      </c>
      <c r="N213" s="72">
        <f t="shared" ref="N213:N218" si="69">IF(ISERROR(M213/K213),0,M213/K213)</f>
        <v>0</v>
      </c>
      <c r="P213" s="117">
        <f t="shared" si="53"/>
        <v>0</v>
      </c>
    </row>
    <row r="214" spans="1:16" ht="18" customHeight="1" x14ac:dyDescent="0.3">
      <c r="A214" s="76"/>
      <c r="B214" s="74" t="str">
        <f>DB!B199</f>
        <v>항10  XXX</v>
      </c>
      <c r="C214" s="50" t="str">
        <f>DB!C199</f>
        <v>10.2   YYY</v>
      </c>
      <c r="D214" s="50" t="str">
        <f>DB!D199</f>
        <v>10.2.6   ZZZ</v>
      </c>
      <c r="E214" s="68"/>
      <c r="F214" s="68"/>
      <c r="G214" s="16">
        <f>IF(C214="",0,SUMIFS(지급대장!$K$4:$K$3500,지급대장!$C$4:$C$3500,"국제협력단",지급대장!$E$4:$E$3500,총괄명세!C214,지급대장!$F$4:$F$3500,총괄명세!D214))</f>
        <v>0</v>
      </c>
      <c r="H214" s="16">
        <f t="shared" si="66"/>
        <v>0</v>
      </c>
      <c r="I214" s="69">
        <f t="shared" si="67"/>
        <v>0</v>
      </c>
      <c r="J214" s="68"/>
      <c r="K214" s="68"/>
      <c r="L214" s="16">
        <f>IF(C214=" ",0,SUMIFS(지급대장!$K$4:$K$3500,지급대장!$C$4:$C$3500,"파트너분담금",지급대장!$E$4:$E$3500,총괄명세!C214,지급대장!$F$4:$F$3500,총괄명세!D214))</f>
        <v>0</v>
      </c>
      <c r="M214" s="16">
        <f t="shared" si="68"/>
        <v>0</v>
      </c>
      <c r="N214" s="72">
        <f t="shared" si="69"/>
        <v>0</v>
      </c>
      <c r="P214" s="117">
        <f t="shared" si="53"/>
        <v>0</v>
      </c>
    </row>
    <row r="215" spans="1:16" ht="18" customHeight="1" x14ac:dyDescent="0.3">
      <c r="A215" s="76"/>
      <c r="B215" s="74" t="str">
        <f>DB!B200</f>
        <v>항10  XXX</v>
      </c>
      <c r="C215" s="50" t="str">
        <f>DB!C200</f>
        <v>10.2   YYY</v>
      </c>
      <c r="D215" s="50" t="str">
        <f>DB!D200</f>
        <v>10.2.7   ZZZ</v>
      </c>
      <c r="E215" s="68"/>
      <c r="F215" s="68"/>
      <c r="G215" s="16">
        <f>IF(C215="",0,SUMIFS(지급대장!$K$4:$K$3500,지급대장!$C$4:$C$3500,"국제협력단",지급대장!$E$4:$E$3500,총괄명세!C215,지급대장!$F$4:$F$3500,총괄명세!D215))</f>
        <v>0</v>
      </c>
      <c r="H215" s="16">
        <f t="shared" si="66"/>
        <v>0</v>
      </c>
      <c r="I215" s="69">
        <f t="shared" si="67"/>
        <v>0</v>
      </c>
      <c r="J215" s="68"/>
      <c r="K215" s="68"/>
      <c r="L215" s="16">
        <f>IF(C215=" ",0,SUMIFS(지급대장!$K$4:$K$3500,지급대장!$C$4:$C$3500,"파트너분담금",지급대장!$E$4:$E$3500,총괄명세!C215,지급대장!$F$4:$F$3500,총괄명세!D215))</f>
        <v>0</v>
      </c>
      <c r="M215" s="16">
        <f t="shared" si="68"/>
        <v>0</v>
      </c>
      <c r="N215" s="72">
        <f t="shared" si="69"/>
        <v>0</v>
      </c>
      <c r="P215" s="117">
        <f t="shared" si="53"/>
        <v>0</v>
      </c>
    </row>
    <row r="216" spans="1:16" ht="18" customHeight="1" x14ac:dyDescent="0.3">
      <c r="A216" s="76"/>
      <c r="B216" s="74" t="str">
        <f>DB!B201</f>
        <v>항10  XXX</v>
      </c>
      <c r="C216" s="50" t="str">
        <f>DB!C201</f>
        <v>10.2   YYY</v>
      </c>
      <c r="D216" s="50" t="str">
        <f>DB!D201</f>
        <v>10.2.8   ZZZ</v>
      </c>
      <c r="E216" s="68"/>
      <c r="F216" s="68"/>
      <c r="G216" s="16">
        <f>IF(C216="",0,SUMIFS(지급대장!$K$4:$K$3500,지급대장!$C$4:$C$3500,"국제협력단",지급대장!$E$4:$E$3500,총괄명세!C216,지급대장!$F$4:$F$3500,총괄명세!D216))</f>
        <v>0</v>
      </c>
      <c r="H216" s="16">
        <f t="shared" si="66"/>
        <v>0</v>
      </c>
      <c r="I216" s="69">
        <f t="shared" si="67"/>
        <v>0</v>
      </c>
      <c r="J216" s="68"/>
      <c r="K216" s="68"/>
      <c r="L216" s="16">
        <f>IF(C216=" ",0,SUMIFS(지급대장!$K$4:$K$3500,지급대장!$C$4:$C$3500,"파트너분담금",지급대장!$E$4:$E$3500,총괄명세!C216,지급대장!$F$4:$F$3500,총괄명세!D216))</f>
        <v>0</v>
      </c>
      <c r="M216" s="16">
        <f t="shared" si="68"/>
        <v>0</v>
      </c>
      <c r="N216" s="72">
        <f t="shared" si="69"/>
        <v>0</v>
      </c>
      <c r="P216" s="117">
        <f t="shared" si="53"/>
        <v>0</v>
      </c>
    </row>
    <row r="217" spans="1:16" ht="18" customHeight="1" x14ac:dyDescent="0.3">
      <c r="A217" s="76"/>
      <c r="B217" s="74" t="str">
        <f>DB!B202</f>
        <v>항10  XXX</v>
      </c>
      <c r="C217" s="50" t="str">
        <f>DB!C202</f>
        <v>10.2   YYY</v>
      </c>
      <c r="D217" s="50" t="str">
        <f>DB!D202</f>
        <v>10.2.9   ZZZ</v>
      </c>
      <c r="E217" s="68"/>
      <c r="F217" s="68"/>
      <c r="G217" s="16">
        <f>IF(C217="",0,SUMIFS(지급대장!$K$4:$K$3500,지급대장!$C$4:$C$3500,"국제협력단",지급대장!$E$4:$E$3500,총괄명세!C217,지급대장!$F$4:$F$3500,총괄명세!D217))</f>
        <v>0</v>
      </c>
      <c r="H217" s="16">
        <f t="shared" si="66"/>
        <v>0</v>
      </c>
      <c r="I217" s="69">
        <f t="shared" si="67"/>
        <v>0</v>
      </c>
      <c r="J217" s="68"/>
      <c r="K217" s="68"/>
      <c r="L217" s="16">
        <f>IF(C217=" ",0,SUMIFS(지급대장!$K$4:$K$3500,지급대장!$C$4:$C$3500,"파트너분담금",지급대장!$E$4:$E$3500,총괄명세!C217,지급대장!$F$4:$F$3500,총괄명세!D217))</f>
        <v>0</v>
      </c>
      <c r="M217" s="16">
        <f t="shared" si="68"/>
        <v>0</v>
      </c>
      <c r="N217" s="72">
        <f t="shared" si="69"/>
        <v>0</v>
      </c>
      <c r="P217" s="117">
        <f t="shared" si="53"/>
        <v>0</v>
      </c>
    </row>
    <row r="218" spans="1:16" ht="18" customHeight="1" x14ac:dyDescent="0.3">
      <c r="A218" s="76"/>
      <c r="B218" s="74" t="str">
        <f>DB!B203</f>
        <v>항10  XXX</v>
      </c>
      <c r="C218" s="50" t="str">
        <f>DB!C203</f>
        <v>10.2   YYY</v>
      </c>
      <c r="D218" s="50" t="str">
        <f>DB!D203</f>
        <v>10.2.10   ZZZ</v>
      </c>
      <c r="E218" s="68"/>
      <c r="F218" s="68"/>
      <c r="G218" s="16">
        <f>IF(C218="",0,SUMIFS(지급대장!$K$4:$K$3500,지급대장!$C$4:$C$3500,"국제협력단",지급대장!$E$4:$E$3500,총괄명세!C218,지급대장!$F$4:$F$3500,총괄명세!D218))</f>
        <v>0</v>
      </c>
      <c r="H218" s="16">
        <f t="shared" si="66"/>
        <v>0</v>
      </c>
      <c r="I218" s="69">
        <f t="shared" si="67"/>
        <v>0</v>
      </c>
      <c r="J218" s="68"/>
      <c r="K218" s="68"/>
      <c r="L218" s="16">
        <f>IF(C218=" ",0,SUMIFS(지급대장!$K$4:$K$3500,지급대장!$C$4:$C$3500,"파트너분담금",지급대장!$E$4:$E$3500,총괄명세!C218,지급대장!$F$4:$F$3500,총괄명세!D218))</f>
        <v>0</v>
      </c>
      <c r="M218" s="16">
        <f t="shared" si="68"/>
        <v>0</v>
      </c>
      <c r="N218" s="72">
        <f t="shared" si="69"/>
        <v>0</v>
      </c>
      <c r="P218" s="117">
        <f t="shared" si="53"/>
        <v>0</v>
      </c>
    </row>
    <row r="219" spans="1:16" ht="18" customHeight="1" x14ac:dyDescent="0.3">
      <c r="A219" s="76"/>
      <c r="B219" s="113"/>
      <c r="C219" s="102" t="s">
        <v>9</v>
      </c>
      <c r="D219" s="102"/>
      <c r="E219" s="103">
        <f>SUM(E199:E218)</f>
        <v>0</v>
      </c>
      <c r="F219" s="103">
        <f>SUM(F199:F218)</f>
        <v>0</v>
      </c>
      <c r="G219" s="14">
        <f>SUM(G199:G218)</f>
        <v>0</v>
      </c>
      <c r="H219" s="14">
        <f>SUM(H199:H218)</f>
        <v>0</v>
      </c>
      <c r="I219" s="15">
        <f>IF(ISERROR(H219/F219),0,H219/F219)</f>
        <v>0</v>
      </c>
      <c r="J219" s="103">
        <f>SUM(J199:J218)</f>
        <v>0</v>
      </c>
      <c r="K219" s="103">
        <f>SUM(K199:K218)</f>
        <v>0</v>
      </c>
      <c r="L219" s="14">
        <f>SUM(L199:L218)</f>
        <v>0</v>
      </c>
      <c r="M219" s="14">
        <f>SUM(M199:M218)</f>
        <v>0</v>
      </c>
      <c r="N219" s="15">
        <f>IF(ISERROR(M219/K219),0,M219/K219)</f>
        <v>0</v>
      </c>
      <c r="P219" s="117">
        <f t="shared" si="53"/>
        <v>0</v>
      </c>
    </row>
    <row r="220" spans="1:16" ht="18" customHeight="1" x14ac:dyDescent="0.3">
      <c r="A220" s="76"/>
      <c r="B220" s="74" t="str">
        <f>DB!B204</f>
        <v>항11  XXX</v>
      </c>
      <c r="C220" s="50" t="str">
        <f>DB!C204</f>
        <v>11.1   YYY</v>
      </c>
      <c r="D220" s="50" t="str">
        <f>DB!D204</f>
        <v>11.1.1   ZZZ</v>
      </c>
      <c r="E220" s="68"/>
      <c r="F220" s="68"/>
      <c r="G220" s="16">
        <f>IF(C220="",0,SUMIFS(지급대장!$K$4:$K$3500,지급대장!$C$4:$C$3500,"국제협력단",지급대장!$E$4:$E$3500,총괄명세!C220,지급대장!$F$4:$F$3500,총괄명세!D220))</f>
        <v>0</v>
      </c>
      <c r="H220" s="16">
        <f t="shared" si="45"/>
        <v>0</v>
      </c>
      <c r="I220" s="69">
        <f t="shared" si="25"/>
        <v>0</v>
      </c>
      <c r="J220" s="68"/>
      <c r="K220" s="68"/>
      <c r="L220" s="16">
        <f>IF(C220=" ",0,SUMIFS(지급대장!$K$4:$K$3500,지급대장!$C$4:$C$3500,"파트너분담금",지급대장!$E$4:$E$3500,총괄명세!C220,지급대장!$F$4:$F$3500,총괄명세!D220))</f>
        <v>0</v>
      </c>
      <c r="M220" s="16">
        <f t="shared" si="46"/>
        <v>0</v>
      </c>
      <c r="N220" s="72">
        <f t="shared" si="26"/>
        <v>0</v>
      </c>
      <c r="P220" s="117">
        <f t="shared" si="53"/>
        <v>0</v>
      </c>
    </row>
    <row r="221" spans="1:16" ht="18" customHeight="1" x14ac:dyDescent="0.3">
      <c r="A221" s="76"/>
      <c r="B221" s="74" t="str">
        <f>DB!B205</f>
        <v>항11  XXX</v>
      </c>
      <c r="C221" s="50" t="str">
        <f>DB!C205</f>
        <v>11.1   YYY</v>
      </c>
      <c r="D221" s="50" t="str">
        <f>DB!D205</f>
        <v>11.1.2   ZZZ</v>
      </c>
      <c r="E221" s="68"/>
      <c r="F221" s="68"/>
      <c r="G221" s="16">
        <f>IF(C221="",0,SUMIFS(지급대장!$K$4:$K$3500,지급대장!$C$4:$C$3500,"국제협력단",지급대장!$E$4:$E$3500,총괄명세!C221,지급대장!$F$4:$F$3500,총괄명세!D221))</f>
        <v>0</v>
      </c>
      <c r="H221" s="16">
        <f t="shared" si="45"/>
        <v>0</v>
      </c>
      <c r="I221" s="69">
        <f t="shared" si="25"/>
        <v>0</v>
      </c>
      <c r="J221" s="68"/>
      <c r="K221" s="68"/>
      <c r="L221" s="16">
        <f>IF(C221=" ",0,SUMIFS(지급대장!$K$4:$K$3500,지급대장!$C$4:$C$3500,"파트너분담금",지급대장!$E$4:$E$3500,총괄명세!C221,지급대장!$F$4:$F$3500,총괄명세!D221))</f>
        <v>0</v>
      </c>
      <c r="M221" s="16">
        <f t="shared" si="46"/>
        <v>0</v>
      </c>
      <c r="N221" s="72">
        <f t="shared" si="26"/>
        <v>0</v>
      </c>
      <c r="P221" s="117">
        <f t="shared" si="53"/>
        <v>0</v>
      </c>
    </row>
    <row r="222" spans="1:16" ht="18" customHeight="1" x14ac:dyDescent="0.3">
      <c r="A222" s="76"/>
      <c r="B222" s="74" t="str">
        <f>DB!B206</f>
        <v>항11  XXX</v>
      </c>
      <c r="C222" s="50" t="str">
        <f>DB!C206</f>
        <v>11.1   YYY</v>
      </c>
      <c r="D222" s="50" t="str">
        <f>DB!D206</f>
        <v>11.1.3   ZZZ</v>
      </c>
      <c r="E222" s="68"/>
      <c r="F222" s="68"/>
      <c r="G222" s="16">
        <f>IF(C222="",0,SUMIFS(지급대장!$K$4:$K$3500,지급대장!$C$4:$C$3500,"국제협력단",지급대장!$E$4:$E$3500,총괄명세!C222,지급대장!$F$4:$F$3500,총괄명세!D222))</f>
        <v>0</v>
      </c>
      <c r="H222" s="16">
        <f t="shared" si="45"/>
        <v>0</v>
      </c>
      <c r="I222" s="69">
        <f t="shared" si="25"/>
        <v>0</v>
      </c>
      <c r="J222" s="68"/>
      <c r="K222" s="68"/>
      <c r="L222" s="16">
        <f>IF(C222=" ",0,SUMIFS(지급대장!$K$4:$K$3500,지급대장!$C$4:$C$3500,"파트너분담금",지급대장!$E$4:$E$3500,총괄명세!C222,지급대장!$F$4:$F$3500,총괄명세!D222))</f>
        <v>0</v>
      </c>
      <c r="M222" s="16">
        <f t="shared" si="46"/>
        <v>0</v>
      </c>
      <c r="N222" s="72">
        <f t="shared" si="26"/>
        <v>0</v>
      </c>
      <c r="P222" s="117">
        <f t="shared" si="53"/>
        <v>0</v>
      </c>
    </row>
    <row r="223" spans="1:16" ht="18" customHeight="1" x14ac:dyDescent="0.3">
      <c r="A223" s="76"/>
      <c r="B223" s="74" t="str">
        <f>DB!B207</f>
        <v>항11  XXX</v>
      </c>
      <c r="C223" s="50" t="str">
        <f>DB!C207</f>
        <v>11.1   YYY</v>
      </c>
      <c r="D223" s="50" t="str">
        <f>DB!D207</f>
        <v>11.1.4   ZZZ</v>
      </c>
      <c r="E223" s="68"/>
      <c r="F223" s="68"/>
      <c r="G223" s="16">
        <f>IF(C223="",0,SUMIFS(지급대장!$K$4:$K$3500,지급대장!$C$4:$C$3500,"국제협력단",지급대장!$E$4:$E$3500,총괄명세!C223,지급대장!$F$4:$F$3500,총괄명세!D223))</f>
        <v>0</v>
      </c>
      <c r="H223" s="16">
        <f t="shared" si="45"/>
        <v>0</v>
      </c>
      <c r="I223" s="69">
        <f t="shared" si="25"/>
        <v>0</v>
      </c>
      <c r="J223" s="68"/>
      <c r="K223" s="68"/>
      <c r="L223" s="16">
        <f>IF(C223=" ",0,SUMIFS(지급대장!$K$4:$K$3500,지급대장!$C$4:$C$3500,"파트너분담금",지급대장!$E$4:$E$3500,총괄명세!C223,지급대장!$F$4:$F$3500,총괄명세!D223))</f>
        <v>0</v>
      </c>
      <c r="M223" s="16">
        <f t="shared" si="46"/>
        <v>0</v>
      </c>
      <c r="N223" s="72">
        <f t="shared" si="26"/>
        <v>0</v>
      </c>
      <c r="P223" s="117">
        <f t="shared" si="53"/>
        <v>0</v>
      </c>
    </row>
    <row r="224" spans="1:16" ht="18" customHeight="1" x14ac:dyDescent="0.3">
      <c r="A224" s="76"/>
      <c r="B224" s="74" t="str">
        <f>DB!B208</f>
        <v>항11  XXX</v>
      </c>
      <c r="C224" s="50" t="str">
        <f>DB!C208</f>
        <v>11.1   YYY</v>
      </c>
      <c r="D224" s="50" t="str">
        <f>DB!D208</f>
        <v>11.1.5   ZZZ</v>
      </c>
      <c r="E224" s="68"/>
      <c r="F224" s="68"/>
      <c r="G224" s="16">
        <f>IF(C224="",0,SUMIFS(지급대장!$K$4:$K$3500,지급대장!$C$4:$C$3500,"국제협력단",지급대장!$E$4:$E$3500,총괄명세!C224,지급대장!$F$4:$F$3500,총괄명세!D224))</f>
        <v>0</v>
      </c>
      <c r="H224" s="16">
        <f t="shared" ref="H224:H229" si="70">IF(F224&gt;=G224, G224, F224)</f>
        <v>0</v>
      </c>
      <c r="I224" s="69">
        <f t="shared" ref="I224:I229" si="71">IF(ISERROR(H224/F224),0,H224/F224)</f>
        <v>0</v>
      </c>
      <c r="J224" s="68"/>
      <c r="K224" s="68"/>
      <c r="L224" s="16">
        <f>IF(C224=" ",0,SUMIFS(지급대장!$K$4:$K$3500,지급대장!$C$4:$C$3500,"파트너분담금",지급대장!$E$4:$E$3500,총괄명세!C224,지급대장!$F$4:$F$3500,총괄명세!D224))</f>
        <v>0</v>
      </c>
      <c r="M224" s="16">
        <f t="shared" ref="M224:M229" si="72">IF(K224&gt;=L224, L224, K224)</f>
        <v>0</v>
      </c>
      <c r="N224" s="72">
        <f t="shared" ref="N224:N229" si="73">IF(ISERROR(M224/K224),0,M224/K224)</f>
        <v>0</v>
      </c>
      <c r="P224" s="117">
        <f t="shared" si="53"/>
        <v>0</v>
      </c>
    </row>
    <row r="225" spans="1:16" ht="18" customHeight="1" x14ac:dyDescent="0.3">
      <c r="A225" s="76"/>
      <c r="B225" s="74" t="str">
        <f>DB!B209</f>
        <v>항11  XXX</v>
      </c>
      <c r="C225" s="50" t="str">
        <f>DB!C209</f>
        <v>11.1   YYY</v>
      </c>
      <c r="D225" s="50" t="str">
        <f>DB!D209</f>
        <v>11.1.6   ZZZ</v>
      </c>
      <c r="E225" s="68"/>
      <c r="F225" s="68"/>
      <c r="G225" s="16">
        <f>IF(C225="",0,SUMIFS(지급대장!$K$4:$K$3500,지급대장!$C$4:$C$3500,"국제협력단",지급대장!$E$4:$E$3500,총괄명세!C225,지급대장!$F$4:$F$3500,총괄명세!D225))</f>
        <v>0</v>
      </c>
      <c r="H225" s="16">
        <f t="shared" si="70"/>
        <v>0</v>
      </c>
      <c r="I225" s="69">
        <f t="shared" si="71"/>
        <v>0</v>
      </c>
      <c r="J225" s="68"/>
      <c r="K225" s="68"/>
      <c r="L225" s="16">
        <f>IF(C225=" ",0,SUMIFS(지급대장!$K$4:$K$3500,지급대장!$C$4:$C$3500,"파트너분담금",지급대장!$E$4:$E$3500,총괄명세!C225,지급대장!$F$4:$F$3500,총괄명세!D225))</f>
        <v>0</v>
      </c>
      <c r="M225" s="16">
        <f t="shared" si="72"/>
        <v>0</v>
      </c>
      <c r="N225" s="72">
        <f t="shared" si="73"/>
        <v>0</v>
      </c>
      <c r="P225" s="117">
        <f t="shared" si="53"/>
        <v>0</v>
      </c>
    </row>
    <row r="226" spans="1:16" ht="18" customHeight="1" x14ac:dyDescent="0.3">
      <c r="A226" s="76"/>
      <c r="B226" s="74" t="str">
        <f>DB!B210</f>
        <v>항11  XXX</v>
      </c>
      <c r="C226" s="50" t="str">
        <f>DB!C210</f>
        <v>11.1   YYY</v>
      </c>
      <c r="D226" s="50" t="str">
        <f>DB!D210</f>
        <v>11.1.7   ZZZ</v>
      </c>
      <c r="E226" s="68"/>
      <c r="F226" s="68"/>
      <c r="G226" s="16">
        <f>IF(C226="",0,SUMIFS(지급대장!$K$4:$K$3500,지급대장!$C$4:$C$3500,"국제협력단",지급대장!$E$4:$E$3500,총괄명세!C226,지급대장!$F$4:$F$3500,총괄명세!D226))</f>
        <v>0</v>
      </c>
      <c r="H226" s="16">
        <f t="shared" si="70"/>
        <v>0</v>
      </c>
      <c r="I226" s="69">
        <f t="shared" si="71"/>
        <v>0</v>
      </c>
      <c r="J226" s="68"/>
      <c r="K226" s="68"/>
      <c r="L226" s="16">
        <f>IF(C226=" ",0,SUMIFS(지급대장!$K$4:$K$3500,지급대장!$C$4:$C$3500,"파트너분담금",지급대장!$E$4:$E$3500,총괄명세!C226,지급대장!$F$4:$F$3500,총괄명세!D226))</f>
        <v>0</v>
      </c>
      <c r="M226" s="16">
        <f t="shared" si="72"/>
        <v>0</v>
      </c>
      <c r="N226" s="72">
        <f t="shared" si="73"/>
        <v>0</v>
      </c>
      <c r="P226" s="117">
        <f t="shared" si="53"/>
        <v>0</v>
      </c>
    </row>
    <row r="227" spans="1:16" ht="18" customHeight="1" x14ac:dyDescent="0.3">
      <c r="A227" s="76"/>
      <c r="B227" s="74" t="str">
        <f>DB!B211</f>
        <v>항11  XXX</v>
      </c>
      <c r="C227" s="50" t="str">
        <f>DB!C211</f>
        <v>11.1   YYY</v>
      </c>
      <c r="D227" s="50" t="str">
        <f>DB!D211</f>
        <v>11.1.8   ZZZ</v>
      </c>
      <c r="E227" s="68"/>
      <c r="F227" s="68"/>
      <c r="G227" s="16">
        <f>IF(C227="",0,SUMIFS(지급대장!$K$4:$K$3500,지급대장!$C$4:$C$3500,"국제협력단",지급대장!$E$4:$E$3500,총괄명세!C227,지급대장!$F$4:$F$3500,총괄명세!D227))</f>
        <v>0</v>
      </c>
      <c r="H227" s="16">
        <f t="shared" si="70"/>
        <v>0</v>
      </c>
      <c r="I227" s="69">
        <f t="shared" si="71"/>
        <v>0</v>
      </c>
      <c r="J227" s="68"/>
      <c r="K227" s="68"/>
      <c r="L227" s="16">
        <f>IF(C227=" ",0,SUMIFS(지급대장!$K$4:$K$3500,지급대장!$C$4:$C$3500,"파트너분담금",지급대장!$E$4:$E$3500,총괄명세!C227,지급대장!$F$4:$F$3500,총괄명세!D227))</f>
        <v>0</v>
      </c>
      <c r="M227" s="16">
        <f t="shared" si="72"/>
        <v>0</v>
      </c>
      <c r="N227" s="72">
        <f t="shared" si="73"/>
        <v>0</v>
      </c>
      <c r="P227" s="117">
        <f t="shared" si="53"/>
        <v>0</v>
      </c>
    </row>
    <row r="228" spans="1:16" ht="18" customHeight="1" x14ac:dyDescent="0.3">
      <c r="A228" s="76"/>
      <c r="B228" s="74" t="str">
        <f>DB!B212</f>
        <v>항11  XXX</v>
      </c>
      <c r="C228" s="50" t="str">
        <f>DB!C212</f>
        <v>11.1   YYY</v>
      </c>
      <c r="D228" s="50" t="str">
        <f>DB!D212</f>
        <v>11.1.9   ZZZ</v>
      </c>
      <c r="E228" s="68"/>
      <c r="F228" s="68"/>
      <c r="G228" s="16">
        <f>IF(C228="",0,SUMIFS(지급대장!$K$4:$K$3500,지급대장!$C$4:$C$3500,"국제협력단",지급대장!$E$4:$E$3500,총괄명세!C228,지급대장!$F$4:$F$3500,총괄명세!D228))</f>
        <v>0</v>
      </c>
      <c r="H228" s="16">
        <f t="shared" si="70"/>
        <v>0</v>
      </c>
      <c r="I228" s="69">
        <f t="shared" si="71"/>
        <v>0</v>
      </c>
      <c r="J228" s="68"/>
      <c r="K228" s="68"/>
      <c r="L228" s="16">
        <f>IF(C228=" ",0,SUMIFS(지급대장!$K$4:$K$3500,지급대장!$C$4:$C$3500,"파트너분담금",지급대장!$E$4:$E$3500,총괄명세!C228,지급대장!$F$4:$F$3500,총괄명세!D228))</f>
        <v>0</v>
      </c>
      <c r="M228" s="16">
        <f t="shared" si="72"/>
        <v>0</v>
      </c>
      <c r="N228" s="72">
        <f t="shared" si="73"/>
        <v>0</v>
      </c>
      <c r="P228" s="117">
        <f t="shared" si="53"/>
        <v>0</v>
      </c>
    </row>
    <row r="229" spans="1:16" ht="18" customHeight="1" x14ac:dyDescent="0.3">
      <c r="A229" s="76"/>
      <c r="B229" s="74" t="str">
        <f>DB!B213</f>
        <v>항11  XXX</v>
      </c>
      <c r="C229" s="50" t="str">
        <f>DB!C213</f>
        <v>11.1   YYY</v>
      </c>
      <c r="D229" s="50" t="str">
        <f>DB!D213</f>
        <v>11.1.10   ZZZ</v>
      </c>
      <c r="E229" s="68"/>
      <c r="F229" s="68"/>
      <c r="G229" s="16">
        <f>IF(C229="",0,SUMIFS(지급대장!$K$4:$K$3500,지급대장!$C$4:$C$3500,"국제협력단",지급대장!$E$4:$E$3500,총괄명세!C229,지급대장!$F$4:$F$3500,총괄명세!D229))</f>
        <v>0</v>
      </c>
      <c r="H229" s="16">
        <f t="shared" si="70"/>
        <v>0</v>
      </c>
      <c r="I229" s="69">
        <f t="shared" si="71"/>
        <v>0</v>
      </c>
      <c r="J229" s="68"/>
      <c r="K229" s="68"/>
      <c r="L229" s="16">
        <f>IF(C229=" ",0,SUMIFS(지급대장!$K$4:$K$3500,지급대장!$C$4:$C$3500,"파트너분담금",지급대장!$E$4:$E$3500,총괄명세!C229,지급대장!$F$4:$F$3500,총괄명세!D229))</f>
        <v>0</v>
      </c>
      <c r="M229" s="16">
        <f t="shared" si="72"/>
        <v>0</v>
      </c>
      <c r="N229" s="72">
        <f t="shared" si="73"/>
        <v>0</v>
      </c>
      <c r="P229" s="117">
        <f t="shared" si="53"/>
        <v>0</v>
      </c>
    </row>
    <row r="230" spans="1:16" ht="18" customHeight="1" x14ac:dyDescent="0.3">
      <c r="A230" s="76"/>
      <c r="B230" s="74" t="str">
        <f>DB!B214</f>
        <v>항11  XXX</v>
      </c>
      <c r="C230" s="50" t="str">
        <f>DB!C214</f>
        <v>11.2   YYY</v>
      </c>
      <c r="D230" s="50" t="str">
        <f>DB!D214</f>
        <v>11.2.1   ZZZ</v>
      </c>
      <c r="E230" s="68"/>
      <c r="F230" s="68"/>
      <c r="G230" s="16">
        <f>IF(C230="",0,SUMIFS(지급대장!$K$4:$K$3500,지급대장!$C$4:$C$3500,"국제협력단",지급대장!$E$4:$E$3500,총괄명세!C230,지급대장!$F$4:$F$3500,총괄명세!D230))</f>
        <v>0</v>
      </c>
      <c r="H230" s="16">
        <f t="shared" si="45"/>
        <v>0</v>
      </c>
      <c r="I230" s="69">
        <f t="shared" si="25"/>
        <v>0</v>
      </c>
      <c r="J230" s="68"/>
      <c r="K230" s="68"/>
      <c r="L230" s="16">
        <f>IF(C230=" ",0,SUMIFS(지급대장!$K$4:$K$3500,지급대장!$C$4:$C$3500,"파트너분담금",지급대장!$E$4:$E$3500,총괄명세!C230,지급대장!$F$4:$F$3500,총괄명세!D230))</f>
        <v>0</v>
      </c>
      <c r="M230" s="16">
        <f t="shared" si="46"/>
        <v>0</v>
      </c>
      <c r="N230" s="72">
        <f t="shared" si="26"/>
        <v>0</v>
      </c>
      <c r="P230" s="117">
        <f t="shared" si="53"/>
        <v>0</v>
      </c>
    </row>
    <row r="231" spans="1:16" ht="18" customHeight="1" x14ac:dyDescent="0.3">
      <c r="A231" s="76"/>
      <c r="B231" s="74" t="str">
        <f>DB!B215</f>
        <v>항11  XXX</v>
      </c>
      <c r="C231" s="50" t="str">
        <f>DB!C215</f>
        <v>11.2   YYY</v>
      </c>
      <c r="D231" s="50" t="str">
        <f>DB!D215</f>
        <v>11.2.2   ZZZ</v>
      </c>
      <c r="E231" s="68"/>
      <c r="F231" s="68"/>
      <c r="G231" s="16">
        <f>IF(C231="",0,SUMIFS(지급대장!$K$4:$K$3500,지급대장!$C$4:$C$3500,"국제협력단",지급대장!$E$4:$E$3500,총괄명세!C231,지급대장!$F$4:$F$3500,총괄명세!D231))</f>
        <v>0</v>
      </c>
      <c r="H231" s="16">
        <f t="shared" si="45"/>
        <v>0</v>
      </c>
      <c r="I231" s="69">
        <f t="shared" si="25"/>
        <v>0</v>
      </c>
      <c r="J231" s="68"/>
      <c r="K231" s="68"/>
      <c r="L231" s="16">
        <f>IF(C231=" ",0,SUMIFS(지급대장!$K$4:$K$3500,지급대장!$C$4:$C$3500,"파트너분담금",지급대장!$E$4:$E$3500,총괄명세!C231,지급대장!$F$4:$F$3500,총괄명세!D231))</f>
        <v>0</v>
      </c>
      <c r="M231" s="16">
        <f t="shared" si="46"/>
        <v>0</v>
      </c>
      <c r="N231" s="72">
        <f t="shared" si="26"/>
        <v>0</v>
      </c>
      <c r="P231" s="117">
        <f t="shared" si="53"/>
        <v>0</v>
      </c>
    </row>
    <row r="232" spans="1:16" ht="18" customHeight="1" x14ac:dyDescent="0.3">
      <c r="A232" s="76"/>
      <c r="B232" s="74" t="str">
        <f>DB!B216</f>
        <v>항11  XXX</v>
      </c>
      <c r="C232" s="50" t="str">
        <f>DB!C216</f>
        <v>11.2   YYY</v>
      </c>
      <c r="D232" s="50" t="str">
        <f>DB!D216</f>
        <v>11.2.3   ZZZ</v>
      </c>
      <c r="E232" s="68"/>
      <c r="F232" s="68"/>
      <c r="G232" s="16">
        <f>IF(C232="",0,SUMIFS(지급대장!$K$4:$K$3500,지급대장!$C$4:$C$3500,"국제협력단",지급대장!$E$4:$E$3500,총괄명세!C232,지급대장!$F$4:$F$3500,총괄명세!D232))</f>
        <v>0</v>
      </c>
      <c r="H232" s="16">
        <f t="shared" si="45"/>
        <v>0</v>
      </c>
      <c r="I232" s="69">
        <f t="shared" si="25"/>
        <v>0</v>
      </c>
      <c r="J232" s="68"/>
      <c r="K232" s="68"/>
      <c r="L232" s="16">
        <f>IF(C232=" ",0,SUMIFS(지급대장!$K$4:$K$3500,지급대장!$C$4:$C$3500,"파트너분담금",지급대장!$E$4:$E$3500,총괄명세!C232,지급대장!$F$4:$F$3500,총괄명세!D232))</f>
        <v>0</v>
      </c>
      <c r="M232" s="16">
        <f t="shared" si="46"/>
        <v>0</v>
      </c>
      <c r="N232" s="72">
        <f t="shared" si="26"/>
        <v>0</v>
      </c>
      <c r="P232" s="117">
        <f t="shared" si="53"/>
        <v>0</v>
      </c>
    </row>
    <row r="233" spans="1:16" ht="18" customHeight="1" x14ac:dyDescent="0.3">
      <c r="A233" s="76"/>
      <c r="B233" s="74" t="str">
        <f>DB!B217</f>
        <v>항11  XXX</v>
      </c>
      <c r="C233" s="50" t="str">
        <f>DB!C217</f>
        <v>11.2   YYY</v>
      </c>
      <c r="D233" s="50" t="str">
        <f>DB!D217</f>
        <v>11.2.4   ZZZ</v>
      </c>
      <c r="E233" s="68"/>
      <c r="F233" s="68"/>
      <c r="G233" s="16">
        <f>IF(C233="",0,SUMIFS(지급대장!$K$4:$K$3500,지급대장!$C$4:$C$3500,"국제협력단",지급대장!$E$4:$E$3500,총괄명세!C233,지급대장!$F$4:$F$3500,총괄명세!D233))</f>
        <v>0</v>
      </c>
      <c r="H233" s="16">
        <f t="shared" si="45"/>
        <v>0</v>
      </c>
      <c r="I233" s="69">
        <f t="shared" ref="I233:I293" si="74">IF(ISERROR(H233/F233),0,H233/F233)</f>
        <v>0</v>
      </c>
      <c r="J233" s="68"/>
      <c r="K233" s="68"/>
      <c r="L233" s="16">
        <f>IF(C233=" ",0,SUMIFS(지급대장!$K$4:$K$3500,지급대장!$C$4:$C$3500,"파트너분담금",지급대장!$E$4:$E$3500,총괄명세!C233,지급대장!$F$4:$F$3500,총괄명세!D233))</f>
        <v>0</v>
      </c>
      <c r="M233" s="16">
        <f t="shared" si="46"/>
        <v>0</v>
      </c>
      <c r="N233" s="72">
        <f t="shared" ref="N233:N293" si="75">IF(ISERROR(M233/K233),0,M233/K233)</f>
        <v>0</v>
      </c>
      <c r="P233" s="117">
        <f t="shared" si="53"/>
        <v>0</v>
      </c>
    </row>
    <row r="234" spans="1:16" ht="18" customHeight="1" x14ac:dyDescent="0.3">
      <c r="A234" s="76"/>
      <c r="B234" s="74" t="str">
        <f>DB!B218</f>
        <v>항11  XXX</v>
      </c>
      <c r="C234" s="50" t="str">
        <f>DB!C218</f>
        <v>11.2   YYY</v>
      </c>
      <c r="D234" s="50" t="str">
        <f>DB!D218</f>
        <v>11.2.5   ZZZ</v>
      </c>
      <c r="E234" s="68"/>
      <c r="F234" s="68"/>
      <c r="G234" s="16">
        <f>IF(C234="",0,SUMIFS(지급대장!$K$4:$K$3500,지급대장!$C$4:$C$3500,"국제협력단",지급대장!$E$4:$E$3500,총괄명세!C234,지급대장!$F$4:$F$3500,총괄명세!D234))</f>
        <v>0</v>
      </c>
      <c r="H234" s="16">
        <f t="shared" ref="H234:H239" si="76">IF(F234&gt;=G234, G234, F234)</f>
        <v>0</v>
      </c>
      <c r="I234" s="69">
        <f t="shared" si="74"/>
        <v>0</v>
      </c>
      <c r="J234" s="68"/>
      <c r="K234" s="68"/>
      <c r="L234" s="16">
        <f>IF(C234=" ",0,SUMIFS(지급대장!$K$4:$K$3500,지급대장!$C$4:$C$3500,"파트너분담금",지급대장!$E$4:$E$3500,총괄명세!C234,지급대장!$F$4:$F$3500,총괄명세!D234))</f>
        <v>0</v>
      </c>
      <c r="M234" s="16">
        <f t="shared" ref="M234:M239" si="77">IF(K234&gt;=L234, L234, K234)</f>
        <v>0</v>
      </c>
      <c r="N234" s="72">
        <f t="shared" si="75"/>
        <v>0</v>
      </c>
      <c r="P234" s="117">
        <f t="shared" si="53"/>
        <v>0</v>
      </c>
    </row>
    <row r="235" spans="1:16" ht="18" customHeight="1" x14ac:dyDescent="0.3">
      <c r="A235" s="76"/>
      <c r="B235" s="74" t="str">
        <f>DB!B219</f>
        <v>항11  XXX</v>
      </c>
      <c r="C235" s="50" t="str">
        <f>DB!C219</f>
        <v>11.2   YYY</v>
      </c>
      <c r="D235" s="50" t="str">
        <f>DB!D219</f>
        <v>11.2.6   ZZZ</v>
      </c>
      <c r="E235" s="68"/>
      <c r="F235" s="68"/>
      <c r="G235" s="16">
        <f>IF(C235="",0,SUMIFS(지급대장!$K$4:$K$3500,지급대장!$C$4:$C$3500,"국제협력단",지급대장!$E$4:$E$3500,총괄명세!C235,지급대장!$F$4:$F$3500,총괄명세!D235))</f>
        <v>0</v>
      </c>
      <c r="H235" s="16">
        <f t="shared" si="76"/>
        <v>0</v>
      </c>
      <c r="I235" s="69">
        <f t="shared" si="74"/>
        <v>0</v>
      </c>
      <c r="J235" s="68"/>
      <c r="K235" s="68"/>
      <c r="L235" s="16">
        <f>IF(C235=" ",0,SUMIFS(지급대장!$K$4:$K$3500,지급대장!$C$4:$C$3500,"파트너분담금",지급대장!$E$4:$E$3500,총괄명세!C235,지급대장!$F$4:$F$3500,총괄명세!D235))</f>
        <v>0</v>
      </c>
      <c r="M235" s="16">
        <f t="shared" si="77"/>
        <v>0</v>
      </c>
      <c r="N235" s="72">
        <f t="shared" si="75"/>
        <v>0</v>
      </c>
      <c r="P235" s="117">
        <f t="shared" si="53"/>
        <v>0</v>
      </c>
    </row>
    <row r="236" spans="1:16" ht="18" customHeight="1" x14ac:dyDescent="0.3">
      <c r="A236" s="76"/>
      <c r="B236" s="74" t="str">
        <f>DB!B220</f>
        <v>항11  XXX</v>
      </c>
      <c r="C236" s="50" t="str">
        <f>DB!C220</f>
        <v>11.2   YYY</v>
      </c>
      <c r="D236" s="50" t="str">
        <f>DB!D220</f>
        <v>11.2.7   ZZZ</v>
      </c>
      <c r="E236" s="68"/>
      <c r="F236" s="68"/>
      <c r="G236" s="16">
        <f>IF(C236="",0,SUMIFS(지급대장!$K$4:$K$3500,지급대장!$C$4:$C$3500,"국제협력단",지급대장!$E$4:$E$3500,총괄명세!C236,지급대장!$F$4:$F$3500,총괄명세!D236))</f>
        <v>0</v>
      </c>
      <c r="H236" s="16">
        <f t="shared" si="76"/>
        <v>0</v>
      </c>
      <c r="I236" s="69">
        <f t="shared" si="74"/>
        <v>0</v>
      </c>
      <c r="J236" s="68"/>
      <c r="K236" s="68"/>
      <c r="L236" s="16">
        <f>IF(C236=" ",0,SUMIFS(지급대장!$K$4:$K$3500,지급대장!$C$4:$C$3500,"파트너분담금",지급대장!$E$4:$E$3500,총괄명세!C236,지급대장!$F$4:$F$3500,총괄명세!D236))</f>
        <v>0</v>
      </c>
      <c r="M236" s="16">
        <f t="shared" si="77"/>
        <v>0</v>
      </c>
      <c r="N236" s="72">
        <f t="shared" si="75"/>
        <v>0</v>
      </c>
      <c r="P236" s="117">
        <f t="shared" si="53"/>
        <v>0</v>
      </c>
    </row>
    <row r="237" spans="1:16" ht="18" customHeight="1" x14ac:dyDescent="0.3">
      <c r="A237" s="76"/>
      <c r="B237" s="74" t="str">
        <f>DB!B221</f>
        <v>항11  XXX</v>
      </c>
      <c r="C237" s="50" t="str">
        <f>DB!C221</f>
        <v>11.2   YYY</v>
      </c>
      <c r="D237" s="50" t="str">
        <f>DB!D221</f>
        <v>11.2.8   ZZZ</v>
      </c>
      <c r="E237" s="68"/>
      <c r="F237" s="68"/>
      <c r="G237" s="16">
        <f>IF(C237="",0,SUMIFS(지급대장!$K$4:$K$3500,지급대장!$C$4:$C$3500,"국제협력단",지급대장!$E$4:$E$3500,총괄명세!C237,지급대장!$F$4:$F$3500,총괄명세!D237))</f>
        <v>0</v>
      </c>
      <c r="H237" s="16">
        <f t="shared" si="76"/>
        <v>0</v>
      </c>
      <c r="I237" s="69">
        <f t="shared" ref="I237:I239" si="78">IF(ISERROR(H237/F237),0,H237/F237)</f>
        <v>0</v>
      </c>
      <c r="J237" s="68"/>
      <c r="K237" s="68"/>
      <c r="L237" s="16">
        <f>IF(C237=" ",0,SUMIFS(지급대장!$K$4:$K$3500,지급대장!$C$4:$C$3500,"파트너분담금",지급대장!$E$4:$E$3500,총괄명세!C237,지급대장!$F$4:$F$3500,총괄명세!D237))</f>
        <v>0</v>
      </c>
      <c r="M237" s="16">
        <f t="shared" si="77"/>
        <v>0</v>
      </c>
      <c r="N237" s="72">
        <f t="shared" ref="N237:N239" si="79">IF(ISERROR(M237/K237),0,M237/K237)</f>
        <v>0</v>
      </c>
      <c r="P237" s="117">
        <f t="shared" si="53"/>
        <v>0</v>
      </c>
    </row>
    <row r="238" spans="1:16" ht="18" customHeight="1" x14ac:dyDescent="0.3">
      <c r="A238" s="76"/>
      <c r="B238" s="74" t="str">
        <f>DB!B222</f>
        <v>항11  XXX</v>
      </c>
      <c r="C238" s="50" t="str">
        <f>DB!C222</f>
        <v>11.2   YYY</v>
      </c>
      <c r="D238" s="50" t="str">
        <f>DB!D222</f>
        <v>11.2.9   ZZZ</v>
      </c>
      <c r="E238" s="68"/>
      <c r="F238" s="68"/>
      <c r="G238" s="16">
        <f>IF(C238="",0,SUMIFS(지급대장!$K$4:$K$3500,지급대장!$C$4:$C$3500,"국제협력단",지급대장!$E$4:$E$3500,총괄명세!C238,지급대장!$F$4:$F$3500,총괄명세!D238))</f>
        <v>0</v>
      </c>
      <c r="H238" s="16">
        <f t="shared" si="76"/>
        <v>0</v>
      </c>
      <c r="I238" s="69">
        <f t="shared" si="78"/>
        <v>0</v>
      </c>
      <c r="J238" s="68"/>
      <c r="K238" s="68"/>
      <c r="L238" s="16">
        <f>IF(C238=" ",0,SUMIFS(지급대장!$K$4:$K$3500,지급대장!$C$4:$C$3500,"파트너분담금",지급대장!$E$4:$E$3500,총괄명세!C238,지급대장!$F$4:$F$3500,총괄명세!D238))</f>
        <v>0</v>
      </c>
      <c r="M238" s="16">
        <f t="shared" si="77"/>
        <v>0</v>
      </c>
      <c r="N238" s="72">
        <f t="shared" si="79"/>
        <v>0</v>
      </c>
      <c r="P238" s="117">
        <f t="shared" si="53"/>
        <v>0</v>
      </c>
    </row>
    <row r="239" spans="1:16" ht="18" customHeight="1" x14ac:dyDescent="0.3">
      <c r="A239" s="76"/>
      <c r="B239" s="74" t="str">
        <f>DB!B223</f>
        <v>항11  XXX</v>
      </c>
      <c r="C239" s="50" t="str">
        <f>DB!C223</f>
        <v>11.2   YYY</v>
      </c>
      <c r="D239" s="50" t="str">
        <f>DB!D223</f>
        <v>11.2.10   ZZZ</v>
      </c>
      <c r="E239" s="68"/>
      <c r="F239" s="68"/>
      <c r="G239" s="16">
        <f>IF(C239="",0,SUMIFS(지급대장!$K$4:$K$3500,지급대장!$C$4:$C$3500,"국제협력단",지급대장!$E$4:$E$3500,총괄명세!C239,지급대장!$F$4:$F$3500,총괄명세!D239))</f>
        <v>0</v>
      </c>
      <c r="H239" s="16">
        <f t="shared" si="76"/>
        <v>0</v>
      </c>
      <c r="I239" s="69">
        <f t="shared" si="78"/>
        <v>0</v>
      </c>
      <c r="J239" s="68"/>
      <c r="K239" s="68"/>
      <c r="L239" s="16">
        <f>IF(C239=" ",0,SUMIFS(지급대장!$K$4:$K$3500,지급대장!$C$4:$C$3500,"파트너분담금",지급대장!$E$4:$E$3500,총괄명세!C239,지급대장!$F$4:$F$3500,총괄명세!D239))</f>
        <v>0</v>
      </c>
      <c r="M239" s="16">
        <f t="shared" si="77"/>
        <v>0</v>
      </c>
      <c r="N239" s="72">
        <f t="shared" si="79"/>
        <v>0</v>
      </c>
      <c r="P239" s="117">
        <f t="shared" si="53"/>
        <v>0</v>
      </c>
    </row>
    <row r="240" spans="1:16" ht="18" customHeight="1" x14ac:dyDescent="0.3">
      <c r="A240" s="76"/>
      <c r="B240" s="113"/>
      <c r="C240" s="102" t="s">
        <v>9</v>
      </c>
      <c r="D240" s="102"/>
      <c r="E240" s="103">
        <f>SUM(E220:E239)</f>
        <v>0</v>
      </c>
      <c r="F240" s="103">
        <f>SUM(F220:F239)</f>
        <v>0</v>
      </c>
      <c r="G240" s="14">
        <f>SUM(G220:G239)</f>
        <v>0</v>
      </c>
      <c r="H240" s="14">
        <f>SUM(H220:H239)</f>
        <v>0</v>
      </c>
      <c r="I240" s="15">
        <f>IF(ISERROR(H240/F240),0,H240/F240)</f>
        <v>0</v>
      </c>
      <c r="J240" s="103">
        <f>SUM(J220:J239)</f>
        <v>0</v>
      </c>
      <c r="K240" s="103">
        <f>SUM(K220:K239)</f>
        <v>0</v>
      </c>
      <c r="L240" s="14">
        <f>SUM(L220:L239)</f>
        <v>0</v>
      </c>
      <c r="M240" s="14">
        <f>SUM(M220:M239)</f>
        <v>0</v>
      </c>
      <c r="N240" s="15">
        <f>IF(ISERROR(M240/K240),0,M240/K240)</f>
        <v>0</v>
      </c>
      <c r="P240" s="117">
        <f t="shared" si="53"/>
        <v>0</v>
      </c>
    </row>
    <row r="241" spans="1:16" ht="18" customHeight="1" x14ac:dyDescent="0.3">
      <c r="A241" s="76"/>
      <c r="B241" s="74" t="str">
        <f>DB!B224</f>
        <v>항12  XXX</v>
      </c>
      <c r="C241" s="50" t="str">
        <f>DB!C224</f>
        <v>12.1   YYY</v>
      </c>
      <c r="D241" s="50" t="str">
        <f>DB!D224</f>
        <v>12.1.1   ZZZ</v>
      </c>
      <c r="E241" s="68"/>
      <c r="F241" s="68"/>
      <c r="G241" s="16">
        <f>IF(C241="",0,SUMIFS(지급대장!$K$4:$K$3500,지급대장!$C$4:$C$3500,"국제협력단",지급대장!$E$4:$E$3500,총괄명세!C241,지급대장!$F$4:$F$3500,총괄명세!D241))</f>
        <v>0</v>
      </c>
      <c r="H241" s="16">
        <f t="shared" si="45"/>
        <v>0</v>
      </c>
      <c r="I241" s="69">
        <f t="shared" si="74"/>
        <v>0</v>
      </c>
      <c r="J241" s="68"/>
      <c r="K241" s="68"/>
      <c r="L241" s="16">
        <f>IF(C241=" ",0,SUMIFS(지급대장!$K$4:$K$3500,지급대장!$C$4:$C$3500,"파트너분담금",지급대장!$E$4:$E$3500,총괄명세!C241,지급대장!$F$4:$F$3500,총괄명세!D241))</f>
        <v>0</v>
      </c>
      <c r="M241" s="16">
        <f t="shared" si="46"/>
        <v>0</v>
      </c>
      <c r="N241" s="72">
        <f t="shared" si="75"/>
        <v>0</v>
      </c>
      <c r="P241" s="117">
        <f t="shared" si="53"/>
        <v>0</v>
      </c>
    </row>
    <row r="242" spans="1:16" ht="18" customHeight="1" x14ac:dyDescent="0.3">
      <c r="A242" s="76"/>
      <c r="B242" s="74" t="str">
        <f>DB!B225</f>
        <v>항12  XXX</v>
      </c>
      <c r="C242" s="50" t="str">
        <f>DB!C225</f>
        <v>12.1   YYY</v>
      </c>
      <c r="D242" s="50" t="str">
        <f>DB!D225</f>
        <v>12.1.2   ZZZ</v>
      </c>
      <c r="E242" s="68"/>
      <c r="F242" s="68"/>
      <c r="G242" s="16">
        <f>IF(C242="",0,SUMIFS(지급대장!$K$4:$K$3500,지급대장!$C$4:$C$3500,"국제협력단",지급대장!$E$4:$E$3500,총괄명세!C242,지급대장!$F$4:$F$3500,총괄명세!D242))</f>
        <v>0</v>
      </c>
      <c r="H242" s="16">
        <f t="shared" si="45"/>
        <v>0</v>
      </c>
      <c r="I242" s="69">
        <f t="shared" si="74"/>
        <v>0</v>
      </c>
      <c r="J242" s="68"/>
      <c r="K242" s="68"/>
      <c r="L242" s="16">
        <f>IF(C242=" ",0,SUMIFS(지급대장!$K$4:$K$3500,지급대장!$C$4:$C$3500,"파트너분담금",지급대장!$E$4:$E$3500,총괄명세!C242,지급대장!$F$4:$F$3500,총괄명세!D242))</f>
        <v>0</v>
      </c>
      <c r="M242" s="16">
        <f t="shared" si="46"/>
        <v>0</v>
      </c>
      <c r="N242" s="72">
        <f t="shared" si="75"/>
        <v>0</v>
      </c>
      <c r="P242" s="117">
        <f t="shared" si="53"/>
        <v>0</v>
      </c>
    </row>
    <row r="243" spans="1:16" ht="18" customHeight="1" x14ac:dyDescent="0.3">
      <c r="A243" s="76"/>
      <c r="B243" s="74" t="str">
        <f>DB!B226</f>
        <v>항12  XXX</v>
      </c>
      <c r="C243" s="50" t="str">
        <f>DB!C226</f>
        <v>12.1   YYY</v>
      </c>
      <c r="D243" s="50" t="str">
        <f>DB!D226</f>
        <v>12.1.3   ZZZ</v>
      </c>
      <c r="E243" s="68"/>
      <c r="F243" s="68"/>
      <c r="G243" s="16">
        <f>IF(C243="",0,SUMIFS(지급대장!$K$4:$K$3500,지급대장!$C$4:$C$3500,"국제협력단",지급대장!$E$4:$E$3500,총괄명세!C243,지급대장!$F$4:$F$3500,총괄명세!D243))</f>
        <v>0</v>
      </c>
      <c r="H243" s="16">
        <f t="shared" si="45"/>
        <v>0</v>
      </c>
      <c r="I243" s="69">
        <f t="shared" si="74"/>
        <v>0</v>
      </c>
      <c r="J243" s="68"/>
      <c r="K243" s="68"/>
      <c r="L243" s="16">
        <f>IF(C243=" ",0,SUMIFS(지급대장!$K$4:$K$3500,지급대장!$C$4:$C$3500,"파트너분담금",지급대장!$E$4:$E$3500,총괄명세!C243,지급대장!$F$4:$F$3500,총괄명세!D243))</f>
        <v>0</v>
      </c>
      <c r="M243" s="16">
        <f t="shared" si="46"/>
        <v>0</v>
      </c>
      <c r="N243" s="72">
        <f t="shared" si="75"/>
        <v>0</v>
      </c>
      <c r="P243" s="117">
        <f t="shared" ref="P243:P306" si="80">SUM(E243:N243)</f>
        <v>0</v>
      </c>
    </row>
    <row r="244" spans="1:16" ht="18" customHeight="1" x14ac:dyDescent="0.3">
      <c r="A244" s="76"/>
      <c r="B244" s="74" t="str">
        <f>DB!B227</f>
        <v>항12  XXX</v>
      </c>
      <c r="C244" s="50" t="str">
        <f>DB!C227</f>
        <v>12.1   YYY</v>
      </c>
      <c r="D244" s="50" t="str">
        <f>DB!D227</f>
        <v>12.1.4   ZZZ</v>
      </c>
      <c r="E244" s="68"/>
      <c r="F244" s="68"/>
      <c r="G244" s="16">
        <f>IF(C244="",0,SUMIFS(지급대장!$K$4:$K$3500,지급대장!$C$4:$C$3500,"국제협력단",지급대장!$E$4:$E$3500,총괄명세!C244,지급대장!$F$4:$F$3500,총괄명세!D244))</f>
        <v>0</v>
      </c>
      <c r="H244" s="16">
        <f t="shared" si="45"/>
        <v>0</v>
      </c>
      <c r="I244" s="69">
        <f t="shared" si="74"/>
        <v>0</v>
      </c>
      <c r="J244" s="68"/>
      <c r="K244" s="68"/>
      <c r="L244" s="16">
        <f>IF(C244=" ",0,SUMIFS(지급대장!$K$4:$K$3500,지급대장!$C$4:$C$3500,"파트너분담금",지급대장!$E$4:$E$3500,총괄명세!C244,지급대장!$F$4:$F$3500,총괄명세!D244))</f>
        <v>0</v>
      </c>
      <c r="M244" s="16">
        <f t="shared" si="46"/>
        <v>0</v>
      </c>
      <c r="N244" s="72">
        <f t="shared" si="75"/>
        <v>0</v>
      </c>
      <c r="P244" s="117">
        <f t="shared" si="80"/>
        <v>0</v>
      </c>
    </row>
    <row r="245" spans="1:16" ht="18" customHeight="1" x14ac:dyDescent="0.3">
      <c r="A245" s="76"/>
      <c r="B245" s="74" t="str">
        <f>DB!B228</f>
        <v>항12  XXX</v>
      </c>
      <c r="C245" s="50" t="str">
        <f>DB!C228</f>
        <v>12.1   YYY</v>
      </c>
      <c r="D245" s="50" t="str">
        <f>DB!D228</f>
        <v>12.1.5   ZZZ</v>
      </c>
      <c r="E245" s="68"/>
      <c r="F245" s="68"/>
      <c r="G245" s="16">
        <f>IF(C245="",0,SUMIFS(지급대장!$K$4:$K$3500,지급대장!$C$4:$C$3500,"국제협력단",지급대장!$E$4:$E$3500,총괄명세!C245,지급대장!$F$4:$F$3500,총괄명세!D245))</f>
        <v>0</v>
      </c>
      <c r="H245" s="16">
        <f t="shared" ref="H245:H250" si="81">IF(F245&gt;=G245, G245, F245)</f>
        <v>0</v>
      </c>
      <c r="I245" s="69">
        <f t="shared" ref="I245:I250" si="82">IF(ISERROR(H245/F245),0,H245/F245)</f>
        <v>0</v>
      </c>
      <c r="J245" s="68"/>
      <c r="K245" s="68"/>
      <c r="L245" s="16">
        <f>IF(C245=" ",0,SUMIFS(지급대장!$K$4:$K$3500,지급대장!$C$4:$C$3500,"파트너분담금",지급대장!$E$4:$E$3500,총괄명세!C245,지급대장!$F$4:$F$3500,총괄명세!D245))</f>
        <v>0</v>
      </c>
      <c r="M245" s="16">
        <f t="shared" ref="M245:M250" si="83">IF(K245&gt;=L245, L245, K245)</f>
        <v>0</v>
      </c>
      <c r="N245" s="72">
        <f t="shared" ref="N245:N250" si="84">IF(ISERROR(M245/K245),0,M245/K245)</f>
        <v>0</v>
      </c>
      <c r="P245" s="117">
        <f t="shared" si="80"/>
        <v>0</v>
      </c>
    </row>
    <row r="246" spans="1:16" ht="18" customHeight="1" x14ac:dyDescent="0.3">
      <c r="A246" s="76"/>
      <c r="B246" s="74" t="str">
        <f>DB!B229</f>
        <v>항12  XXX</v>
      </c>
      <c r="C246" s="50" t="str">
        <f>DB!C229</f>
        <v>12.1   YYY</v>
      </c>
      <c r="D246" s="50" t="str">
        <f>DB!D229</f>
        <v>12.1.6   ZZZ</v>
      </c>
      <c r="E246" s="68"/>
      <c r="F246" s="68"/>
      <c r="G246" s="16">
        <f>IF(C246="",0,SUMIFS(지급대장!$K$4:$K$3500,지급대장!$C$4:$C$3500,"국제협력단",지급대장!$E$4:$E$3500,총괄명세!C246,지급대장!$F$4:$F$3500,총괄명세!D246))</f>
        <v>0</v>
      </c>
      <c r="H246" s="16">
        <f t="shared" si="81"/>
        <v>0</v>
      </c>
      <c r="I246" s="69">
        <f t="shared" si="82"/>
        <v>0</v>
      </c>
      <c r="J246" s="68"/>
      <c r="K246" s="68"/>
      <c r="L246" s="16">
        <f>IF(C246=" ",0,SUMIFS(지급대장!$K$4:$K$3500,지급대장!$C$4:$C$3500,"파트너분담금",지급대장!$E$4:$E$3500,총괄명세!C246,지급대장!$F$4:$F$3500,총괄명세!D246))</f>
        <v>0</v>
      </c>
      <c r="M246" s="16">
        <f t="shared" si="83"/>
        <v>0</v>
      </c>
      <c r="N246" s="72">
        <f t="shared" si="84"/>
        <v>0</v>
      </c>
      <c r="P246" s="117">
        <f t="shared" si="80"/>
        <v>0</v>
      </c>
    </row>
    <row r="247" spans="1:16" ht="18" customHeight="1" x14ac:dyDescent="0.3">
      <c r="A247" s="76"/>
      <c r="B247" s="74" t="str">
        <f>DB!B230</f>
        <v>항12  XXX</v>
      </c>
      <c r="C247" s="50" t="str">
        <f>DB!C230</f>
        <v>12.1   YYY</v>
      </c>
      <c r="D247" s="50" t="str">
        <f>DB!D230</f>
        <v>12.1.7   ZZZ</v>
      </c>
      <c r="E247" s="68"/>
      <c r="F247" s="68"/>
      <c r="G247" s="16">
        <f>IF(C247="",0,SUMIFS(지급대장!$K$4:$K$3500,지급대장!$C$4:$C$3500,"국제협력단",지급대장!$E$4:$E$3500,총괄명세!C247,지급대장!$F$4:$F$3500,총괄명세!D247))</f>
        <v>0</v>
      </c>
      <c r="H247" s="16">
        <f t="shared" si="81"/>
        <v>0</v>
      </c>
      <c r="I247" s="69">
        <f t="shared" si="82"/>
        <v>0</v>
      </c>
      <c r="J247" s="68"/>
      <c r="K247" s="68"/>
      <c r="L247" s="16">
        <f>IF(C247=" ",0,SUMIFS(지급대장!$K$4:$K$3500,지급대장!$C$4:$C$3500,"파트너분담금",지급대장!$E$4:$E$3500,총괄명세!C247,지급대장!$F$4:$F$3500,총괄명세!D247))</f>
        <v>0</v>
      </c>
      <c r="M247" s="16">
        <f t="shared" si="83"/>
        <v>0</v>
      </c>
      <c r="N247" s="72">
        <f t="shared" si="84"/>
        <v>0</v>
      </c>
      <c r="P247" s="117">
        <f t="shared" si="80"/>
        <v>0</v>
      </c>
    </row>
    <row r="248" spans="1:16" ht="18" customHeight="1" x14ac:dyDescent="0.3">
      <c r="A248" s="76"/>
      <c r="B248" s="74" t="str">
        <f>DB!B231</f>
        <v>항12  XXX</v>
      </c>
      <c r="C248" s="50" t="str">
        <f>DB!C231</f>
        <v>12.1   YYY</v>
      </c>
      <c r="D248" s="50" t="str">
        <f>DB!D231</f>
        <v>12.1.8   ZZZ</v>
      </c>
      <c r="E248" s="68"/>
      <c r="F248" s="68"/>
      <c r="G248" s="16">
        <f>IF(C248="",0,SUMIFS(지급대장!$K$4:$K$3500,지급대장!$C$4:$C$3500,"국제협력단",지급대장!$E$4:$E$3500,총괄명세!C248,지급대장!$F$4:$F$3500,총괄명세!D248))</f>
        <v>0</v>
      </c>
      <c r="H248" s="16">
        <f t="shared" si="81"/>
        <v>0</v>
      </c>
      <c r="I248" s="69">
        <f t="shared" si="82"/>
        <v>0</v>
      </c>
      <c r="J248" s="68"/>
      <c r="K248" s="68"/>
      <c r="L248" s="16">
        <f>IF(C248=" ",0,SUMIFS(지급대장!$K$4:$K$3500,지급대장!$C$4:$C$3500,"파트너분담금",지급대장!$E$4:$E$3500,총괄명세!C248,지급대장!$F$4:$F$3500,총괄명세!D248))</f>
        <v>0</v>
      </c>
      <c r="M248" s="16">
        <f t="shared" si="83"/>
        <v>0</v>
      </c>
      <c r="N248" s="72">
        <f t="shared" si="84"/>
        <v>0</v>
      </c>
      <c r="P248" s="117">
        <f t="shared" si="80"/>
        <v>0</v>
      </c>
    </row>
    <row r="249" spans="1:16" ht="18" customHeight="1" x14ac:dyDescent="0.3">
      <c r="A249" s="76"/>
      <c r="B249" s="74" t="str">
        <f>DB!B232</f>
        <v>항12  XXX</v>
      </c>
      <c r="C249" s="50" t="str">
        <f>DB!C232</f>
        <v>12.1   YYY</v>
      </c>
      <c r="D249" s="50" t="str">
        <f>DB!D232</f>
        <v>12.1.9   ZZZ</v>
      </c>
      <c r="E249" s="68"/>
      <c r="F249" s="68"/>
      <c r="G249" s="16">
        <f>IF(C249="",0,SUMIFS(지급대장!$K$4:$K$3500,지급대장!$C$4:$C$3500,"국제협력단",지급대장!$E$4:$E$3500,총괄명세!C249,지급대장!$F$4:$F$3500,총괄명세!D249))</f>
        <v>0</v>
      </c>
      <c r="H249" s="16">
        <f t="shared" si="81"/>
        <v>0</v>
      </c>
      <c r="I249" s="69">
        <f t="shared" si="82"/>
        <v>0</v>
      </c>
      <c r="J249" s="68"/>
      <c r="K249" s="68"/>
      <c r="L249" s="16">
        <f>IF(C249=" ",0,SUMIFS(지급대장!$K$4:$K$3500,지급대장!$C$4:$C$3500,"파트너분담금",지급대장!$E$4:$E$3500,총괄명세!C249,지급대장!$F$4:$F$3500,총괄명세!D249))</f>
        <v>0</v>
      </c>
      <c r="M249" s="16">
        <f t="shared" si="83"/>
        <v>0</v>
      </c>
      <c r="N249" s="72">
        <f t="shared" si="84"/>
        <v>0</v>
      </c>
      <c r="P249" s="117">
        <f t="shared" si="80"/>
        <v>0</v>
      </c>
    </row>
    <row r="250" spans="1:16" ht="18" customHeight="1" x14ac:dyDescent="0.3">
      <c r="A250" s="76"/>
      <c r="B250" s="74" t="str">
        <f>DB!B233</f>
        <v>항12  XXX</v>
      </c>
      <c r="C250" s="50" t="str">
        <f>DB!C233</f>
        <v>12.1   YYY</v>
      </c>
      <c r="D250" s="50" t="str">
        <f>DB!D233</f>
        <v>12.1.10   ZZZ</v>
      </c>
      <c r="E250" s="68"/>
      <c r="F250" s="68"/>
      <c r="G250" s="16">
        <f>IF(C250="",0,SUMIFS(지급대장!$K$4:$K$3500,지급대장!$C$4:$C$3500,"국제협력단",지급대장!$E$4:$E$3500,총괄명세!C250,지급대장!$F$4:$F$3500,총괄명세!D250))</f>
        <v>0</v>
      </c>
      <c r="H250" s="16">
        <f t="shared" si="81"/>
        <v>0</v>
      </c>
      <c r="I250" s="69">
        <f t="shared" si="82"/>
        <v>0</v>
      </c>
      <c r="J250" s="68"/>
      <c r="K250" s="68"/>
      <c r="L250" s="16">
        <f>IF(C250=" ",0,SUMIFS(지급대장!$K$4:$K$3500,지급대장!$C$4:$C$3500,"파트너분담금",지급대장!$E$4:$E$3500,총괄명세!C250,지급대장!$F$4:$F$3500,총괄명세!D250))</f>
        <v>0</v>
      </c>
      <c r="M250" s="16">
        <f t="shared" si="83"/>
        <v>0</v>
      </c>
      <c r="N250" s="72">
        <f t="shared" si="84"/>
        <v>0</v>
      </c>
      <c r="P250" s="117">
        <f t="shared" si="80"/>
        <v>0</v>
      </c>
    </row>
    <row r="251" spans="1:16" ht="18" customHeight="1" x14ac:dyDescent="0.3">
      <c r="A251" s="76"/>
      <c r="B251" s="74" t="str">
        <f>DB!B234</f>
        <v>항12  XXX</v>
      </c>
      <c r="C251" s="50" t="str">
        <f>DB!C234</f>
        <v>12.2   YYY</v>
      </c>
      <c r="D251" s="50" t="str">
        <f>DB!D234</f>
        <v>12.2.1   ZZZ</v>
      </c>
      <c r="E251" s="68"/>
      <c r="F251" s="68"/>
      <c r="G251" s="16">
        <f>IF(C251="",0,SUMIFS(지급대장!$K$4:$K$3500,지급대장!$C$4:$C$3500,"국제협력단",지급대장!$E$4:$E$3500,총괄명세!C251,지급대장!$F$4:$F$3500,총괄명세!D251))</f>
        <v>0</v>
      </c>
      <c r="H251" s="16">
        <f t="shared" si="45"/>
        <v>0</v>
      </c>
      <c r="I251" s="69">
        <f t="shared" si="74"/>
        <v>0</v>
      </c>
      <c r="J251" s="68"/>
      <c r="K251" s="68"/>
      <c r="L251" s="16">
        <f>IF(C251=" ",0,SUMIFS(지급대장!$K$4:$K$3500,지급대장!$C$4:$C$3500,"파트너분담금",지급대장!$E$4:$E$3500,총괄명세!C251,지급대장!$F$4:$F$3500,총괄명세!D251))</f>
        <v>0</v>
      </c>
      <c r="M251" s="16">
        <f t="shared" si="46"/>
        <v>0</v>
      </c>
      <c r="N251" s="72">
        <f t="shared" si="75"/>
        <v>0</v>
      </c>
      <c r="P251" s="117">
        <f t="shared" si="80"/>
        <v>0</v>
      </c>
    </row>
    <row r="252" spans="1:16" ht="18" customHeight="1" x14ac:dyDescent="0.3">
      <c r="A252" s="76"/>
      <c r="B252" s="74" t="str">
        <f>DB!B235</f>
        <v>항12  XXX</v>
      </c>
      <c r="C252" s="50" t="str">
        <f>DB!C235</f>
        <v>12.2   YYY</v>
      </c>
      <c r="D252" s="50" t="str">
        <f>DB!D235</f>
        <v>12.2.2   ZZZ</v>
      </c>
      <c r="E252" s="68"/>
      <c r="F252" s="68"/>
      <c r="G252" s="16">
        <f>IF(C252="",0,SUMIFS(지급대장!$K$4:$K$3500,지급대장!$C$4:$C$3500,"국제협력단",지급대장!$E$4:$E$3500,총괄명세!C252,지급대장!$F$4:$F$3500,총괄명세!D252))</f>
        <v>0</v>
      </c>
      <c r="H252" s="16">
        <f t="shared" si="45"/>
        <v>0</v>
      </c>
      <c r="I252" s="69">
        <f t="shared" si="74"/>
        <v>0</v>
      </c>
      <c r="J252" s="68"/>
      <c r="K252" s="68"/>
      <c r="L252" s="16">
        <f>IF(C252=" ",0,SUMIFS(지급대장!$K$4:$K$3500,지급대장!$C$4:$C$3500,"파트너분담금",지급대장!$E$4:$E$3500,총괄명세!C252,지급대장!$F$4:$F$3500,총괄명세!D252))</f>
        <v>0</v>
      </c>
      <c r="M252" s="16">
        <f t="shared" si="46"/>
        <v>0</v>
      </c>
      <c r="N252" s="72">
        <f t="shared" si="75"/>
        <v>0</v>
      </c>
      <c r="P252" s="117">
        <f t="shared" si="80"/>
        <v>0</v>
      </c>
    </row>
    <row r="253" spans="1:16" ht="18" customHeight="1" x14ac:dyDescent="0.3">
      <c r="A253" s="76"/>
      <c r="B253" s="74" t="str">
        <f>DB!B236</f>
        <v>항12  XXX</v>
      </c>
      <c r="C253" s="50" t="str">
        <f>DB!C236</f>
        <v>12.2   YYY</v>
      </c>
      <c r="D253" s="50" t="str">
        <f>DB!D236</f>
        <v>12.2.3   ZZZ</v>
      </c>
      <c r="E253" s="68"/>
      <c r="F253" s="68"/>
      <c r="G253" s="16">
        <f>IF(C253="",0,SUMIFS(지급대장!$K$4:$K$3500,지급대장!$C$4:$C$3500,"국제협력단",지급대장!$E$4:$E$3500,총괄명세!C253,지급대장!$F$4:$F$3500,총괄명세!D253))</f>
        <v>0</v>
      </c>
      <c r="H253" s="16">
        <f t="shared" si="45"/>
        <v>0</v>
      </c>
      <c r="I253" s="69">
        <f t="shared" si="74"/>
        <v>0</v>
      </c>
      <c r="J253" s="68"/>
      <c r="K253" s="68"/>
      <c r="L253" s="16">
        <f>IF(C253=" ",0,SUMIFS(지급대장!$K$4:$K$3500,지급대장!$C$4:$C$3500,"파트너분담금",지급대장!$E$4:$E$3500,총괄명세!C253,지급대장!$F$4:$F$3500,총괄명세!D253))</f>
        <v>0</v>
      </c>
      <c r="M253" s="16">
        <f t="shared" si="46"/>
        <v>0</v>
      </c>
      <c r="N253" s="72">
        <f t="shared" si="75"/>
        <v>0</v>
      </c>
      <c r="P253" s="117">
        <f t="shared" si="80"/>
        <v>0</v>
      </c>
    </row>
    <row r="254" spans="1:16" ht="18" customHeight="1" x14ac:dyDescent="0.3">
      <c r="A254" s="76"/>
      <c r="B254" s="74" t="str">
        <f>DB!B237</f>
        <v>항12  XXX</v>
      </c>
      <c r="C254" s="50" t="str">
        <f>DB!C237</f>
        <v>12.2   YYY</v>
      </c>
      <c r="D254" s="50" t="str">
        <f>DB!D237</f>
        <v>12.2.4   ZZZ</v>
      </c>
      <c r="E254" s="68"/>
      <c r="F254" s="68"/>
      <c r="G254" s="16">
        <f>IF(C254="",0,SUMIFS(지급대장!$K$4:$K$3500,지급대장!$C$4:$C$3500,"국제협력단",지급대장!$E$4:$E$3500,총괄명세!C254,지급대장!$F$4:$F$3500,총괄명세!D254))</f>
        <v>0</v>
      </c>
      <c r="H254" s="16">
        <f t="shared" si="45"/>
        <v>0</v>
      </c>
      <c r="I254" s="69">
        <f t="shared" si="74"/>
        <v>0</v>
      </c>
      <c r="J254" s="68"/>
      <c r="K254" s="68"/>
      <c r="L254" s="16">
        <f>IF(C254=" ",0,SUMIFS(지급대장!$K$4:$K$3500,지급대장!$C$4:$C$3500,"파트너분담금",지급대장!$E$4:$E$3500,총괄명세!C254,지급대장!$F$4:$F$3500,총괄명세!D254))</f>
        <v>0</v>
      </c>
      <c r="M254" s="16">
        <f t="shared" si="46"/>
        <v>0</v>
      </c>
      <c r="N254" s="72">
        <f t="shared" si="75"/>
        <v>0</v>
      </c>
      <c r="P254" s="117">
        <f t="shared" si="80"/>
        <v>0</v>
      </c>
    </row>
    <row r="255" spans="1:16" ht="18" customHeight="1" x14ac:dyDescent="0.3">
      <c r="A255" s="76"/>
      <c r="B255" s="74" t="str">
        <f>DB!B238</f>
        <v>항12  XXX</v>
      </c>
      <c r="C255" s="50" t="str">
        <f>DB!C238</f>
        <v>12.2   YYY</v>
      </c>
      <c r="D255" s="50" t="str">
        <f>DB!D238</f>
        <v>12.2.5   ZZZ</v>
      </c>
      <c r="E255" s="68"/>
      <c r="F255" s="68"/>
      <c r="G255" s="16">
        <f>IF(C255="",0,SUMIFS(지급대장!$K$4:$K$3500,지급대장!$C$4:$C$3500,"국제협력단",지급대장!$E$4:$E$3500,총괄명세!C255,지급대장!$F$4:$F$3500,총괄명세!D255))</f>
        <v>0</v>
      </c>
      <c r="H255" s="16">
        <f t="shared" ref="H255:H260" si="85">IF(F255&gt;=G255, G255, F255)</f>
        <v>0</v>
      </c>
      <c r="I255" s="69">
        <f t="shared" ref="I255:I260" si="86">IF(ISERROR(H255/F255),0,H255/F255)</f>
        <v>0</v>
      </c>
      <c r="J255" s="68"/>
      <c r="K255" s="68"/>
      <c r="L255" s="16">
        <f>IF(C255=" ",0,SUMIFS(지급대장!$K$4:$K$3500,지급대장!$C$4:$C$3500,"파트너분담금",지급대장!$E$4:$E$3500,총괄명세!C255,지급대장!$F$4:$F$3500,총괄명세!D255))</f>
        <v>0</v>
      </c>
      <c r="M255" s="16">
        <f t="shared" ref="M255:M260" si="87">IF(K255&gt;=L255, L255, K255)</f>
        <v>0</v>
      </c>
      <c r="N255" s="72">
        <f t="shared" ref="N255:N260" si="88">IF(ISERROR(M255/K255),0,M255/K255)</f>
        <v>0</v>
      </c>
      <c r="P255" s="117">
        <f t="shared" si="80"/>
        <v>0</v>
      </c>
    </row>
    <row r="256" spans="1:16" ht="18" customHeight="1" x14ac:dyDescent="0.3">
      <c r="A256" s="76"/>
      <c r="B256" s="74" t="str">
        <f>DB!B239</f>
        <v>항12  XXX</v>
      </c>
      <c r="C256" s="50" t="str">
        <f>DB!C239</f>
        <v>12.2   YYY</v>
      </c>
      <c r="D256" s="50" t="str">
        <f>DB!D239</f>
        <v>12.2.6   ZZZ</v>
      </c>
      <c r="E256" s="68"/>
      <c r="F256" s="68"/>
      <c r="G256" s="16">
        <f>IF(C256="",0,SUMIFS(지급대장!$K$4:$K$3500,지급대장!$C$4:$C$3500,"국제협력단",지급대장!$E$4:$E$3500,총괄명세!C256,지급대장!$F$4:$F$3500,총괄명세!D256))</f>
        <v>0</v>
      </c>
      <c r="H256" s="16">
        <f t="shared" si="85"/>
        <v>0</v>
      </c>
      <c r="I256" s="69">
        <f t="shared" si="86"/>
        <v>0</v>
      </c>
      <c r="J256" s="68"/>
      <c r="K256" s="68"/>
      <c r="L256" s="16">
        <f>IF(C256=" ",0,SUMIFS(지급대장!$K$4:$K$3500,지급대장!$C$4:$C$3500,"파트너분담금",지급대장!$E$4:$E$3500,총괄명세!C256,지급대장!$F$4:$F$3500,총괄명세!D256))</f>
        <v>0</v>
      </c>
      <c r="M256" s="16">
        <f t="shared" si="87"/>
        <v>0</v>
      </c>
      <c r="N256" s="72">
        <f t="shared" si="88"/>
        <v>0</v>
      </c>
      <c r="P256" s="117">
        <f t="shared" si="80"/>
        <v>0</v>
      </c>
    </row>
    <row r="257" spans="1:16" ht="18" customHeight="1" x14ac:dyDescent="0.3">
      <c r="A257" s="76"/>
      <c r="B257" s="74" t="str">
        <f>DB!B240</f>
        <v>항12  XXX</v>
      </c>
      <c r="C257" s="50" t="str">
        <f>DB!C240</f>
        <v>12.2   YYY</v>
      </c>
      <c r="D257" s="50" t="str">
        <f>DB!D240</f>
        <v>12.2.7   ZZZ</v>
      </c>
      <c r="E257" s="68"/>
      <c r="F257" s="68"/>
      <c r="G257" s="16">
        <f>IF(C257="",0,SUMIFS(지급대장!$K$4:$K$3500,지급대장!$C$4:$C$3500,"국제협력단",지급대장!$E$4:$E$3500,총괄명세!C257,지급대장!$F$4:$F$3500,총괄명세!D257))</f>
        <v>0</v>
      </c>
      <c r="H257" s="16">
        <f t="shared" si="85"/>
        <v>0</v>
      </c>
      <c r="I257" s="69">
        <f t="shared" si="86"/>
        <v>0</v>
      </c>
      <c r="J257" s="68"/>
      <c r="K257" s="68"/>
      <c r="L257" s="16">
        <f>IF(C257=" ",0,SUMIFS(지급대장!$K$4:$K$3500,지급대장!$C$4:$C$3500,"파트너분담금",지급대장!$E$4:$E$3500,총괄명세!C257,지급대장!$F$4:$F$3500,총괄명세!D257))</f>
        <v>0</v>
      </c>
      <c r="M257" s="16">
        <f t="shared" si="87"/>
        <v>0</v>
      </c>
      <c r="N257" s="72">
        <f t="shared" si="88"/>
        <v>0</v>
      </c>
      <c r="P257" s="117">
        <f t="shared" si="80"/>
        <v>0</v>
      </c>
    </row>
    <row r="258" spans="1:16" ht="18" customHeight="1" x14ac:dyDescent="0.3">
      <c r="A258" s="76"/>
      <c r="B258" s="74" t="str">
        <f>DB!B241</f>
        <v>항12  XXX</v>
      </c>
      <c r="C258" s="50" t="str">
        <f>DB!C241</f>
        <v>12.2   YYY</v>
      </c>
      <c r="D258" s="50" t="str">
        <f>DB!D241</f>
        <v>12.2.8   ZZZ</v>
      </c>
      <c r="E258" s="68"/>
      <c r="F258" s="68"/>
      <c r="G258" s="16">
        <f>IF(C258="",0,SUMIFS(지급대장!$K$4:$K$3500,지급대장!$C$4:$C$3500,"국제협력단",지급대장!$E$4:$E$3500,총괄명세!C258,지급대장!$F$4:$F$3500,총괄명세!D258))</f>
        <v>0</v>
      </c>
      <c r="H258" s="16">
        <f t="shared" si="85"/>
        <v>0</v>
      </c>
      <c r="I258" s="69">
        <f t="shared" si="86"/>
        <v>0</v>
      </c>
      <c r="J258" s="68"/>
      <c r="K258" s="68"/>
      <c r="L258" s="16">
        <f>IF(C258=" ",0,SUMIFS(지급대장!$K$4:$K$3500,지급대장!$C$4:$C$3500,"파트너분담금",지급대장!$E$4:$E$3500,총괄명세!C258,지급대장!$F$4:$F$3500,총괄명세!D258))</f>
        <v>0</v>
      </c>
      <c r="M258" s="16">
        <f t="shared" si="87"/>
        <v>0</v>
      </c>
      <c r="N258" s="72">
        <f t="shared" si="88"/>
        <v>0</v>
      </c>
      <c r="P258" s="117">
        <f t="shared" si="80"/>
        <v>0</v>
      </c>
    </row>
    <row r="259" spans="1:16" ht="18" customHeight="1" x14ac:dyDescent="0.3">
      <c r="A259" s="76"/>
      <c r="B259" s="74" t="str">
        <f>DB!B242</f>
        <v>항12  XXX</v>
      </c>
      <c r="C259" s="50" t="str">
        <f>DB!C242</f>
        <v>12.2   YYY</v>
      </c>
      <c r="D259" s="50" t="str">
        <f>DB!D242</f>
        <v>12.2.9   ZZZ</v>
      </c>
      <c r="E259" s="68"/>
      <c r="F259" s="68"/>
      <c r="G259" s="16">
        <f>IF(C259="",0,SUMIFS(지급대장!$K$4:$K$3500,지급대장!$C$4:$C$3500,"국제협력단",지급대장!$E$4:$E$3500,총괄명세!C259,지급대장!$F$4:$F$3500,총괄명세!D259))</f>
        <v>0</v>
      </c>
      <c r="H259" s="16">
        <f t="shared" si="85"/>
        <v>0</v>
      </c>
      <c r="I259" s="69">
        <f t="shared" si="86"/>
        <v>0</v>
      </c>
      <c r="J259" s="68"/>
      <c r="K259" s="68"/>
      <c r="L259" s="16">
        <f>IF(C259=" ",0,SUMIFS(지급대장!$K$4:$K$3500,지급대장!$C$4:$C$3500,"파트너분담금",지급대장!$E$4:$E$3500,총괄명세!C259,지급대장!$F$4:$F$3500,총괄명세!D259))</f>
        <v>0</v>
      </c>
      <c r="M259" s="16">
        <f t="shared" si="87"/>
        <v>0</v>
      </c>
      <c r="N259" s="72">
        <f t="shared" si="88"/>
        <v>0</v>
      </c>
      <c r="P259" s="117">
        <f t="shared" si="80"/>
        <v>0</v>
      </c>
    </row>
    <row r="260" spans="1:16" ht="18" customHeight="1" x14ac:dyDescent="0.3">
      <c r="A260" s="76"/>
      <c r="B260" s="74" t="str">
        <f>DB!B243</f>
        <v>항12  XXX</v>
      </c>
      <c r="C260" s="50" t="str">
        <f>DB!C243</f>
        <v>12.2   YYY</v>
      </c>
      <c r="D260" s="50" t="str">
        <f>DB!D243</f>
        <v>12.2.10   ZZZ</v>
      </c>
      <c r="E260" s="68"/>
      <c r="F260" s="68"/>
      <c r="G260" s="16">
        <f>IF(C260="",0,SUMIFS(지급대장!$K$4:$K$3500,지급대장!$C$4:$C$3500,"국제협력단",지급대장!$E$4:$E$3500,총괄명세!C260,지급대장!$F$4:$F$3500,총괄명세!D260))</f>
        <v>0</v>
      </c>
      <c r="H260" s="16">
        <f t="shared" si="85"/>
        <v>0</v>
      </c>
      <c r="I260" s="69">
        <f t="shared" si="86"/>
        <v>0</v>
      </c>
      <c r="J260" s="68"/>
      <c r="K260" s="68"/>
      <c r="L260" s="16">
        <f>IF(C260=" ",0,SUMIFS(지급대장!$K$4:$K$3500,지급대장!$C$4:$C$3500,"파트너분담금",지급대장!$E$4:$E$3500,총괄명세!C260,지급대장!$F$4:$F$3500,총괄명세!D260))</f>
        <v>0</v>
      </c>
      <c r="M260" s="16">
        <f t="shared" si="87"/>
        <v>0</v>
      </c>
      <c r="N260" s="72">
        <f t="shared" si="88"/>
        <v>0</v>
      </c>
      <c r="P260" s="117">
        <f t="shared" si="80"/>
        <v>0</v>
      </c>
    </row>
    <row r="261" spans="1:16" ht="18" customHeight="1" x14ac:dyDescent="0.3">
      <c r="A261" s="76"/>
      <c r="B261" s="113"/>
      <c r="C261" s="102" t="s">
        <v>9</v>
      </c>
      <c r="D261" s="102"/>
      <c r="E261" s="103">
        <f>SUM(E241:E260)</f>
        <v>0</v>
      </c>
      <c r="F261" s="103">
        <f>SUM(F241:F260)</f>
        <v>0</v>
      </c>
      <c r="G261" s="14">
        <f>SUM(G241:G260)</f>
        <v>0</v>
      </c>
      <c r="H261" s="14">
        <f>SUM(H241:H260)</f>
        <v>0</v>
      </c>
      <c r="I261" s="15">
        <f>IF(ISERROR(H261/F261),0,H261/F261)</f>
        <v>0</v>
      </c>
      <c r="J261" s="103">
        <f>SUM(J241:J260)</f>
        <v>0</v>
      </c>
      <c r="K261" s="103">
        <f>SUM(K241:K260)</f>
        <v>0</v>
      </c>
      <c r="L261" s="14">
        <f>SUM(L241:L260)</f>
        <v>0</v>
      </c>
      <c r="M261" s="14">
        <f>SUM(M241:M260)</f>
        <v>0</v>
      </c>
      <c r="N261" s="15">
        <f>IF(ISERROR(M261/K261),0,M261/K261)</f>
        <v>0</v>
      </c>
      <c r="P261" s="117">
        <f t="shared" si="80"/>
        <v>0</v>
      </c>
    </row>
    <row r="262" spans="1:16" ht="18" customHeight="1" x14ac:dyDescent="0.3">
      <c r="A262" s="76"/>
      <c r="B262" s="74" t="str">
        <f>DB!B244</f>
        <v>항13  XXX</v>
      </c>
      <c r="C262" s="50" t="str">
        <f>DB!C244</f>
        <v>13.1   YYY</v>
      </c>
      <c r="D262" s="50" t="str">
        <f>DB!D244</f>
        <v>13.1.1   ZZZ</v>
      </c>
      <c r="E262" s="68"/>
      <c r="F262" s="68"/>
      <c r="G262" s="16">
        <f>IF(C262="",0,SUMIFS(지급대장!$K$4:$K$3500,지급대장!$C$4:$C$3500,"국제협력단",지급대장!$E$4:$E$3500,총괄명세!C262,지급대장!$F$4:$F$3500,총괄명세!D262))</f>
        <v>0</v>
      </c>
      <c r="H262" s="16">
        <f t="shared" si="45"/>
        <v>0</v>
      </c>
      <c r="I262" s="69">
        <f t="shared" si="74"/>
        <v>0</v>
      </c>
      <c r="J262" s="68"/>
      <c r="K262" s="68"/>
      <c r="L262" s="16">
        <f>IF(C262=" ",0,SUMIFS(지급대장!$K$4:$K$3500,지급대장!$C$4:$C$3500,"파트너분담금",지급대장!$E$4:$E$3500,총괄명세!C262,지급대장!$F$4:$F$3500,총괄명세!D262))</f>
        <v>0</v>
      </c>
      <c r="M262" s="16">
        <f t="shared" si="46"/>
        <v>0</v>
      </c>
      <c r="N262" s="72">
        <f t="shared" si="75"/>
        <v>0</v>
      </c>
      <c r="P262" s="117">
        <f t="shared" si="80"/>
        <v>0</v>
      </c>
    </row>
    <row r="263" spans="1:16" ht="18" customHeight="1" x14ac:dyDescent="0.3">
      <c r="A263" s="76"/>
      <c r="B263" s="74" t="str">
        <f>DB!B245</f>
        <v>항13  XXX</v>
      </c>
      <c r="C263" s="50" t="str">
        <f>DB!C245</f>
        <v>13.1   YYY</v>
      </c>
      <c r="D263" s="50" t="str">
        <f>DB!D245</f>
        <v>13.1.2   ZZZ</v>
      </c>
      <c r="E263" s="68"/>
      <c r="F263" s="68"/>
      <c r="G263" s="16">
        <f>IF(C263="",0,SUMIFS(지급대장!$K$4:$K$3500,지급대장!$C$4:$C$3500,"국제협력단",지급대장!$E$4:$E$3500,총괄명세!C263,지급대장!$F$4:$F$3500,총괄명세!D263))</f>
        <v>0</v>
      </c>
      <c r="H263" s="16">
        <f t="shared" si="45"/>
        <v>0</v>
      </c>
      <c r="I263" s="69">
        <f t="shared" si="74"/>
        <v>0</v>
      </c>
      <c r="J263" s="68"/>
      <c r="K263" s="68"/>
      <c r="L263" s="16">
        <f>IF(C263=" ",0,SUMIFS(지급대장!$K$4:$K$3500,지급대장!$C$4:$C$3500,"파트너분담금",지급대장!$E$4:$E$3500,총괄명세!C263,지급대장!$F$4:$F$3500,총괄명세!D263))</f>
        <v>0</v>
      </c>
      <c r="M263" s="16">
        <f t="shared" si="46"/>
        <v>0</v>
      </c>
      <c r="N263" s="72">
        <f t="shared" si="75"/>
        <v>0</v>
      </c>
      <c r="P263" s="117">
        <f t="shared" si="80"/>
        <v>0</v>
      </c>
    </row>
    <row r="264" spans="1:16" ht="18" customHeight="1" x14ac:dyDescent="0.3">
      <c r="A264" s="76"/>
      <c r="B264" s="74" t="str">
        <f>DB!B246</f>
        <v>항13  XXX</v>
      </c>
      <c r="C264" s="50" t="str">
        <f>DB!C246</f>
        <v>13.1   YYY</v>
      </c>
      <c r="D264" s="50" t="str">
        <f>DB!D246</f>
        <v>13.1.3   ZZZ</v>
      </c>
      <c r="E264" s="68"/>
      <c r="F264" s="68"/>
      <c r="G264" s="16">
        <f>IF(C264="",0,SUMIFS(지급대장!$K$4:$K$3500,지급대장!$C$4:$C$3500,"국제협력단",지급대장!$E$4:$E$3500,총괄명세!C264,지급대장!$F$4:$F$3500,총괄명세!D264))</f>
        <v>0</v>
      </c>
      <c r="H264" s="16">
        <f t="shared" si="45"/>
        <v>0</v>
      </c>
      <c r="I264" s="69">
        <f t="shared" si="74"/>
        <v>0</v>
      </c>
      <c r="J264" s="68"/>
      <c r="K264" s="68"/>
      <c r="L264" s="16">
        <f>IF(C264=" ",0,SUMIFS(지급대장!$K$4:$K$3500,지급대장!$C$4:$C$3500,"파트너분담금",지급대장!$E$4:$E$3500,총괄명세!C264,지급대장!$F$4:$F$3500,총괄명세!D264))</f>
        <v>0</v>
      </c>
      <c r="M264" s="16">
        <f t="shared" si="46"/>
        <v>0</v>
      </c>
      <c r="N264" s="72">
        <f t="shared" si="75"/>
        <v>0</v>
      </c>
      <c r="P264" s="117">
        <f t="shared" si="80"/>
        <v>0</v>
      </c>
    </row>
    <row r="265" spans="1:16" ht="18" customHeight="1" x14ac:dyDescent="0.3">
      <c r="A265" s="76"/>
      <c r="B265" s="74" t="str">
        <f>DB!B247</f>
        <v>항13  XXX</v>
      </c>
      <c r="C265" s="50" t="str">
        <f>DB!C247</f>
        <v>13.1   YYY</v>
      </c>
      <c r="D265" s="50" t="str">
        <f>DB!D247</f>
        <v>13.1.4   ZZZ</v>
      </c>
      <c r="E265" s="68"/>
      <c r="F265" s="68"/>
      <c r="G265" s="16">
        <f>IF(C265="",0,SUMIFS(지급대장!$K$4:$K$3500,지급대장!$C$4:$C$3500,"국제협력단",지급대장!$E$4:$E$3500,총괄명세!C265,지급대장!$F$4:$F$3500,총괄명세!D265))</f>
        <v>0</v>
      </c>
      <c r="H265" s="16">
        <f t="shared" si="45"/>
        <v>0</v>
      </c>
      <c r="I265" s="69">
        <f t="shared" si="74"/>
        <v>0</v>
      </c>
      <c r="J265" s="68"/>
      <c r="K265" s="68"/>
      <c r="L265" s="16">
        <f>IF(C265=" ",0,SUMIFS(지급대장!$K$4:$K$3500,지급대장!$C$4:$C$3500,"파트너분담금",지급대장!$E$4:$E$3500,총괄명세!C265,지급대장!$F$4:$F$3500,총괄명세!D265))</f>
        <v>0</v>
      </c>
      <c r="M265" s="16">
        <f t="shared" si="46"/>
        <v>0</v>
      </c>
      <c r="N265" s="72">
        <f t="shared" si="75"/>
        <v>0</v>
      </c>
      <c r="P265" s="117">
        <f t="shared" si="80"/>
        <v>0</v>
      </c>
    </row>
    <row r="266" spans="1:16" ht="18" customHeight="1" x14ac:dyDescent="0.3">
      <c r="A266" s="76"/>
      <c r="B266" s="74" t="str">
        <f>DB!B248</f>
        <v>항13  XXX</v>
      </c>
      <c r="C266" s="50" t="str">
        <f>DB!C248</f>
        <v>13.1   YYY</v>
      </c>
      <c r="D266" s="50" t="str">
        <f>DB!D248</f>
        <v>13.1.5   ZZZ</v>
      </c>
      <c r="E266" s="68"/>
      <c r="F266" s="68"/>
      <c r="G266" s="16">
        <f>IF(C266="",0,SUMIFS(지급대장!$K$4:$K$3500,지급대장!$C$4:$C$3500,"국제협력단",지급대장!$E$4:$E$3500,총괄명세!C266,지급대장!$F$4:$F$3500,총괄명세!D266))</f>
        <v>0</v>
      </c>
      <c r="H266" s="16">
        <f t="shared" ref="H266:H271" si="89">IF(F266&gt;=G266, G266, F266)</f>
        <v>0</v>
      </c>
      <c r="I266" s="69">
        <f t="shared" ref="I266:I271" si="90">IF(ISERROR(H266/F266),0,H266/F266)</f>
        <v>0</v>
      </c>
      <c r="J266" s="68"/>
      <c r="K266" s="68"/>
      <c r="L266" s="16">
        <f>IF(C266=" ",0,SUMIFS(지급대장!$K$4:$K$3500,지급대장!$C$4:$C$3500,"파트너분담금",지급대장!$E$4:$E$3500,총괄명세!C266,지급대장!$F$4:$F$3500,총괄명세!D266))</f>
        <v>0</v>
      </c>
      <c r="M266" s="16">
        <f t="shared" ref="M266:M271" si="91">IF(K266&gt;=L266, L266, K266)</f>
        <v>0</v>
      </c>
      <c r="N266" s="72">
        <f t="shared" ref="N266:N271" si="92">IF(ISERROR(M266/K266),0,M266/K266)</f>
        <v>0</v>
      </c>
      <c r="P266" s="117">
        <f t="shared" si="80"/>
        <v>0</v>
      </c>
    </row>
    <row r="267" spans="1:16" ht="18" customHeight="1" x14ac:dyDescent="0.3">
      <c r="A267" s="76"/>
      <c r="B267" s="74" t="str">
        <f>DB!B249</f>
        <v>항13  XXX</v>
      </c>
      <c r="C267" s="50" t="str">
        <f>DB!C249</f>
        <v>13.1   YYY</v>
      </c>
      <c r="D267" s="50" t="str">
        <f>DB!D249</f>
        <v>13.1.6   ZZZ</v>
      </c>
      <c r="E267" s="68"/>
      <c r="F267" s="68"/>
      <c r="G267" s="16">
        <f>IF(C267="",0,SUMIFS(지급대장!$K$4:$K$3500,지급대장!$C$4:$C$3500,"국제협력단",지급대장!$E$4:$E$3500,총괄명세!C267,지급대장!$F$4:$F$3500,총괄명세!D267))</f>
        <v>0</v>
      </c>
      <c r="H267" s="16">
        <f t="shared" si="89"/>
        <v>0</v>
      </c>
      <c r="I267" s="69">
        <f t="shared" si="90"/>
        <v>0</v>
      </c>
      <c r="J267" s="68"/>
      <c r="K267" s="68"/>
      <c r="L267" s="16">
        <f>IF(C267=" ",0,SUMIFS(지급대장!$K$4:$K$3500,지급대장!$C$4:$C$3500,"파트너분담금",지급대장!$E$4:$E$3500,총괄명세!C267,지급대장!$F$4:$F$3500,총괄명세!D267))</f>
        <v>0</v>
      </c>
      <c r="M267" s="16">
        <f t="shared" si="91"/>
        <v>0</v>
      </c>
      <c r="N267" s="72">
        <f t="shared" si="92"/>
        <v>0</v>
      </c>
      <c r="P267" s="117">
        <f t="shared" si="80"/>
        <v>0</v>
      </c>
    </row>
    <row r="268" spans="1:16" ht="18" customHeight="1" x14ac:dyDescent="0.3">
      <c r="A268" s="76"/>
      <c r="B268" s="74" t="str">
        <f>DB!B250</f>
        <v>항13  XXX</v>
      </c>
      <c r="C268" s="50" t="str">
        <f>DB!C250</f>
        <v>13.1   YYY</v>
      </c>
      <c r="D268" s="50" t="str">
        <f>DB!D250</f>
        <v>13.1.7   ZZZ</v>
      </c>
      <c r="E268" s="68"/>
      <c r="F268" s="68"/>
      <c r="G268" s="16">
        <f>IF(C268="",0,SUMIFS(지급대장!$K$4:$K$3500,지급대장!$C$4:$C$3500,"국제협력단",지급대장!$E$4:$E$3500,총괄명세!C268,지급대장!$F$4:$F$3500,총괄명세!D268))</f>
        <v>0</v>
      </c>
      <c r="H268" s="16">
        <f t="shared" si="89"/>
        <v>0</v>
      </c>
      <c r="I268" s="69">
        <f t="shared" si="90"/>
        <v>0</v>
      </c>
      <c r="J268" s="68"/>
      <c r="K268" s="68"/>
      <c r="L268" s="16">
        <f>IF(C268=" ",0,SUMIFS(지급대장!$K$4:$K$3500,지급대장!$C$4:$C$3500,"파트너분담금",지급대장!$E$4:$E$3500,총괄명세!C268,지급대장!$F$4:$F$3500,총괄명세!D268))</f>
        <v>0</v>
      </c>
      <c r="M268" s="16">
        <f t="shared" si="91"/>
        <v>0</v>
      </c>
      <c r="N268" s="72">
        <f t="shared" si="92"/>
        <v>0</v>
      </c>
      <c r="P268" s="117">
        <f t="shared" si="80"/>
        <v>0</v>
      </c>
    </row>
    <row r="269" spans="1:16" ht="18" customHeight="1" x14ac:dyDescent="0.3">
      <c r="A269" s="76"/>
      <c r="B269" s="74" t="str">
        <f>DB!B251</f>
        <v>항13  XXX</v>
      </c>
      <c r="C269" s="50" t="str">
        <f>DB!C251</f>
        <v>13.1   YYY</v>
      </c>
      <c r="D269" s="50" t="str">
        <f>DB!D251</f>
        <v>13.1.8   ZZZ</v>
      </c>
      <c r="E269" s="68"/>
      <c r="F269" s="68"/>
      <c r="G269" s="16">
        <f>IF(C269="",0,SUMIFS(지급대장!$K$4:$K$3500,지급대장!$C$4:$C$3500,"국제협력단",지급대장!$E$4:$E$3500,총괄명세!C269,지급대장!$F$4:$F$3500,총괄명세!D269))</f>
        <v>0</v>
      </c>
      <c r="H269" s="16">
        <f t="shared" si="89"/>
        <v>0</v>
      </c>
      <c r="I269" s="69">
        <f t="shared" si="90"/>
        <v>0</v>
      </c>
      <c r="J269" s="68"/>
      <c r="K269" s="68"/>
      <c r="L269" s="16">
        <f>IF(C269=" ",0,SUMIFS(지급대장!$K$4:$K$3500,지급대장!$C$4:$C$3500,"파트너분담금",지급대장!$E$4:$E$3500,총괄명세!C269,지급대장!$F$4:$F$3500,총괄명세!D269))</f>
        <v>0</v>
      </c>
      <c r="M269" s="16">
        <f t="shared" si="91"/>
        <v>0</v>
      </c>
      <c r="N269" s="72">
        <f t="shared" si="92"/>
        <v>0</v>
      </c>
      <c r="P269" s="117">
        <f t="shared" si="80"/>
        <v>0</v>
      </c>
    </row>
    <row r="270" spans="1:16" ht="18" customHeight="1" x14ac:dyDescent="0.3">
      <c r="A270" s="76"/>
      <c r="B270" s="74" t="str">
        <f>DB!B252</f>
        <v>항13  XXX</v>
      </c>
      <c r="C270" s="50" t="str">
        <f>DB!C252</f>
        <v>13.1   YYY</v>
      </c>
      <c r="D270" s="50" t="str">
        <f>DB!D252</f>
        <v>13.1.9   ZZZ</v>
      </c>
      <c r="E270" s="68"/>
      <c r="F270" s="68"/>
      <c r="G270" s="16">
        <f>IF(C270="",0,SUMIFS(지급대장!$K$4:$K$3500,지급대장!$C$4:$C$3500,"국제협력단",지급대장!$E$4:$E$3500,총괄명세!C270,지급대장!$F$4:$F$3500,총괄명세!D270))</f>
        <v>0</v>
      </c>
      <c r="H270" s="16">
        <f t="shared" si="89"/>
        <v>0</v>
      </c>
      <c r="I270" s="69">
        <f t="shared" si="90"/>
        <v>0</v>
      </c>
      <c r="J270" s="68"/>
      <c r="K270" s="68"/>
      <c r="L270" s="16">
        <f>IF(C270=" ",0,SUMIFS(지급대장!$K$4:$K$3500,지급대장!$C$4:$C$3500,"파트너분담금",지급대장!$E$4:$E$3500,총괄명세!C270,지급대장!$F$4:$F$3500,총괄명세!D270))</f>
        <v>0</v>
      </c>
      <c r="M270" s="16">
        <f t="shared" si="91"/>
        <v>0</v>
      </c>
      <c r="N270" s="72">
        <f t="shared" si="92"/>
        <v>0</v>
      </c>
      <c r="P270" s="117">
        <f t="shared" si="80"/>
        <v>0</v>
      </c>
    </row>
    <row r="271" spans="1:16" ht="18" customHeight="1" x14ac:dyDescent="0.3">
      <c r="A271" s="76"/>
      <c r="B271" s="74" t="str">
        <f>DB!B253</f>
        <v>항13  XXX</v>
      </c>
      <c r="C271" s="50" t="str">
        <f>DB!C253</f>
        <v>13.1   YYY</v>
      </c>
      <c r="D271" s="50" t="str">
        <f>DB!D253</f>
        <v>13.1.10   ZZZ</v>
      </c>
      <c r="E271" s="68"/>
      <c r="F271" s="68"/>
      <c r="G271" s="16">
        <f>IF(C271="",0,SUMIFS(지급대장!$K$4:$K$3500,지급대장!$C$4:$C$3500,"국제협력단",지급대장!$E$4:$E$3500,총괄명세!C271,지급대장!$F$4:$F$3500,총괄명세!D271))</f>
        <v>0</v>
      </c>
      <c r="H271" s="16">
        <f t="shared" si="89"/>
        <v>0</v>
      </c>
      <c r="I271" s="69">
        <f t="shared" si="90"/>
        <v>0</v>
      </c>
      <c r="J271" s="68"/>
      <c r="K271" s="68"/>
      <c r="L271" s="16">
        <f>IF(C271=" ",0,SUMIFS(지급대장!$K$4:$K$3500,지급대장!$C$4:$C$3500,"파트너분담금",지급대장!$E$4:$E$3500,총괄명세!C271,지급대장!$F$4:$F$3500,총괄명세!D271))</f>
        <v>0</v>
      </c>
      <c r="M271" s="16">
        <f t="shared" si="91"/>
        <v>0</v>
      </c>
      <c r="N271" s="72">
        <f t="shared" si="92"/>
        <v>0</v>
      </c>
      <c r="P271" s="117">
        <f t="shared" si="80"/>
        <v>0</v>
      </c>
    </row>
    <row r="272" spans="1:16" ht="18" customHeight="1" x14ac:dyDescent="0.3">
      <c r="A272" s="76"/>
      <c r="B272" s="74" t="str">
        <f>DB!B254</f>
        <v>항13  XXX</v>
      </c>
      <c r="C272" s="50" t="str">
        <f>DB!C254</f>
        <v>13.2   YYY</v>
      </c>
      <c r="D272" s="50" t="str">
        <f>DB!D254</f>
        <v>13.2.1   ZZZ</v>
      </c>
      <c r="E272" s="68"/>
      <c r="F272" s="68"/>
      <c r="G272" s="16">
        <f>IF(C272="",0,SUMIFS(지급대장!$K$4:$K$3500,지급대장!$C$4:$C$3500,"국제협력단",지급대장!$E$4:$E$3500,총괄명세!C272,지급대장!$F$4:$F$3500,총괄명세!D272))</f>
        <v>0</v>
      </c>
      <c r="H272" s="16">
        <f t="shared" si="45"/>
        <v>0</v>
      </c>
      <c r="I272" s="69">
        <f t="shared" si="74"/>
        <v>0</v>
      </c>
      <c r="J272" s="68"/>
      <c r="K272" s="68"/>
      <c r="L272" s="16">
        <f>IF(C272=" ",0,SUMIFS(지급대장!$K$4:$K$3500,지급대장!$C$4:$C$3500,"파트너분담금",지급대장!$E$4:$E$3500,총괄명세!C272,지급대장!$F$4:$F$3500,총괄명세!D272))</f>
        <v>0</v>
      </c>
      <c r="M272" s="16">
        <f t="shared" si="46"/>
        <v>0</v>
      </c>
      <c r="N272" s="72">
        <f t="shared" si="75"/>
        <v>0</v>
      </c>
      <c r="P272" s="117">
        <f t="shared" si="80"/>
        <v>0</v>
      </c>
    </row>
    <row r="273" spans="1:16" ht="18" customHeight="1" x14ac:dyDescent="0.3">
      <c r="A273" s="76"/>
      <c r="B273" s="74" t="str">
        <f>DB!B255</f>
        <v>항13  XXX</v>
      </c>
      <c r="C273" s="50" t="str">
        <f>DB!C255</f>
        <v>13.2   YYY</v>
      </c>
      <c r="D273" s="50" t="str">
        <f>DB!D255</f>
        <v>13.2.2   ZZZ</v>
      </c>
      <c r="E273" s="68"/>
      <c r="F273" s="68"/>
      <c r="G273" s="16">
        <f>IF(C273="",0,SUMIFS(지급대장!$K$4:$K$3500,지급대장!$C$4:$C$3500,"국제협력단",지급대장!$E$4:$E$3500,총괄명세!C273,지급대장!$F$4:$F$3500,총괄명세!D273))</f>
        <v>0</v>
      </c>
      <c r="H273" s="16">
        <f t="shared" si="45"/>
        <v>0</v>
      </c>
      <c r="I273" s="69">
        <f t="shared" si="74"/>
        <v>0</v>
      </c>
      <c r="J273" s="68"/>
      <c r="K273" s="68"/>
      <c r="L273" s="16">
        <f>IF(C273=" ",0,SUMIFS(지급대장!$K$4:$K$3500,지급대장!$C$4:$C$3500,"파트너분담금",지급대장!$E$4:$E$3500,총괄명세!C273,지급대장!$F$4:$F$3500,총괄명세!D273))</f>
        <v>0</v>
      </c>
      <c r="M273" s="16">
        <f t="shared" si="46"/>
        <v>0</v>
      </c>
      <c r="N273" s="72">
        <f t="shared" si="75"/>
        <v>0</v>
      </c>
      <c r="P273" s="117">
        <f t="shared" si="80"/>
        <v>0</v>
      </c>
    </row>
    <row r="274" spans="1:16" ht="18" customHeight="1" x14ac:dyDescent="0.3">
      <c r="A274" s="76"/>
      <c r="B274" s="74" t="str">
        <f>DB!B256</f>
        <v>항13  XXX</v>
      </c>
      <c r="C274" s="50" t="str">
        <f>DB!C256</f>
        <v>13.2   YYY</v>
      </c>
      <c r="D274" s="50" t="str">
        <f>DB!D256</f>
        <v>13.2.3   ZZZ</v>
      </c>
      <c r="E274" s="68"/>
      <c r="F274" s="68"/>
      <c r="G274" s="16">
        <f>IF(C274="",0,SUMIFS(지급대장!$K$4:$K$3500,지급대장!$C$4:$C$3500,"국제협력단",지급대장!$E$4:$E$3500,총괄명세!C274,지급대장!$F$4:$F$3500,총괄명세!D274))</f>
        <v>0</v>
      </c>
      <c r="H274" s="16">
        <f t="shared" si="45"/>
        <v>0</v>
      </c>
      <c r="I274" s="69">
        <f t="shared" si="74"/>
        <v>0</v>
      </c>
      <c r="J274" s="68"/>
      <c r="K274" s="68"/>
      <c r="L274" s="16">
        <f>IF(C274=" ",0,SUMIFS(지급대장!$K$4:$K$3500,지급대장!$C$4:$C$3500,"파트너분담금",지급대장!$E$4:$E$3500,총괄명세!C274,지급대장!$F$4:$F$3500,총괄명세!D274))</f>
        <v>0</v>
      </c>
      <c r="M274" s="16">
        <f t="shared" si="46"/>
        <v>0</v>
      </c>
      <c r="N274" s="72">
        <f t="shared" si="75"/>
        <v>0</v>
      </c>
      <c r="P274" s="117">
        <f t="shared" si="80"/>
        <v>0</v>
      </c>
    </row>
    <row r="275" spans="1:16" ht="18" customHeight="1" x14ac:dyDescent="0.3">
      <c r="A275" s="76"/>
      <c r="B275" s="74" t="str">
        <f>DB!B257</f>
        <v>항13  XXX</v>
      </c>
      <c r="C275" s="50" t="str">
        <f>DB!C257</f>
        <v>13.2   YYY</v>
      </c>
      <c r="D275" s="50" t="str">
        <f>DB!D257</f>
        <v>13.2.4   ZZZ</v>
      </c>
      <c r="E275" s="68"/>
      <c r="F275" s="68"/>
      <c r="G275" s="16">
        <f>IF(C275="",0,SUMIFS(지급대장!$K$4:$K$3500,지급대장!$C$4:$C$3500,"국제협력단",지급대장!$E$4:$E$3500,총괄명세!C275,지급대장!$F$4:$F$3500,총괄명세!D275))</f>
        <v>0</v>
      </c>
      <c r="H275" s="16">
        <f t="shared" si="45"/>
        <v>0</v>
      </c>
      <c r="I275" s="69">
        <f t="shared" si="74"/>
        <v>0</v>
      </c>
      <c r="J275" s="68"/>
      <c r="K275" s="68"/>
      <c r="L275" s="16">
        <f>IF(C275=" ",0,SUMIFS(지급대장!$K$4:$K$3500,지급대장!$C$4:$C$3500,"파트너분담금",지급대장!$E$4:$E$3500,총괄명세!C275,지급대장!$F$4:$F$3500,총괄명세!D275))</f>
        <v>0</v>
      </c>
      <c r="M275" s="16">
        <f t="shared" si="46"/>
        <v>0</v>
      </c>
      <c r="N275" s="72">
        <f t="shared" si="75"/>
        <v>0</v>
      </c>
      <c r="P275" s="117">
        <f t="shared" si="80"/>
        <v>0</v>
      </c>
    </row>
    <row r="276" spans="1:16" ht="18" customHeight="1" x14ac:dyDescent="0.3">
      <c r="A276" s="76"/>
      <c r="B276" s="74" t="str">
        <f>DB!B258</f>
        <v>항13  XXX</v>
      </c>
      <c r="C276" s="50" t="str">
        <f>DB!C258</f>
        <v>13.2   YYY</v>
      </c>
      <c r="D276" s="50" t="str">
        <f>DB!D258</f>
        <v>13.2.5   ZZZ</v>
      </c>
      <c r="E276" s="68"/>
      <c r="F276" s="68"/>
      <c r="G276" s="16">
        <f>IF(C276="",0,SUMIFS(지급대장!$K$4:$K$3500,지급대장!$C$4:$C$3500,"국제협력단",지급대장!$E$4:$E$3500,총괄명세!C276,지급대장!$F$4:$F$3500,총괄명세!D276))</f>
        <v>0</v>
      </c>
      <c r="H276" s="16">
        <f t="shared" ref="H276:H281" si="93">IF(F276&gt;=G276, G276, F276)</f>
        <v>0</v>
      </c>
      <c r="I276" s="69">
        <f t="shared" ref="I276:I281" si="94">IF(ISERROR(H276/F276),0,H276/F276)</f>
        <v>0</v>
      </c>
      <c r="J276" s="68"/>
      <c r="K276" s="68"/>
      <c r="L276" s="16">
        <f>IF(C276=" ",0,SUMIFS(지급대장!$K$4:$K$3500,지급대장!$C$4:$C$3500,"파트너분담금",지급대장!$E$4:$E$3500,총괄명세!C276,지급대장!$F$4:$F$3500,총괄명세!D276))</f>
        <v>0</v>
      </c>
      <c r="M276" s="16">
        <f t="shared" ref="M276:M281" si="95">IF(K276&gt;=L276, L276, K276)</f>
        <v>0</v>
      </c>
      <c r="N276" s="72">
        <f t="shared" ref="N276:N281" si="96">IF(ISERROR(M276/K276),0,M276/K276)</f>
        <v>0</v>
      </c>
      <c r="P276" s="117">
        <f t="shared" si="80"/>
        <v>0</v>
      </c>
    </row>
    <row r="277" spans="1:16" ht="18" customHeight="1" x14ac:dyDescent="0.3">
      <c r="A277" s="76"/>
      <c r="B277" s="74" t="str">
        <f>DB!B259</f>
        <v>항13  XXX</v>
      </c>
      <c r="C277" s="50" t="str">
        <f>DB!C259</f>
        <v>13.2   YYY</v>
      </c>
      <c r="D277" s="50" t="str">
        <f>DB!D259</f>
        <v>13.2.6   ZZZ</v>
      </c>
      <c r="E277" s="68"/>
      <c r="F277" s="68"/>
      <c r="G277" s="16">
        <f>IF(C277="",0,SUMIFS(지급대장!$K$4:$K$3500,지급대장!$C$4:$C$3500,"국제협력단",지급대장!$E$4:$E$3500,총괄명세!C277,지급대장!$F$4:$F$3500,총괄명세!D277))</f>
        <v>0</v>
      </c>
      <c r="H277" s="16">
        <f t="shared" si="93"/>
        <v>0</v>
      </c>
      <c r="I277" s="69">
        <f t="shared" si="94"/>
        <v>0</v>
      </c>
      <c r="J277" s="68"/>
      <c r="K277" s="68"/>
      <c r="L277" s="16">
        <f>IF(C277=" ",0,SUMIFS(지급대장!$K$4:$K$3500,지급대장!$C$4:$C$3500,"파트너분담금",지급대장!$E$4:$E$3500,총괄명세!C277,지급대장!$F$4:$F$3500,총괄명세!D277))</f>
        <v>0</v>
      </c>
      <c r="M277" s="16">
        <f t="shared" si="95"/>
        <v>0</v>
      </c>
      <c r="N277" s="72">
        <f t="shared" si="96"/>
        <v>0</v>
      </c>
      <c r="P277" s="117">
        <f t="shared" si="80"/>
        <v>0</v>
      </c>
    </row>
    <row r="278" spans="1:16" ht="18" customHeight="1" x14ac:dyDescent="0.3">
      <c r="A278" s="76"/>
      <c r="B278" s="74" t="str">
        <f>DB!B260</f>
        <v>항13  XXX</v>
      </c>
      <c r="C278" s="50" t="str">
        <f>DB!C260</f>
        <v>13.2   YYY</v>
      </c>
      <c r="D278" s="50" t="str">
        <f>DB!D260</f>
        <v>13.2.7   ZZZ</v>
      </c>
      <c r="E278" s="68"/>
      <c r="F278" s="68"/>
      <c r="G278" s="16">
        <f>IF(C278="",0,SUMIFS(지급대장!$K$4:$K$3500,지급대장!$C$4:$C$3500,"국제협력단",지급대장!$E$4:$E$3500,총괄명세!C278,지급대장!$F$4:$F$3500,총괄명세!D278))</f>
        <v>0</v>
      </c>
      <c r="H278" s="16">
        <f t="shared" si="93"/>
        <v>0</v>
      </c>
      <c r="I278" s="69">
        <f t="shared" si="94"/>
        <v>0</v>
      </c>
      <c r="J278" s="68"/>
      <c r="K278" s="68"/>
      <c r="L278" s="16">
        <f>IF(C278=" ",0,SUMIFS(지급대장!$K$4:$K$3500,지급대장!$C$4:$C$3500,"파트너분담금",지급대장!$E$4:$E$3500,총괄명세!C278,지급대장!$F$4:$F$3500,총괄명세!D278))</f>
        <v>0</v>
      </c>
      <c r="M278" s="16">
        <f t="shared" si="95"/>
        <v>0</v>
      </c>
      <c r="N278" s="72">
        <f t="shared" si="96"/>
        <v>0</v>
      </c>
      <c r="P278" s="117">
        <f t="shared" si="80"/>
        <v>0</v>
      </c>
    </row>
    <row r="279" spans="1:16" ht="18" customHeight="1" x14ac:dyDescent="0.3">
      <c r="A279" s="76"/>
      <c r="B279" s="74" t="str">
        <f>DB!B261</f>
        <v>항13  XXX</v>
      </c>
      <c r="C279" s="50" t="str">
        <f>DB!C261</f>
        <v>13.2   YYY</v>
      </c>
      <c r="D279" s="50" t="str">
        <f>DB!D261</f>
        <v>13.2.8   ZZZ</v>
      </c>
      <c r="E279" s="68"/>
      <c r="F279" s="68"/>
      <c r="G279" s="16">
        <f>IF(C279="",0,SUMIFS(지급대장!$K$4:$K$3500,지급대장!$C$4:$C$3500,"국제협력단",지급대장!$E$4:$E$3500,총괄명세!C279,지급대장!$F$4:$F$3500,총괄명세!D279))</f>
        <v>0</v>
      </c>
      <c r="H279" s="16">
        <f t="shared" si="93"/>
        <v>0</v>
      </c>
      <c r="I279" s="69">
        <f t="shared" si="94"/>
        <v>0</v>
      </c>
      <c r="J279" s="68"/>
      <c r="K279" s="68"/>
      <c r="L279" s="16">
        <f>IF(C279=" ",0,SUMIFS(지급대장!$K$4:$K$3500,지급대장!$C$4:$C$3500,"파트너분담금",지급대장!$E$4:$E$3500,총괄명세!C279,지급대장!$F$4:$F$3500,총괄명세!D279))</f>
        <v>0</v>
      </c>
      <c r="M279" s="16">
        <f t="shared" si="95"/>
        <v>0</v>
      </c>
      <c r="N279" s="72">
        <f t="shared" si="96"/>
        <v>0</v>
      </c>
      <c r="P279" s="117">
        <f t="shared" si="80"/>
        <v>0</v>
      </c>
    </row>
    <row r="280" spans="1:16" ht="18" customHeight="1" x14ac:dyDescent="0.3">
      <c r="A280" s="76"/>
      <c r="B280" s="74" t="str">
        <f>DB!B262</f>
        <v>항13  XXX</v>
      </c>
      <c r="C280" s="50" t="str">
        <f>DB!C262</f>
        <v>13.2   YYY</v>
      </c>
      <c r="D280" s="50" t="str">
        <f>DB!D262</f>
        <v>13.2.9   ZZZ</v>
      </c>
      <c r="E280" s="68"/>
      <c r="F280" s="68"/>
      <c r="G280" s="16">
        <f>IF(C280="",0,SUMIFS(지급대장!$K$4:$K$3500,지급대장!$C$4:$C$3500,"국제협력단",지급대장!$E$4:$E$3500,총괄명세!C280,지급대장!$F$4:$F$3500,총괄명세!D280))</f>
        <v>0</v>
      </c>
      <c r="H280" s="16">
        <f t="shared" si="93"/>
        <v>0</v>
      </c>
      <c r="I280" s="69">
        <f t="shared" si="94"/>
        <v>0</v>
      </c>
      <c r="J280" s="68"/>
      <c r="K280" s="68"/>
      <c r="L280" s="16">
        <f>IF(C280=" ",0,SUMIFS(지급대장!$K$4:$K$3500,지급대장!$C$4:$C$3500,"파트너분담금",지급대장!$E$4:$E$3500,총괄명세!C280,지급대장!$F$4:$F$3500,총괄명세!D280))</f>
        <v>0</v>
      </c>
      <c r="M280" s="16">
        <f t="shared" si="95"/>
        <v>0</v>
      </c>
      <c r="N280" s="72">
        <f t="shared" si="96"/>
        <v>0</v>
      </c>
      <c r="P280" s="117">
        <f t="shared" si="80"/>
        <v>0</v>
      </c>
    </row>
    <row r="281" spans="1:16" ht="18" customHeight="1" x14ac:dyDescent="0.3">
      <c r="A281" s="76"/>
      <c r="B281" s="74" t="str">
        <f>DB!B263</f>
        <v>항13  XXX</v>
      </c>
      <c r="C281" s="50" t="str">
        <f>DB!C263</f>
        <v>13.2   YYY</v>
      </c>
      <c r="D281" s="50" t="str">
        <f>DB!D263</f>
        <v>13.2.10   ZZZ</v>
      </c>
      <c r="E281" s="68"/>
      <c r="F281" s="68"/>
      <c r="G281" s="16">
        <f>IF(C281="",0,SUMIFS(지급대장!$K$4:$K$3500,지급대장!$C$4:$C$3500,"국제협력단",지급대장!$E$4:$E$3500,총괄명세!C281,지급대장!$F$4:$F$3500,총괄명세!D281))</f>
        <v>0</v>
      </c>
      <c r="H281" s="16">
        <f t="shared" si="93"/>
        <v>0</v>
      </c>
      <c r="I281" s="69">
        <f t="shared" si="94"/>
        <v>0</v>
      </c>
      <c r="J281" s="68"/>
      <c r="K281" s="68"/>
      <c r="L281" s="16">
        <f>IF(C281=" ",0,SUMIFS(지급대장!$K$4:$K$3500,지급대장!$C$4:$C$3500,"파트너분담금",지급대장!$E$4:$E$3500,총괄명세!C281,지급대장!$F$4:$F$3500,총괄명세!D281))</f>
        <v>0</v>
      </c>
      <c r="M281" s="16">
        <f t="shared" si="95"/>
        <v>0</v>
      </c>
      <c r="N281" s="72">
        <f t="shared" si="96"/>
        <v>0</v>
      </c>
      <c r="P281" s="117">
        <f t="shared" si="80"/>
        <v>0</v>
      </c>
    </row>
    <row r="282" spans="1:16" ht="18" customHeight="1" x14ac:dyDescent="0.3">
      <c r="A282" s="76"/>
      <c r="B282" s="113"/>
      <c r="C282" s="102" t="s">
        <v>9</v>
      </c>
      <c r="D282" s="102"/>
      <c r="E282" s="103">
        <f>SUM(E262:E281)</f>
        <v>0</v>
      </c>
      <c r="F282" s="103">
        <f>SUM(F262:F281)</f>
        <v>0</v>
      </c>
      <c r="G282" s="14">
        <f>SUM(G262:G281)</f>
        <v>0</v>
      </c>
      <c r="H282" s="14">
        <f>SUM(H262:H281)</f>
        <v>0</v>
      </c>
      <c r="I282" s="15">
        <f>IF(ISERROR(H282/F282),0,H282/F282)</f>
        <v>0</v>
      </c>
      <c r="J282" s="103">
        <f>SUM(J262:J281)</f>
        <v>0</v>
      </c>
      <c r="K282" s="103">
        <f>SUM(K262:K281)</f>
        <v>0</v>
      </c>
      <c r="L282" s="14">
        <f>SUM(L262:L281)</f>
        <v>0</v>
      </c>
      <c r="M282" s="14">
        <f>SUM(M262:M281)</f>
        <v>0</v>
      </c>
      <c r="N282" s="15">
        <f>IF(ISERROR(M282/K282),0,M282/K282)</f>
        <v>0</v>
      </c>
      <c r="P282" s="117">
        <f t="shared" si="80"/>
        <v>0</v>
      </c>
    </row>
    <row r="283" spans="1:16" ht="18" customHeight="1" x14ac:dyDescent="0.3">
      <c r="A283" s="76"/>
      <c r="B283" s="74" t="str">
        <f>DB!B264</f>
        <v>항14  XXX</v>
      </c>
      <c r="C283" s="50" t="str">
        <f>DB!C264</f>
        <v>14.1   YYY</v>
      </c>
      <c r="D283" s="50" t="str">
        <f>DB!D264</f>
        <v>14.1.1   ZZZ</v>
      </c>
      <c r="E283" s="68"/>
      <c r="F283" s="68"/>
      <c r="G283" s="16">
        <f>IF(C283="",0,SUMIFS(지급대장!$K$4:$K$3500,지급대장!$C$4:$C$3500,"국제협력단",지급대장!$E$4:$E$3500,총괄명세!C283,지급대장!$F$4:$F$3500,총괄명세!D283))</f>
        <v>0</v>
      </c>
      <c r="H283" s="16">
        <f t="shared" si="45"/>
        <v>0</v>
      </c>
      <c r="I283" s="69">
        <f t="shared" si="74"/>
        <v>0</v>
      </c>
      <c r="J283" s="68"/>
      <c r="K283" s="68"/>
      <c r="L283" s="16">
        <f>IF(C283=" ",0,SUMIFS(지급대장!$K$4:$K$3500,지급대장!$C$4:$C$3500,"파트너분담금",지급대장!$E$4:$E$3500,총괄명세!C283,지급대장!$F$4:$F$3500,총괄명세!D283))</f>
        <v>0</v>
      </c>
      <c r="M283" s="16">
        <f t="shared" si="46"/>
        <v>0</v>
      </c>
      <c r="N283" s="72">
        <f t="shared" si="75"/>
        <v>0</v>
      </c>
      <c r="P283" s="117">
        <f t="shared" si="80"/>
        <v>0</v>
      </c>
    </row>
    <row r="284" spans="1:16" ht="18" customHeight="1" x14ac:dyDescent="0.3">
      <c r="A284" s="76"/>
      <c r="B284" s="74" t="str">
        <f>DB!B265</f>
        <v>항14  XXX</v>
      </c>
      <c r="C284" s="50" t="str">
        <f>DB!C265</f>
        <v>14.1   YYY</v>
      </c>
      <c r="D284" s="50" t="str">
        <f>DB!D265</f>
        <v>14.1.2   ZZZ</v>
      </c>
      <c r="E284" s="68"/>
      <c r="F284" s="68"/>
      <c r="G284" s="16">
        <f>IF(C284="",0,SUMIFS(지급대장!$K$4:$K$3500,지급대장!$C$4:$C$3500,"국제협력단",지급대장!$E$4:$E$3500,총괄명세!C284,지급대장!$F$4:$F$3500,총괄명세!D284))</f>
        <v>0</v>
      </c>
      <c r="H284" s="16">
        <f t="shared" si="45"/>
        <v>0</v>
      </c>
      <c r="I284" s="69">
        <f t="shared" si="74"/>
        <v>0</v>
      </c>
      <c r="J284" s="68"/>
      <c r="K284" s="68"/>
      <c r="L284" s="16">
        <f>IF(C284=" ",0,SUMIFS(지급대장!$K$4:$K$3500,지급대장!$C$4:$C$3500,"파트너분담금",지급대장!$E$4:$E$3500,총괄명세!C284,지급대장!$F$4:$F$3500,총괄명세!D284))</f>
        <v>0</v>
      </c>
      <c r="M284" s="16">
        <f t="shared" si="46"/>
        <v>0</v>
      </c>
      <c r="N284" s="72">
        <f t="shared" si="75"/>
        <v>0</v>
      </c>
      <c r="P284" s="117">
        <f t="shared" si="80"/>
        <v>0</v>
      </c>
    </row>
    <row r="285" spans="1:16" ht="18" customHeight="1" x14ac:dyDescent="0.3">
      <c r="A285" s="76"/>
      <c r="B285" s="74" t="str">
        <f>DB!B266</f>
        <v>항14  XXX</v>
      </c>
      <c r="C285" s="50" t="str">
        <f>DB!C266</f>
        <v>14.1   YYY</v>
      </c>
      <c r="D285" s="50" t="str">
        <f>DB!D266</f>
        <v>14.1.3   ZZZ</v>
      </c>
      <c r="E285" s="68"/>
      <c r="F285" s="68"/>
      <c r="G285" s="16">
        <f>IF(C285="",0,SUMIFS(지급대장!$K$4:$K$3500,지급대장!$C$4:$C$3500,"국제협력단",지급대장!$E$4:$E$3500,총괄명세!C285,지급대장!$F$4:$F$3500,총괄명세!D285))</f>
        <v>0</v>
      </c>
      <c r="H285" s="16">
        <f t="shared" si="45"/>
        <v>0</v>
      </c>
      <c r="I285" s="69">
        <f t="shared" si="74"/>
        <v>0</v>
      </c>
      <c r="J285" s="68"/>
      <c r="K285" s="68"/>
      <c r="L285" s="16">
        <f>IF(C285=" ",0,SUMIFS(지급대장!$K$4:$K$3500,지급대장!$C$4:$C$3500,"파트너분담금",지급대장!$E$4:$E$3500,총괄명세!C285,지급대장!$F$4:$F$3500,총괄명세!D285))</f>
        <v>0</v>
      </c>
      <c r="M285" s="16">
        <f t="shared" si="46"/>
        <v>0</v>
      </c>
      <c r="N285" s="72">
        <f t="shared" si="75"/>
        <v>0</v>
      </c>
      <c r="P285" s="117">
        <f t="shared" si="80"/>
        <v>0</v>
      </c>
    </row>
    <row r="286" spans="1:16" ht="18" customHeight="1" x14ac:dyDescent="0.3">
      <c r="A286" s="76"/>
      <c r="B286" s="74" t="str">
        <f>DB!B267</f>
        <v>항14  XXX</v>
      </c>
      <c r="C286" s="50" t="str">
        <f>DB!C267</f>
        <v>14.1   YYY</v>
      </c>
      <c r="D286" s="50" t="str">
        <f>DB!D267</f>
        <v>14.1.4   ZZZ</v>
      </c>
      <c r="E286" s="68"/>
      <c r="F286" s="68"/>
      <c r="G286" s="16">
        <f>IF(C286="",0,SUMIFS(지급대장!$K$4:$K$3500,지급대장!$C$4:$C$3500,"국제협력단",지급대장!$E$4:$E$3500,총괄명세!C286,지급대장!$F$4:$F$3500,총괄명세!D286))</f>
        <v>0</v>
      </c>
      <c r="H286" s="16">
        <f t="shared" si="45"/>
        <v>0</v>
      </c>
      <c r="I286" s="69">
        <f t="shared" si="74"/>
        <v>0</v>
      </c>
      <c r="J286" s="68"/>
      <c r="K286" s="68"/>
      <c r="L286" s="16">
        <f>IF(C286=" ",0,SUMIFS(지급대장!$K$4:$K$3500,지급대장!$C$4:$C$3500,"파트너분담금",지급대장!$E$4:$E$3500,총괄명세!C286,지급대장!$F$4:$F$3500,총괄명세!D286))</f>
        <v>0</v>
      </c>
      <c r="M286" s="16">
        <f t="shared" si="46"/>
        <v>0</v>
      </c>
      <c r="N286" s="72">
        <f t="shared" si="75"/>
        <v>0</v>
      </c>
      <c r="P286" s="117">
        <f t="shared" si="80"/>
        <v>0</v>
      </c>
    </row>
    <row r="287" spans="1:16" ht="18" customHeight="1" x14ac:dyDescent="0.3">
      <c r="A287" s="76"/>
      <c r="B287" s="74" t="str">
        <f>DB!B268</f>
        <v>항14  XXX</v>
      </c>
      <c r="C287" s="50" t="str">
        <f>DB!C268</f>
        <v>14.1   YYY</v>
      </c>
      <c r="D287" s="50" t="str">
        <f>DB!D268</f>
        <v>14.1.5   ZZZ</v>
      </c>
      <c r="E287" s="68"/>
      <c r="F287" s="68"/>
      <c r="G287" s="16">
        <f>IF(C287="",0,SUMIFS(지급대장!$K$4:$K$3500,지급대장!$C$4:$C$3500,"국제협력단",지급대장!$E$4:$E$3500,총괄명세!C287,지급대장!$F$4:$F$3500,총괄명세!D287))</f>
        <v>0</v>
      </c>
      <c r="H287" s="16">
        <f t="shared" ref="H287:H292" si="97">IF(F287&gt;=G287, G287, F287)</f>
        <v>0</v>
      </c>
      <c r="I287" s="69">
        <f t="shared" ref="I287:I292" si="98">IF(ISERROR(H287/F287),0,H287/F287)</f>
        <v>0</v>
      </c>
      <c r="J287" s="68"/>
      <c r="K287" s="68"/>
      <c r="L287" s="16">
        <f>IF(C287=" ",0,SUMIFS(지급대장!$K$4:$K$3500,지급대장!$C$4:$C$3500,"파트너분담금",지급대장!$E$4:$E$3500,총괄명세!C287,지급대장!$F$4:$F$3500,총괄명세!D287))</f>
        <v>0</v>
      </c>
      <c r="M287" s="16">
        <f t="shared" ref="M287:M292" si="99">IF(K287&gt;=L287, L287, K287)</f>
        <v>0</v>
      </c>
      <c r="N287" s="72">
        <f t="shared" ref="N287:N292" si="100">IF(ISERROR(M287/K287),0,M287/K287)</f>
        <v>0</v>
      </c>
      <c r="P287" s="117">
        <f t="shared" si="80"/>
        <v>0</v>
      </c>
    </row>
    <row r="288" spans="1:16" ht="18" customHeight="1" x14ac:dyDescent="0.3">
      <c r="A288" s="76"/>
      <c r="B288" s="74" t="str">
        <f>DB!B269</f>
        <v>항14  XXX</v>
      </c>
      <c r="C288" s="50" t="str">
        <f>DB!C269</f>
        <v>14.1   YYY</v>
      </c>
      <c r="D288" s="50" t="str">
        <f>DB!D269</f>
        <v>14.1.6   ZZZ</v>
      </c>
      <c r="E288" s="68"/>
      <c r="F288" s="68"/>
      <c r="G288" s="16">
        <f>IF(C288="",0,SUMIFS(지급대장!$K$4:$K$3500,지급대장!$C$4:$C$3500,"국제협력단",지급대장!$E$4:$E$3500,총괄명세!C288,지급대장!$F$4:$F$3500,총괄명세!D288))</f>
        <v>0</v>
      </c>
      <c r="H288" s="16">
        <f t="shared" si="97"/>
        <v>0</v>
      </c>
      <c r="I288" s="69">
        <f t="shared" si="98"/>
        <v>0</v>
      </c>
      <c r="J288" s="68"/>
      <c r="K288" s="68"/>
      <c r="L288" s="16">
        <f>IF(C288=" ",0,SUMIFS(지급대장!$K$4:$K$3500,지급대장!$C$4:$C$3500,"파트너분담금",지급대장!$E$4:$E$3500,총괄명세!C288,지급대장!$F$4:$F$3500,총괄명세!D288))</f>
        <v>0</v>
      </c>
      <c r="M288" s="16">
        <f t="shared" si="99"/>
        <v>0</v>
      </c>
      <c r="N288" s="72">
        <f t="shared" si="100"/>
        <v>0</v>
      </c>
      <c r="P288" s="117">
        <f t="shared" si="80"/>
        <v>0</v>
      </c>
    </row>
    <row r="289" spans="1:16" ht="18" customHeight="1" x14ac:dyDescent="0.3">
      <c r="A289" s="76"/>
      <c r="B289" s="74" t="str">
        <f>DB!B270</f>
        <v>항14  XXX</v>
      </c>
      <c r="C289" s="50" t="str">
        <f>DB!C270</f>
        <v>14.1   YYY</v>
      </c>
      <c r="D289" s="50" t="str">
        <f>DB!D270</f>
        <v>14.1.7   ZZZ</v>
      </c>
      <c r="E289" s="68"/>
      <c r="F289" s="68"/>
      <c r="G289" s="16">
        <f>IF(C289="",0,SUMIFS(지급대장!$K$4:$K$3500,지급대장!$C$4:$C$3500,"국제협력단",지급대장!$E$4:$E$3500,총괄명세!C289,지급대장!$F$4:$F$3500,총괄명세!D289))</f>
        <v>0</v>
      </c>
      <c r="H289" s="16">
        <f t="shared" si="97"/>
        <v>0</v>
      </c>
      <c r="I289" s="69">
        <f t="shared" si="98"/>
        <v>0</v>
      </c>
      <c r="J289" s="68"/>
      <c r="K289" s="68"/>
      <c r="L289" s="16">
        <f>IF(C289=" ",0,SUMIFS(지급대장!$K$4:$K$3500,지급대장!$C$4:$C$3500,"파트너분담금",지급대장!$E$4:$E$3500,총괄명세!C289,지급대장!$F$4:$F$3500,총괄명세!D289))</f>
        <v>0</v>
      </c>
      <c r="M289" s="16">
        <f t="shared" si="99"/>
        <v>0</v>
      </c>
      <c r="N289" s="72">
        <f t="shared" si="100"/>
        <v>0</v>
      </c>
      <c r="P289" s="117">
        <f t="shared" si="80"/>
        <v>0</v>
      </c>
    </row>
    <row r="290" spans="1:16" ht="18" customHeight="1" x14ac:dyDescent="0.3">
      <c r="A290" s="76"/>
      <c r="B290" s="74" t="str">
        <f>DB!B271</f>
        <v>항14  XXX</v>
      </c>
      <c r="C290" s="50" t="str">
        <f>DB!C271</f>
        <v>14.1   YYY</v>
      </c>
      <c r="D290" s="50" t="str">
        <f>DB!D271</f>
        <v>14.1.8   ZZZ</v>
      </c>
      <c r="E290" s="68"/>
      <c r="F290" s="68"/>
      <c r="G290" s="16">
        <f>IF(C290="",0,SUMIFS(지급대장!$K$4:$K$3500,지급대장!$C$4:$C$3500,"국제협력단",지급대장!$E$4:$E$3500,총괄명세!C290,지급대장!$F$4:$F$3500,총괄명세!D290))</f>
        <v>0</v>
      </c>
      <c r="H290" s="16">
        <f t="shared" si="97"/>
        <v>0</v>
      </c>
      <c r="I290" s="69">
        <f t="shared" si="98"/>
        <v>0</v>
      </c>
      <c r="J290" s="68"/>
      <c r="K290" s="68"/>
      <c r="L290" s="16">
        <f>IF(C290=" ",0,SUMIFS(지급대장!$K$4:$K$3500,지급대장!$C$4:$C$3500,"파트너분담금",지급대장!$E$4:$E$3500,총괄명세!C290,지급대장!$F$4:$F$3500,총괄명세!D290))</f>
        <v>0</v>
      </c>
      <c r="M290" s="16">
        <f t="shared" si="99"/>
        <v>0</v>
      </c>
      <c r="N290" s="72">
        <f t="shared" si="100"/>
        <v>0</v>
      </c>
      <c r="P290" s="117">
        <f t="shared" si="80"/>
        <v>0</v>
      </c>
    </row>
    <row r="291" spans="1:16" ht="18" customHeight="1" x14ac:dyDescent="0.3">
      <c r="A291" s="76"/>
      <c r="B291" s="74" t="str">
        <f>DB!B272</f>
        <v>항14  XXX</v>
      </c>
      <c r="C291" s="50" t="str">
        <f>DB!C272</f>
        <v>14.1   YYY</v>
      </c>
      <c r="D291" s="50" t="str">
        <f>DB!D272</f>
        <v>14.1.9   ZZZ</v>
      </c>
      <c r="E291" s="68"/>
      <c r="F291" s="68"/>
      <c r="G291" s="16">
        <f>IF(C291="",0,SUMIFS(지급대장!$K$4:$K$3500,지급대장!$C$4:$C$3500,"국제협력단",지급대장!$E$4:$E$3500,총괄명세!C291,지급대장!$F$4:$F$3500,총괄명세!D291))</f>
        <v>0</v>
      </c>
      <c r="H291" s="16">
        <f t="shared" si="97"/>
        <v>0</v>
      </c>
      <c r="I291" s="69">
        <f t="shared" si="98"/>
        <v>0</v>
      </c>
      <c r="J291" s="68"/>
      <c r="K291" s="68"/>
      <c r="L291" s="16">
        <f>IF(C291=" ",0,SUMIFS(지급대장!$K$4:$K$3500,지급대장!$C$4:$C$3500,"파트너분담금",지급대장!$E$4:$E$3500,총괄명세!C291,지급대장!$F$4:$F$3500,총괄명세!D291))</f>
        <v>0</v>
      </c>
      <c r="M291" s="16">
        <f t="shared" si="99"/>
        <v>0</v>
      </c>
      <c r="N291" s="72">
        <f t="shared" si="100"/>
        <v>0</v>
      </c>
      <c r="P291" s="117">
        <f t="shared" si="80"/>
        <v>0</v>
      </c>
    </row>
    <row r="292" spans="1:16" ht="18" customHeight="1" x14ac:dyDescent="0.3">
      <c r="A292" s="76"/>
      <c r="B292" s="74" t="str">
        <f>DB!B273</f>
        <v>항14  XXX</v>
      </c>
      <c r="C292" s="50" t="str">
        <f>DB!C273</f>
        <v>14.1   YYY</v>
      </c>
      <c r="D292" s="50" t="str">
        <f>DB!D273</f>
        <v>14.1.10   ZZZ</v>
      </c>
      <c r="E292" s="68"/>
      <c r="F292" s="68"/>
      <c r="G292" s="16">
        <f>IF(C292="",0,SUMIFS(지급대장!$K$4:$K$3500,지급대장!$C$4:$C$3500,"국제협력단",지급대장!$E$4:$E$3500,총괄명세!C292,지급대장!$F$4:$F$3500,총괄명세!D292))</f>
        <v>0</v>
      </c>
      <c r="H292" s="16">
        <f t="shared" si="97"/>
        <v>0</v>
      </c>
      <c r="I292" s="69">
        <f t="shared" si="98"/>
        <v>0</v>
      </c>
      <c r="J292" s="68"/>
      <c r="K292" s="68"/>
      <c r="L292" s="16">
        <f>IF(C292=" ",0,SUMIFS(지급대장!$K$4:$K$3500,지급대장!$C$4:$C$3500,"파트너분담금",지급대장!$E$4:$E$3500,총괄명세!C292,지급대장!$F$4:$F$3500,총괄명세!D292))</f>
        <v>0</v>
      </c>
      <c r="M292" s="16">
        <f t="shared" si="99"/>
        <v>0</v>
      </c>
      <c r="N292" s="72">
        <f t="shared" si="100"/>
        <v>0</v>
      </c>
      <c r="P292" s="117">
        <f t="shared" si="80"/>
        <v>0</v>
      </c>
    </row>
    <row r="293" spans="1:16" ht="18" customHeight="1" x14ac:dyDescent="0.3">
      <c r="A293" s="76"/>
      <c r="B293" s="74" t="str">
        <f>DB!B274</f>
        <v>항14  XXX</v>
      </c>
      <c r="C293" s="50" t="str">
        <f>DB!C274</f>
        <v>14.2   YYY</v>
      </c>
      <c r="D293" s="50" t="str">
        <f>DB!D274</f>
        <v>14.2.1   ZZZ</v>
      </c>
      <c r="E293" s="68"/>
      <c r="F293" s="68"/>
      <c r="G293" s="16">
        <f>IF(C293="",0,SUMIFS(지급대장!$K$4:$K$3500,지급대장!$C$4:$C$3500,"국제협력단",지급대장!$E$4:$E$3500,총괄명세!C293,지급대장!$F$4:$F$3500,총괄명세!D293))</f>
        <v>0</v>
      </c>
      <c r="H293" s="16">
        <f t="shared" si="45"/>
        <v>0</v>
      </c>
      <c r="I293" s="69">
        <f t="shared" si="74"/>
        <v>0</v>
      </c>
      <c r="J293" s="68"/>
      <c r="K293" s="68"/>
      <c r="L293" s="16">
        <f>IF(C293=" ",0,SUMIFS(지급대장!$K$4:$K$3500,지급대장!$C$4:$C$3500,"파트너분담금",지급대장!$E$4:$E$3500,총괄명세!C293,지급대장!$F$4:$F$3500,총괄명세!D293))</f>
        <v>0</v>
      </c>
      <c r="M293" s="16">
        <f t="shared" si="46"/>
        <v>0</v>
      </c>
      <c r="N293" s="72">
        <f t="shared" si="75"/>
        <v>0</v>
      </c>
      <c r="P293" s="117">
        <f t="shared" si="80"/>
        <v>0</v>
      </c>
    </row>
    <row r="294" spans="1:16" ht="18" customHeight="1" x14ac:dyDescent="0.3">
      <c r="A294" s="76"/>
      <c r="B294" s="74" t="str">
        <f>DB!B275</f>
        <v>항14  XXX</v>
      </c>
      <c r="C294" s="50" t="str">
        <f>DB!C275</f>
        <v>14.2   YYY</v>
      </c>
      <c r="D294" s="50" t="str">
        <f>DB!D275</f>
        <v>14.2.2   ZZZ</v>
      </c>
      <c r="E294" s="68"/>
      <c r="F294" s="68"/>
      <c r="G294" s="16">
        <f>IF(C294="",0,SUMIFS(지급대장!$K$4:$K$3500,지급대장!$C$4:$C$3500,"국제협력단",지급대장!$E$4:$E$3500,총괄명세!C294,지급대장!$F$4:$F$3500,총괄명세!D294))</f>
        <v>0</v>
      </c>
      <c r="H294" s="16">
        <f t="shared" si="45"/>
        <v>0</v>
      </c>
      <c r="I294" s="69">
        <f t="shared" ref="I294:I422" si="101">IF(ISERROR(H294/F294),0,H294/F294)</f>
        <v>0</v>
      </c>
      <c r="J294" s="68"/>
      <c r="K294" s="68"/>
      <c r="L294" s="16">
        <f>IF(C294=" ",0,SUMIFS(지급대장!$K$4:$K$3500,지급대장!$C$4:$C$3500,"파트너분담금",지급대장!$E$4:$E$3500,총괄명세!C294,지급대장!$F$4:$F$3500,총괄명세!D294))</f>
        <v>0</v>
      </c>
      <c r="M294" s="16">
        <f t="shared" si="46"/>
        <v>0</v>
      </c>
      <c r="N294" s="72">
        <f t="shared" ref="N294:N422" si="102">IF(ISERROR(M294/K294),0,M294/K294)</f>
        <v>0</v>
      </c>
      <c r="P294" s="117">
        <f t="shared" si="80"/>
        <v>0</v>
      </c>
    </row>
    <row r="295" spans="1:16" ht="18" customHeight="1" x14ac:dyDescent="0.3">
      <c r="A295" s="76"/>
      <c r="B295" s="74" t="str">
        <f>DB!B276</f>
        <v>항14  XXX</v>
      </c>
      <c r="C295" s="50" t="str">
        <f>DB!C276</f>
        <v>14.2   YYY</v>
      </c>
      <c r="D295" s="50" t="str">
        <f>DB!D276</f>
        <v>14.2.3   ZZZ</v>
      </c>
      <c r="E295" s="68"/>
      <c r="F295" s="68"/>
      <c r="G295" s="16">
        <f>IF(C295="",0,SUMIFS(지급대장!$K$4:$K$3500,지급대장!$C$4:$C$3500,"국제협력단",지급대장!$E$4:$E$3500,총괄명세!C295,지급대장!$F$4:$F$3500,총괄명세!D295))</f>
        <v>0</v>
      </c>
      <c r="H295" s="16">
        <f t="shared" si="45"/>
        <v>0</v>
      </c>
      <c r="I295" s="69">
        <f t="shared" si="101"/>
        <v>0</v>
      </c>
      <c r="J295" s="68"/>
      <c r="K295" s="68"/>
      <c r="L295" s="16">
        <f>IF(C295=" ",0,SUMIFS(지급대장!$K$4:$K$3500,지급대장!$C$4:$C$3500,"파트너분담금",지급대장!$E$4:$E$3500,총괄명세!C295,지급대장!$F$4:$F$3500,총괄명세!D295))</f>
        <v>0</v>
      </c>
      <c r="M295" s="16">
        <f t="shared" si="46"/>
        <v>0</v>
      </c>
      <c r="N295" s="72">
        <f t="shared" si="102"/>
        <v>0</v>
      </c>
      <c r="P295" s="117">
        <f t="shared" si="80"/>
        <v>0</v>
      </c>
    </row>
    <row r="296" spans="1:16" ht="18" customHeight="1" x14ac:dyDescent="0.3">
      <c r="A296" s="76"/>
      <c r="B296" s="74" t="str">
        <f>DB!B277</f>
        <v>항14  XXX</v>
      </c>
      <c r="C296" s="50" t="str">
        <f>DB!C277</f>
        <v>14.2   YYY</v>
      </c>
      <c r="D296" s="50" t="str">
        <f>DB!D277</f>
        <v>14.2.4   ZZZ</v>
      </c>
      <c r="E296" s="68"/>
      <c r="F296" s="68"/>
      <c r="G296" s="16">
        <f>IF(C296="",0,SUMIFS(지급대장!$K$4:$K$3500,지급대장!$C$4:$C$3500,"국제협력단",지급대장!$E$4:$E$3500,총괄명세!C296,지급대장!$F$4:$F$3500,총괄명세!D296))</f>
        <v>0</v>
      </c>
      <c r="H296" s="16">
        <f t="shared" si="45"/>
        <v>0</v>
      </c>
      <c r="I296" s="69">
        <f t="shared" si="101"/>
        <v>0</v>
      </c>
      <c r="J296" s="68"/>
      <c r="K296" s="68"/>
      <c r="L296" s="16">
        <f>IF(C296=" ",0,SUMIFS(지급대장!$K$4:$K$3500,지급대장!$C$4:$C$3500,"파트너분담금",지급대장!$E$4:$E$3500,총괄명세!C296,지급대장!$F$4:$F$3500,총괄명세!D296))</f>
        <v>0</v>
      </c>
      <c r="M296" s="16">
        <f t="shared" si="46"/>
        <v>0</v>
      </c>
      <c r="N296" s="72">
        <f t="shared" si="102"/>
        <v>0</v>
      </c>
      <c r="P296" s="117">
        <f t="shared" si="80"/>
        <v>0</v>
      </c>
    </row>
    <row r="297" spans="1:16" ht="18" customHeight="1" x14ac:dyDescent="0.3">
      <c r="A297" s="76"/>
      <c r="B297" s="74" t="str">
        <f>DB!B278</f>
        <v>항14  XXX</v>
      </c>
      <c r="C297" s="50" t="str">
        <f>DB!C278</f>
        <v>14.2   YYY</v>
      </c>
      <c r="D297" s="50" t="str">
        <f>DB!D278</f>
        <v>14.2.5   ZZZ</v>
      </c>
      <c r="E297" s="68"/>
      <c r="F297" s="68"/>
      <c r="G297" s="16">
        <f>IF(C297="",0,SUMIFS(지급대장!$K$4:$K$3500,지급대장!$C$4:$C$3500,"국제협력단",지급대장!$E$4:$E$3500,총괄명세!C297,지급대장!$F$4:$F$3500,총괄명세!D297))</f>
        <v>0</v>
      </c>
      <c r="H297" s="16">
        <f t="shared" ref="H297:H302" si="103">IF(F297&gt;=G297, G297, F297)</f>
        <v>0</v>
      </c>
      <c r="I297" s="69">
        <f t="shared" ref="I297:I302" si="104">IF(ISERROR(H297/F297),0,H297/F297)</f>
        <v>0</v>
      </c>
      <c r="J297" s="68"/>
      <c r="K297" s="68"/>
      <c r="L297" s="16">
        <f>IF(C297=" ",0,SUMIFS(지급대장!$K$4:$K$3500,지급대장!$C$4:$C$3500,"파트너분담금",지급대장!$E$4:$E$3500,총괄명세!C297,지급대장!$F$4:$F$3500,총괄명세!D297))</f>
        <v>0</v>
      </c>
      <c r="M297" s="16">
        <f t="shared" ref="M297:M302" si="105">IF(K297&gt;=L297, L297, K297)</f>
        <v>0</v>
      </c>
      <c r="N297" s="72">
        <f t="shared" ref="N297:N302" si="106">IF(ISERROR(M297/K297),0,M297/K297)</f>
        <v>0</v>
      </c>
      <c r="P297" s="117">
        <f t="shared" si="80"/>
        <v>0</v>
      </c>
    </row>
    <row r="298" spans="1:16" ht="18" customHeight="1" x14ac:dyDescent="0.3">
      <c r="A298" s="76"/>
      <c r="B298" s="74" t="str">
        <f>DB!B279</f>
        <v>항14  XXX</v>
      </c>
      <c r="C298" s="50" t="str">
        <f>DB!C279</f>
        <v>14.2   YYY</v>
      </c>
      <c r="D298" s="50" t="str">
        <f>DB!D279</f>
        <v>14.2.6   ZZZ</v>
      </c>
      <c r="E298" s="68"/>
      <c r="F298" s="68"/>
      <c r="G298" s="16">
        <f>IF(C298="",0,SUMIFS(지급대장!$K$4:$K$3500,지급대장!$C$4:$C$3500,"국제협력단",지급대장!$E$4:$E$3500,총괄명세!C298,지급대장!$F$4:$F$3500,총괄명세!D298))</f>
        <v>0</v>
      </c>
      <c r="H298" s="16">
        <f t="shared" si="103"/>
        <v>0</v>
      </c>
      <c r="I298" s="69">
        <f t="shared" si="104"/>
        <v>0</v>
      </c>
      <c r="J298" s="68"/>
      <c r="K298" s="68"/>
      <c r="L298" s="16">
        <f>IF(C298=" ",0,SUMIFS(지급대장!$K$4:$K$3500,지급대장!$C$4:$C$3500,"파트너분담금",지급대장!$E$4:$E$3500,총괄명세!C298,지급대장!$F$4:$F$3500,총괄명세!D298))</f>
        <v>0</v>
      </c>
      <c r="M298" s="16">
        <f t="shared" si="105"/>
        <v>0</v>
      </c>
      <c r="N298" s="72">
        <f t="shared" si="106"/>
        <v>0</v>
      </c>
      <c r="P298" s="117">
        <f t="shared" si="80"/>
        <v>0</v>
      </c>
    </row>
    <row r="299" spans="1:16" ht="18" customHeight="1" x14ac:dyDescent="0.3">
      <c r="A299" s="76"/>
      <c r="B299" s="74" t="str">
        <f>DB!B280</f>
        <v>항14  XXX</v>
      </c>
      <c r="C299" s="50" t="str">
        <f>DB!C280</f>
        <v>14.2   YYY</v>
      </c>
      <c r="D299" s="50" t="str">
        <f>DB!D280</f>
        <v>14.2.7   ZZZ</v>
      </c>
      <c r="E299" s="68"/>
      <c r="F299" s="68"/>
      <c r="G299" s="16">
        <f>IF(C299="",0,SUMIFS(지급대장!$K$4:$K$3500,지급대장!$C$4:$C$3500,"국제협력단",지급대장!$E$4:$E$3500,총괄명세!C299,지급대장!$F$4:$F$3500,총괄명세!D299))</f>
        <v>0</v>
      </c>
      <c r="H299" s="16">
        <f t="shared" si="103"/>
        <v>0</v>
      </c>
      <c r="I299" s="69">
        <f t="shared" si="104"/>
        <v>0</v>
      </c>
      <c r="J299" s="68"/>
      <c r="K299" s="68"/>
      <c r="L299" s="16">
        <f>IF(C299=" ",0,SUMIFS(지급대장!$K$4:$K$3500,지급대장!$C$4:$C$3500,"파트너분담금",지급대장!$E$4:$E$3500,총괄명세!C299,지급대장!$F$4:$F$3500,총괄명세!D299))</f>
        <v>0</v>
      </c>
      <c r="M299" s="16">
        <f t="shared" si="105"/>
        <v>0</v>
      </c>
      <c r="N299" s="72">
        <f t="shared" si="106"/>
        <v>0</v>
      </c>
      <c r="P299" s="117">
        <f t="shared" si="80"/>
        <v>0</v>
      </c>
    </row>
    <row r="300" spans="1:16" ht="18" customHeight="1" x14ac:dyDescent="0.3">
      <c r="A300" s="76"/>
      <c r="B300" s="74" t="str">
        <f>DB!B281</f>
        <v>항14  XXX</v>
      </c>
      <c r="C300" s="50" t="str">
        <f>DB!C281</f>
        <v>14.2   YYY</v>
      </c>
      <c r="D300" s="50" t="str">
        <f>DB!D281</f>
        <v>14.2.8   ZZZ</v>
      </c>
      <c r="E300" s="68"/>
      <c r="F300" s="68"/>
      <c r="G300" s="16">
        <f>IF(C300="",0,SUMIFS(지급대장!$K$4:$K$3500,지급대장!$C$4:$C$3500,"국제협력단",지급대장!$E$4:$E$3500,총괄명세!C300,지급대장!$F$4:$F$3500,총괄명세!D300))</f>
        <v>0</v>
      </c>
      <c r="H300" s="16">
        <f t="shared" si="103"/>
        <v>0</v>
      </c>
      <c r="I300" s="69">
        <f t="shared" si="104"/>
        <v>0</v>
      </c>
      <c r="J300" s="68"/>
      <c r="K300" s="68"/>
      <c r="L300" s="16">
        <f>IF(C300=" ",0,SUMIFS(지급대장!$K$4:$K$3500,지급대장!$C$4:$C$3500,"파트너분담금",지급대장!$E$4:$E$3500,총괄명세!C300,지급대장!$F$4:$F$3500,총괄명세!D300))</f>
        <v>0</v>
      </c>
      <c r="M300" s="16">
        <f t="shared" si="105"/>
        <v>0</v>
      </c>
      <c r="N300" s="72">
        <f t="shared" si="106"/>
        <v>0</v>
      </c>
      <c r="P300" s="117">
        <f t="shared" si="80"/>
        <v>0</v>
      </c>
    </row>
    <row r="301" spans="1:16" ht="18" customHeight="1" x14ac:dyDescent="0.3">
      <c r="A301" s="76"/>
      <c r="B301" s="74" t="str">
        <f>DB!B282</f>
        <v>항14  XXX</v>
      </c>
      <c r="C301" s="50" t="str">
        <f>DB!C282</f>
        <v>14.2   YYY</v>
      </c>
      <c r="D301" s="50" t="str">
        <f>DB!D282</f>
        <v>14.2.9   ZZZ</v>
      </c>
      <c r="E301" s="68"/>
      <c r="F301" s="68"/>
      <c r="G301" s="16">
        <f>IF(C301="",0,SUMIFS(지급대장!$K$4:$K$3500,지급대장!$C$4:$C$3500,"국제협력단",지급대장!$E$4:$E$3500,총괄명세!C301,지급대장!$F$4:$F$3500,총괄명세!D301))</f>
        <v>0</v>
      </c>
      <c r="H301" s="16">
        <f t="shared" si="103"/>
        <v>0</v>
      </c>
      <c r="I301" s="69">
        <f t="shared" si="104"/>
        <v>0</v>
      </c>
      <c r="J301" s="68"/>
      <c r="K301" s="68"/>
      <c r="L301" s="16">
        <f>IF(C301=" ",0,SUMIFS(지급대장!$K$4:$K$3500,지급대장!$C$4:$C$3500,"파트너분담금",지급대장!$E$4:$E$3500,총괄명세!C301,지급대장!$F$4:$F$3500,총괄명세!D301))</f>
        <v>0</v>
      </c>
      <c r="M301" s="16">
        <f t="shared" si="105"/>
        <v>0</v>
      </c>
      <c r="N301" s="72">
        <f t="shared" si="106"/>
        <v>0</v>
      </c>
      <c r="P301" s="117">
        <f t="shared" si="80"/>
        <v>0</v>
      </c>
    </row>
    <row r="302" spans="1:16" ht="18" customHeight="1" x14ac:dyDescent="0.3">
      <c r="A302" s="76"/>
      <c r="B302" s="74" t="str">
        <f>DB!B283</f>
        <v>항14  XXX</v>
      </c>
      <c r="C302" s="50" t="str">
        <f>DB!C283</f>
        <v>14.2   YYY</v>
      </c>
      <c r="D302" s="50" t="str">
        <f>DB!D283</f>
        <v>14.2.10   ZZZ</v>
      </c>
      <c r="E302" s="68"/>
      <c r="F302" s="68"/>
      <c r="G302" s="16">
        <f>IF(C302="",0,SUMIFS(지급대장!$K$4:$K$3500,지급대장!$C$4:$C$3500,"국제협력단",지급대장!$E$4:$E$3500,총괄명세!C302,지급대장!$F$4:$F$3500,총괄명세!D302))</f>
        <v>0</v>
      </c>
      <c r="H302" s="16">
        <f t="shared" si="103"/>
        <v>0</v>
      </c>
      <c r="I302" s="69">
        <f t="shared" si="104"/>
        <v>0</v>
      </c>
      <c r="J302" s="68"/>
      <c r="K302" s="68"/>
      <c r="L302" s="16">
        <f>IF(C302=" ",0,SUMIFS(지급대장!$K$4:$K$3500,지급대장!$C$4:$C$3500,"파트너분담금",지급대장!$E$4:$E$3500,총괄명세!C302,지급대장!$F$4:$F$3500,총괄명세!D302))</f>
        <v>0</v>
      </c>
      <c r="M302" s="16">
        <f t="shared" si="105"/>
        <v>0</v>
      </c>
      <c r="N302" s="72">
        <f t="shared" si="106"/>
        <v>0</v>
      </c>
      <c r="P302" s="117">
        <f t="shared" si="80"/>
        <v>0</v>
      </c>
    </row>
    <row r="303" spans="1:16" ht="18" customHeight="1" x14ac:dyDescent="0.3">
      <c r="A303" s="76"/>
      <c r="B303" s="113"/>
      <c r="C303" s="102" t="s">
        <v>9</v>
      </c>
      <c r="D303" s="102"/>
      <c r="E303" s="103">
        <f>SUM(E283:E302)</f>
        <v>0</v>
      </c>
      <c r="F303" s="103">
        <f>SUM(F283:F302)</f>
        <v>0</v>
      </c>
      <c r="G303" s="14">
        <f>SUM(G283:G302)</f>
        <v>0</v>
      </c>
      <c r="H303" s="14">
        <f>SUM(H283:H302)</f>
        <v>0</v>
      </c>
      <c r="I303" s="15">
        <f>IF(ISERROR(H303/F303),0,H303/F303)</f>
        <v>0</v>
      </c>
      <c r="J303" s="103">
        <f>SUM(J283:J302)</f>
        <v>0</v>
      </c>
      <c r="K303" s="103">
        <f>SUM(K283:K302)</f>
        <v>0</v>
      </c>
      <c r="L303" s="14">
        <f>SUM(L283:L302)</f>
        <v>0</v>
      </c>
      <c r="M303" s="14">
        <f>SUM(M283:M302)</f>
        <v>0</v>
      </c>
      <c r="N303" s="15">
        <f>IF(ISERROR(M303/K303),0,M303/K303)</f>
        <v>0</v>
      </c>
      <c r="P303" s="117">
        <f t="shared" si="80"/>
        <v>0</v>
      </c>
    </row>
    <row r="304" spans="1:16" ht="18" customHeight="1" x14ac:dyDescent="0.3">
      <c r="A304" s="76"/>
      <c r="B304" s="74" t="str">
        <f>DB!B284</f>
        <v>항15  XXX</v>
      </c>
      <c r="C304" s="50" t="str">
        <f>DB!C284</f>
        <v>15.1   YYY</v>
      </c>
      <c r="D304" s="50" t="str">
        <f>DB!D284</f>
        <v>15.1.1   ZZZ</v>
      </c>
      <c r="E304" s="68"/>
      <c r="F304" s="68"/>
      <c r="G304" s="16">
        <f>IF(C304="",0,SUMIFS(지급대장!$K$4:$K$3500,지급대장!$C$4:$C$3500,"국제협력단",지급대장!$E$4:$E$3500,총괄명세!C304,지급대장!$F$4:$F$3500,총괄명세!D304))</f>
        <v>0</v>
      </c>
      <c r="H304" s="16">
        <f t="shared" si="45"/>
        <v>0</v>
      </c>
      <c r="I304" s="69">
        <f t="shared" si="101"/>
        <v>0</v>
      </c>
      <c r="J304" s="68"/>
      <c r="K304" s="68"/>
      <c r="L304" s="16">
        <f>IF(C304=" ",0,SUMIFS(지급대장!$K$4:$K$3500,지급대장!$C$4:$C$3500,"파트너분담금",지급대장!$E$4:$E$3500,총괄명세!C304,지급대장!$F$4:$F$3500,총괄명세!D304))</f>
        <v>0</v>
      </c>
      <c r="M304" s="16">
        <f t="shared" si="46"/>
        <v>0</v>
      </c>
      <c r="N304" s="72">
        <f t="shared" si="102"/>
        <v>0</v>
      </c>
      <c r="P304" s="117">
        <f t="shared" si="80"/>
        <v>0</v>
      </c>
    </row>
    <row r="305" spans="1:16" ht="18" customHeight="1" x14ac:dyDescent="0.3">
      <c r="A305" s="76"/>
      <c r="B305" s="74" t="str">
        <f>DB!B285</f>
        <v>항15  XXX</v>
      </c>
      <c r="C305" s="50" t="str">
        <f>DB!C285</f>
        <v>15.1   YYY</v>
      </c>
      <c r="D305" s="50" t="str">
        <f>DB!D285</f>
        <v>15.1.2   ZZZ</v>
      </c>
      <c r="E305" s="68"/>
      <c r="F305" s="68"/>
      <c r="G305" s="16">
        <f>IF(C305="",0,SUMIFS(지급대장!$K$4:$K$3500,지급대장!$C$4:$C$3500,"국제협력단",지급대장!$E$4:$E$3500,총괄명세!C305,지급대장!$F$4:$F$3500,총괄명세!D305))</f>
        <v>0</v>
      </c>
      <c r="H305" s="16">
        <f t="shared" si="45"/>
        <v>0</v>
      </c>
      <c r="I305" s="69">
        <f t="shared" si="101"/>
        <v>0</v>
      </c>
      <c r="J305" s="68"/>
      <c r="K305" s="68"/>
      <c r="L305" s="16">
        <f>IF(C305=" ",0,SUMIFS(지급대장!$K$4:$K$3500,지급대장!$C$4:$C$3500,"파트너분담금",지급대장!$E$4:$E$3500,총괄명세!C305,지급대장!$F$4:$F$3500,총괄명세!D305))</f>
        <v>0</v>
      </c>
      <c r="M305" s="16">
        <f t="shared" si="46"/>
        <v>0</v>
      </c>
      <c r="N305" s="72">
        <f t="shared" si="102"/>
        <v>0</v>
      </c>
      <c r="P305" s="117">
        <f t="shared" si="80"/>
        <v>0</v>
      </c>
    </row>
    <row r="306" spans="1:16" ht="18" customHeight="1" x14ac:dyDescent="0.3">
      <c r="A306" s="76"/>
      <c r="B306" s="74" t="str">
        <f>DB!B286</f>
        <v>항15  XXX</v>
      </c>
      <c r="C306" s="50" t="str">
        <f>DB!C286</f>
        <v>15.1   YYY</v>
      </c>
      <c r="D306" s="50" t="str">
        <f>DB!D286</f>
        <v>15.1.3   ZZZ</v>
      </c>
      <c r="E306" s="68"/>
      <c r="F306" s="68"/>
      <c r="G306" s="16">
        <f>IF(C306="",0,SUMIFS(지급대장!$K$4:$K$3500,지급대장!$C$4:$C$3500,"국제협력단",지급대장!$E$4:$E$3500,총괄명세!C306,지급대장!$F$4:$F$3500,총괄명세!D306))</f>
        <v>0</v>
      </c>
      <c r="H306" s="16">
        <f t="shared" si="45"/>
        <v>0</v>
      </c>
      <c r="I306" s="69">
        <f t="shared" si="101"/>
        <v>0</v>
      </c>
      <c r="J306" s="68"/>
      <c r="K306" s="68"/>
      <c r="L306" s="16">
        <f>IF(C306=" ",0,SUMIFS(지급대장!$K$4:$K$3500,지급대장!$C$4:$C$3500,"파트너분담금",지급대장!$E$4:$E$3500,총괄명세!C306,지급대장!$F$4:$F$3500,총괄명세!D306))</f>
        <v>0</v>
      </c>
      <c r="M306" s="16">
        <f t="shared" si="46"/>
        <v>0</v>
      </c>
      <c r="N306" s="72">
        <f t="shared" si="102"/>
        <v>0</v>
      </c>
      <c r="P306" s="117">
        <f t="shared" si="80"/>
        <v>0</v>
      </c>
    </row>
    <row r="307" spans="1:16" ht="18" customHeight="1" x14ac:dyDescent="0.3">
      <c r="A307" s="76"/>
      <c r="B307" s="74" t="str">
        <f>DB!B287</f>
        <v>항15  XXX</v>
      </c>
      <c r="C307" s="50" t="str">
        <f>DB!C287</f>
        <v>15.1   YYY</v>
      </c>
      <c r="D307" s="50" t="str">
        <f>DB!D287</f>
        <v>15.1.4   ZZZ</v>
      </c>
      <c r="E307" s="68"/>
      <c r="F307" s="68"/>
      <c r="G307" s="16">
        <f>IF(C307="",0,SUMIFS(지급대장!$K$4:$K$3500,지급대장!$C$4:$C$3500,"국제협력단",지급대장!$E$4:$E$3500,총괄명세!C307,지급대장!$F$4:$F$3500,총괄명세!D307))</f>
        <v>0</v>
      </c>
      <c r="H307" s="16">
        <f t="shared" ref="H307:H422" si="107">IF(F307&gt;=G307, G307, F307)</f>
        <v>0</v>
      </c>
      <c r="I307" s="69">
        <f t="shared" si="101"/>
        <v>0</v>
      </c>
      <c r="J307" s="68"/>
      <c r="K307" s="68"/>
      <c r="L307" s="16">
        <f>IF(C307=" ",0,SUMIFS(지급대장!$K$4:$K$3500,지급대장!$C$4:$C$3500,"파트너분담금",지급대장!$E$4:$E$3500,총괄명세!C307,지급대장!$F$4:$F$3500,총괄명세!D307))</f>
        <v>0</v>
      </c>
      <c r="M307" s="16">
        <f t="shared" ref="M307:M422" si="108">IF(K307&gt;=L307, L307, K307)</f>
        <v>0</v>
      </c>
      <c r="N307" s="72">
        <f t="shared" si="102"/>
        <v>0</v>
      </c>
      <c r="P307" s="117">
        <f t="shared" ref="P307:P370" si="109">SUM(E307:N307)</f>
        <v>0</v>
      </c>
    </row>
    <row r="308" spans="1:16" ht="18" customHeight="1" x14ac:dyDescent="0.3">
      <c r="A308" s="76"/>
      <c r="B308" s="74" t="str">
        <f>DB!B288</f>
        <v>항15  XXX</v>
      </c>
      <c r="C308" s="50" t="str">
        <f>DB!C288</f>
        <v>15.1   YYY</v>
      </c>
      <c r="D308" s="50" t="str">
        <f>DB!D288</f>
        <v>15.1.5   ZZZ</v>
      </c>
      <c r="E308" s="68"/>
      <c r="F308" s="68"/>
      <c r="G308" s="16">
        <f>IF(C308="",0,SUMIFS(지급대장!$K$4:$K$3500,지급대장!$C$4:$C$3500,"국제협력단",지급대장!$E$4:$E$3500,총괄명세!C308,지급대장!$F$4:$F$3500,총괄명세!D308))</f>
        <v>0</v>
      </c>
      <c r="H308" s="16">
        <f t="shared" si="107"/>
        <v>0</v>
      </c>
      <c r="I308" s="69">
        <f t="shared" ref="I308:I313" si="110">IF(ISERROR(H308/F308),0,H308/F308)</f>
        <v>0</v>
      </c>
      <c r="J308" s="68"/>
      <c r="K308" s="68"/>
      <c r="L308" s="16">
        <f>IF(C308=" ",0,SUMIFS(지급대장!$K$4:$K$3500,지급대장!$C$4:$C$3500,"파트너분담금",지급대장!$E$4:$E$3500,총괄명세!C308,지급대장!$F$4:$F$3500,총괄명세!D308))</f>
        <v>0</v>
      </c>
      <c r="M308" s="16">
        <f t="shared" si="108"/>
        <v>0</v>
      </c>
      <c r="N308" s="72">
        <f t="shared" ref="N308:N313" si="111">IF(ISERROR(M308/K308),0,M308/K308)</f>
        <v>0</v>
      </c>
      <c r="P308" s="117">
        <f t="shared" si="109"/>
        <v>0</v>
      </c>
    </row>
    <row r="309" spans="1:16" ht="18" customHeight="1" x14ac:dyDescent="0.3">
      <c r="A309" s="76"/>
      <c r="B309" s="74" t="str">
        <f>DB!B289</f>
        <v>항15  XXX</v>
      </c>
      <c r="C309" s="50" t="str">
        <f>DB!C289</f>
        <v>15.1   YYY</v>
      </c>
      <c r="D309" s="50" t="str">
        <f>DB!D289</f>
        <v>15.1.6   ZZZ</v>
      </c>
      <c r="E309" s="68"/>
      <c r="F309" s="68"/>
      <c r="G309" s="16">
        <f>IF(C309="",0,SUMIFS(지급대장!$K$4:$K$3500,지급대장!$C$4:$C$3500,"국제협력단",지급대장!$E$4:$E$3500,총괄명세!C309,지급대장!$F$4:$F$3500,총괄명세!D309))</f>
        <v>0</v>
      </c>
      <c r="H309" s="16">
        <f t="shared" si="107"/>
        <v>0</v>
      </c>
      <c r="I309" s="69">
        <f t="shared" si="110"/>
        <v>0</v>
      </c>
      <c r="J309" s="68"/>
      <c r="K309" s="68"/>
      <c r="L309" s="16">
        <f>IF(C309=" ",0,SUMIFS(지급대장!$K$4:$K$3500,지급대장!$C$4:$C$3500,"파트너분담금",지급대장!$E$4:$E$3500,총괄명세!C309,지급대장!$F$4:$F$3500,총괄명세!D309))</f>
        <v>0</v>
      </c>
      <c r="M309" s="16">
        <f t="shared" si="108"/>
        <v>0</v>
      </c>
      <c r="N309" s="72">
        <f t="shared" si="111"/>
        <v>0</v>
      </c>
      <c r="P309" s="117">
        <f t="shared" si="109"/>
        <v>0</v>
      </c>
    </row>
    <row r="310" spans="1:16" ht="18" customHeight="1" x14ac:dyDescent="0.3">
      <c r="A310" s="76"/>
      <c r="B310" s="74" t="str">
        <f>DB!B290</f>
        <v>항15  XXX</v>
      </c>
      <c r="C310" s="50" t="str">
        <f>DB!C290</f>
        <v>15.1   YYY</v>
      </c>
      <c r="D310" s="50" t="str">
        <f>DB!D290</f>
        <v>15.1.7   ZZZ</v>
      </c>
      <c r="E310" s="68"/>
      <c r="F310" s="68"/>
      <c r="G310" s="16">
        <f>IF(C310="",0,SUMIFS(지급대장!$K$4:$K$3500,지급대장!$C$4:$C$3500,"국제협력단",지급대장!$E$4:$E$3500,총괄명세!C310,지급대장!$F$4:$F$3500,총괄명세!D310))</f>
        <v>0</v>
      </c>
      <c r="H310" s="16">
        <f t="shared" si="107"/>
        <v>0</v>
      </c>
      <c r="I310" s="69">
        <f t="shared" si="110"/>
        <v>0</v>
      </c>
      <c r="J310" s="68"/>
      <c r="K310" s="68"/>
      <c r="L310" s="16">
        <f>IF(C310=" ",0,SUMIFS(지급대장!$K$4:$K$3500,지급대장!$C$4:$C$3500,"파트너분담금",지급대장!$E$4:$E$3500,총괄명세!C310,지급대장!$F$4:$F$3500,총괄명세!D310))</f>
        <v>0</v>
      </c>
      <c r="M310" s="16">
        <f t="shared" si="108"/>
        <v>0</v>
      </c>
      <c r="N310" s="72">
        <f t="shared" si="111"/>
        <v>0</v>
      </c>
      <c r="P310" s="117">
        <f t="shared" si="109"/>
        <v>0</v>
      </c>
    </row>
    <row r="311" spans="1:16" ht="18" customHeight="1" x14ac:dyDescent="0.3">
      <c r="A311" s="76"/>
      <c r="B311" s="74" t="str">
        <f>DB!B291</f>
        <v>항15  XXX</v>
      </c>
      <c r="C311" s="50" t="str">
        <f>DB!C291</f>
        <v>15.1   YYY</v>
      </c>
      <c r="D311" s="50" t="str">
        <f>DB!D291</f>
        <v>15.1.8   ZZZ</v>
      </c>
      <c r="E311" s="68"/>
      <c r="F311" s="68"/>
      <c r="G311" s="16">
        <f>IF(C311="",0,SUMIFS(지급대장!$K$4:$K$3500,지급대장!$C$4:$C$3500,"국제협력단",지급대장!$E$4:$E$3500,총괄명세!C311,지급대장!$F$4:$F$3500,총괄명세!D311))</f>
        <v>0</v>
      </c>
      <c r="H311" s="16">
        <f t="shared" ref="H311:H313" si="112">IF(F311&gt;=G311, G311, F311)</f>
        <v>0</v>
      </c>
      <c r="I311" s="69">
        <f t="shared" si="110"/>
        <v>0</v>
      </c>
      <c r="J311" s="68"/>
      <c r="K311" s="68"/>
      <c r="L311" s="16">
        <f>IF(C311=" ",0,SUMIFS(지급대장!$K$4:$K$3500,지급대장!$C$4:$C$3500,"파트너분담금",지급대장!$E$4:$E$3500,총괄명세!C311,지급대장!$F$4:$F$3500,총괄명세!D311))</f>
        <v>0</v>
      </c>
      <c r="M311" s="16">
        <f t="shared" ref="M311:M313" si="113">IF(K311&gt;=L311, L311, K311)</f>
        <v>0</v>
      </c>
      <c r="N311" s="72">
        <f t="shared" si="111"/>
        <v>0</v>
      </c>
      <c r="P311" s="117">
        <f t="shared" si="109"/>
        <v>0</v>
      </c>
    </row>
    <row r="312" spans="1:16" ht="18" customHeight="1" x14ac:dyDescent="0.3">
      <c r="A312" s="76"/>
      <c r="B312" s="74" t="str">
        <f>DB!B292</f>
        <v>항15  XXX</v>
      </c>
      <c r="C312" s="50" t="str">
        <f>DB!C292</f>
        <v>15.1   YYY</v>
      </c>
      <c r="D312" s="50" t="str">
        <f>DB!D292</f>
        <v>15.1.9   ZZZ</v>
      </c>
      <c r="E312" s="68"/>
      <c r="F312" s="68"/>
      <c r="G312" s="16">
        <f>IF(C312="",0,SUMIFS(지급대장!$K$4:$K$3500,지급대장!$C$4:$C$3500,"국제협력단",지급대장!$E$4:$E$3500,총괄명세!C312,지급대장!$F$4:$F$3500,총괄명세!D312))</f>
        <v>0</v>
      </c>
      <c r="H312" s="16">
        <f t="shared" si="112"/>
        <v>0</v>
      </c>
      <c r="I312" s="69">
        <f t="shared" si="110"/>
        <v>0</v>
      </c>
      <c r="J312" s="68"/>
      <c r="K312" s="68"/>
      <c r="L312" s="16">
        <f>IF(C312=" ",0,SUMIFS(지급대장!$K$4:$K$3500,지급대장!$C$4:$C$3500,"파트너분담금",지급대장!$E$4:$E$3500,총괄명세!C312,지급대장!$F$4:$F$3500,총괄명세!D312))</f>
        <v>0</v>
      </c>
      <c r="M312" s="16">
        <f t="shared" si="113"/>
        <v>0</v>
      </c>
      <c r="N312" s="72">
        <f t="shared" si="111"/>
        <v>0</v>
      </c>
      <c r="P312" s="117">
        <f t="shared" si="109"/>
        <v>0</v>
      </c>
    </row>
    <row r="313" spans="1:16" ht="18" customHeight="1" x14ac:dyDescent="0.3">
      <c r="A313" s="76"/>
      <c r="B313" s="74" t="str">
        <f>DB!B293</f>
        <v>항15  XXX</v>
      </c>
      <c r="C313" s="50" t="str">
        <f>DB!C293</f>
        <v>15.1   YYY</v>
      </c>
      <c r="D313" s="50" t="str">
        <f>DB!D293</f>
        <v>15.1.10   ZZZ</v>
      </c>
      <c r="E313" s="68"/>
      <c r="F313" s="68"/>
      <c r="G313" s="16">
        <f>IF(C313="",0,SUMIFS(지급대장!$K$4:$K$3500,지급대장!$C$4:$C$3500,"국제협력단",지급대장!$E$4:$E$3500,총괄명세!C313,지급대장!$F$4:$F$3500,총괄명세!D313))</f>
        <v>0</v>
      </c>
      <c r="H313" s="16">
        <f t="shared" si="112"/>
        <v>0</v>
      </c>
      <c r="I313" s="69">
        <f t="shared" si="110"/>
        <v>0</v>
      </c>
      <c r="J313" s="68"/>
      <c r="K313" s="68"/>
      <c r="L313" s="16">
        <f>IF(C313=" ",0,SUMIFS(지급대장!$K$4:$K$3500,지급대장!$C$4:$C$3500,"파트너분담금",지급대장!$E$4:$E$3500,총괄명세!C313,지급대장!$F$4:$F$3500,총괄명세!D313))</f>
        <v>0</v>
      </c>
      <c r="M313" s="16">
        <f t="shared" si="113"/>
        <v>0</v>
      </c>
      <c r="N313" s="72">
        <f t="shared" si="111"/>
        <v>0</v>
      </c>
      <c r="P313" s="117">
        <f t="shared" si="109"/>
        <v>0</v>
      </c>
    </row>
    <row r="314" spans="1:16" ht="18" customHeight="1" x14ac:dyDescent="0.3">
      <c r="A314" s="76"/>
      <c r="B314" s="74" t="str">
        <f>DB!B294</f>
        <v>항15  XXX</v>
      </c>
      <c r="C314" s="50" t="str">
        <f>DB!C294</f>
        <v>15.2   YYY</v>
      </c>
      <c r="D314" s="50" t="str">
        <f>DB!D294</f>
        <v>15.2.1   ZZZ</v>
      </c>
      <c r="E314" s="68"/>
      <c r="F314" s="68"/>
      <c r="G314" s="16">
        <f>IF(C314="",0,SUMIFS(지급대장!$K$4:$K$3500,지급대장!$C$4:$C$3500,"국제협력단",지급대장!$E$4:$E$3500,총괄명세!C314,지급대장!$F$4:$F$3500,총괄명세!D314))</f>
        <v>0</v>
      </c>
      <c r="H314" s="16">
        <f t="shared" si="107"/>
        <v>0</v>
      </c>
      <c r="I314" s="69">
        <f t="shared" si="101"/>
        <v>0</v>
      </c>
      <c r="J314" s="68"/>
      <c r="K314" s="68"/>
      <c r="L314" s="16">
        <f>IF(C314=" ",0,SUMIFS(지급대장!$K$4:$K$3500,지급대장!$C$4:$C$3500,"파트너분담금",지급대장!$E$4:$E$3500,총괄명세!C314,지급대장!$F$4:$F$3500,총괄명세!D314))</f>
        <v>0</v>
      </c>
      <c r="M314" s="16">
        <f t="shared" si="108"/>
        <v>0</v>
      </c>
      <c r="N314" s="72">
        <f t="shared" si="102"/>
        <v>0</v>
      </c>
      <c r="P314" s="117">
        <f t="shared" si="109"/>
        <v>0</v>
      </c>
    </row>
    <row r="315" spans="1:16" ht="18" customHeight="1" x14ac:dyDescent="0.3">
      <c r="A315" s="76"/>
      <c r="B315" s="74" t="str">
        <f>DB!B295</f>
        <v>항15  XXX</v>
      </c>
      <c r="C315" s="50" t="str">
        <f>DB!C295</f>
        <v>15.2   YYY</v>
      </c>
      <c r="D315" s="50" t="str">
        <f>DB!D295</f>
        <v>15.2.2   ZZZ</v>
      </c>
      <c r="E315" s="68"/>
      <c r="F315" s="68"/>
      <c r="G315" s="16">
        <f>IF(C315="",0,SUMIFS(지급대장!$K$4:$K$3500,지급대장!$C$4:$C$3500,"국제협력단",지급대장!$E$4:$E$3500,총괄명세!C315,지급대장!$F$4:$F$3500,총괄명세!D315))</f>
        <v>0</v>
      </c>
      <c r="H315" s="16">
        <f t="shared" si="107"/>
        <v>0</v>
      </c>
      <c r="I315" s="69">
        <f t="shared" si="101"/>
        <v>0</v>
      </c>
      <c r="J315" s="68"/>
      <c r="K315" s="68"/>
      <c r="L315" s="16">
        <f>IF(C315=" ",0,SUMIFS(지급대장!$K$4:$K$3500,지급대장!$C$4:$C$3500,"파트너분담금",지급대장!$E$4:$E$3500,총괄명세!C315,지급대장!$F$4:$F$3500,총괄명세!D315))</f>
        <v>0</v>
      </c>
      <c r="M315" s="16">
        <f t="shared" si="108"/>
        <v>0</v>
      </c>
      <c r="N315" s="72">
        <f t="shared" si="102"/>
        <v>0</v>
      </c>
      <c r="P315" s="117">
        <f t="shared" si="109"/>
        <v>0</v>
      </c>
    </row>
    <row r="316" spans="1:16" ht="18" customHeight="1" x14ac:dyDescent="0.3">
      <c r="A316" s="76"/>
      <c r="B316" s="74" t="str">
        <f>DB!B296</f>
        <v>항15  XXX</v>
      </c>
      <c r="C316" s="50" t="str">
        <f>DB!C296</f>
        <v>15.2   YYY</v>
      </c>
      <c r="D316" s="50" t="str">
        <f>DB!D296</f>
        <v>15.2.3   ZZZ</v>
      </c>
      <c r="E316" s="68"/>
      <c r="F316" s="68"/>
      <c r="G316" s="16">
        <f>IF(C316="",0,SUMIFS(지급대장!$K$4:$K$3500,지급대장!$C$4:$C$3500,"국제협력단",지급대장!$E$4:$E$3500,총괄명세!C316,지급대장!$F$4:$F$3500,총괄명세!D316))</f>
        <v>0</v>
      </c>
      <c r="H316" s="16">
        <f t="shared" si="107"/>
        <v>0</v>
      </c>
      <c r="I316" s="69">
        <f t="shared" si="101"/>
        <v>0</v>
      </c>
      <c r="J316" s="68"/>
      <c r="K316" s="68"/>
      <c r="L316" s="16">
        <f>IF(C316=" ",0,SUMIFS(지급대장!$K$4:$K$3500,지급대장!$C$4:$C$3500,"파트너분담금",지급대장!$E$4:$E$3500,총괄명세!C316,지급대장!$F$4:$F$3500,총괄명세!D316))</f>
        <v>0</v>
      </c>
      <c r="M316" s="16">
        <f t="shared" si="108"/>
        <v>0</v>
      </c>
      <c r="N316" s="72">
        <f t="shared" si="102"/>
        <v>0</v>
      </c>
      <c r="P316" s="117">
        <f t="shared" si="109"/>
        <v>0</v>
      </c>
    </row>
    <row r="317" spans="1:16" ht="18" customHeight="1" x14ac:dyDescent="0.3">
      <c r="A317" s="76"/>
      <c r="B317" s="74" t="str">
        <f>DB!B297</f>
        <v>항15  XXX</v>
      </c>
      <c r="C317" s="50" t="str">
        <f>DB!C297</f>
        <v>15.2   YYY</v>
      </c>
      <c r="D317" s="50" t="str">
        <f>DB!D297</f>
        <v>15.2.4   ZZZ</v>
      </c>
      <c r="E317" s="68"/>
      <c r="F317" s="68"/>
      <c r="G317" s="16">
        <f>IF(C317="",0,SUMIFS(지급대장!$K$4:$K$3500,지급대장!$C$4:$C$3500,"국제협력단",지급대장!$E$4:$E$3500,총괄명세!C317,지급대장!$F$4:$F$3500,총괄명세!D317))</f>
        <v>0</v>
      </c>
      <c r="H317" s="16">
        <f t="shared" si="107"/>
        <v>0</v>
      </c>
      <c r="I317" s="69">
        <f t="shared" si="101"/>
        <v>0</v>
      </c>
      <c r="J317" s="68"/>
      <c r="K317" s="68"/>
      <c r="L317" s="16">
        <f>IF(C317=" ",0,SUMIFS(지급대장!$K$4:$K$3500,지급대장!$C$4:$C$3500,"파트너분담금",지급대장!$E$4:$E$3500,총괄명세!C317,지급대장!$F$4:$F$3500,총괄명세!D317))</f>
        <v>0</v>
      </c>
      <c r="M317" s="16">
        <f t="shared" si="108"/>
        <v>0</v>
      </c>
      <c r="N317" s="72">
        <f t="shared" si="102"/>
        <v>0</v>
      </c>
      <c r="P317" s="117">
        <f t="shared" si="109"/>
        <v>0</v>
      </c>
    </row>
    <row r="318" spans="1:16" ht="18" customHeight="1" x14ac:dyDescent="0.3">
      <c r="A318" s="76"/>
      <c r="B318" s="74" t="str">
        <f>DB!B298</f>
        <v>항15  XXX</v>
      </c>
      <c r="C318" s="50" t="str">
        <f>DB!C298</f>
        <v>15.2   YYY</v>
      </c>
      <c r="D318" s="50" t="str">
        <f>DB!D298</f>
        <v>15.2.5   ZZZ</v>
      </c>
      <c r="E318" s="68"/>
      <c r="F318" s="68"/>
      <c r="G318" s="16">
        <f>IF(C318="",0,SUMIFS(지급대장!$K$4:$K$3500,지급대장!$C$4:$C$3500,"국제협력단",지급대장!$E$4:$E$3500,총괄명세!C318,지급대장!$F$4:$F$3500,총괄명세!D318))</f>
        <v>0</v>
      </c>
      <c r="H318" s="16">
        <f t="shared" ref="H318:H323" si="114">IF(F318&gt;=G318, G318, F318)</f>
        <v>0</v>
      </c>
      <c r="I318" s="69">
        <f t="shared" ref="I318:I323" si="115">IF(ISERROR(H318/F318),0,H318/F318)</f>
        <v>0</v>
      </c>
      <c r="J318" s="68"/>
      <c r="K318" s="68"/>
      <c r="L318" s="16">
        <f>IF(C318=" ",0,SUMIFS(지급대장!$K$4:$K$3500,지급대장!$C$4:$C$3500,"파트너분담금",지급대장!$E$4:$E$3500,총괄명세!C318,지급대장!$F$4:$F$3500,총괄명세!D318))</f>
        <v>0</v>
      </c>
      <c r="M318" s="16">
        <f t="shared" ref="M318:M323" si="116">IF(K318&gt;=L318, L318, K318)</f>
        <v>0</v>
      </c>
      <c r="N318" s="72">
        <f t="shared" ref="N318:N323" si="117">IF(ISERROR(M318/K318),0,M318/K318)</f>
        <v>0</v>
      </c>
      <c r="P318" s="117">
        <f t="shared" si="109"/>
        <v>0</v>
      </c>
    </row>
    <row r="319" spans="1:16" ht="18" customHeight="1" x14ac:dyDescent="0.3">
      <c r="A319" s="76"/>
      <c r="B319" s="74" t="str">
        <f>DB!B299</f>
        <v>항15  XXX</v>
      </c>
      <c r="C319" s="50" t="str">
        <f>DB!C299</f>
        <v>15.2   YYY</v>
      </c>
      <c r="D319" s="50" t="str">
        <f>DB!D299</f>
        <v>15.2.6   ZZZ</v>
      </c>
      <c r="E319" s="68"/>
      <c r="F319" s="68"/>
      <c r="G319" s="16">
        <f>IF(C319="",0,SUMIFS(지급대장!$K$4:$K$3500,지급대장!$C$4:$C$3500,"국제협력단",지급대장!$E$4:$E$3500,총괄명세!C319,지급대장!$F$4:$F$3500,총괄명세!D319))</f>
        <v>0</v>
      </c>
      <c r="H319" s="16">
        <f t="shared" si="114"/>
        <v>0</v>
      </c>
      <c r="I319" s="69">
        <f t="shared" si="115"/>
        <v>0</v>
      </c>
      <c r="J319" s="68"/>
      <c r="K319" s="68"/>
      <c r="L319" s="16">
        <f>IF(C319=" ",0,SUMIFS(지급대장!$K$4:$K$3500,지급대장!$C$4:$C$3500,"파트너분담금",지급대장!$E$4:$E$3500,총괄명세!C319,지급대장!$F$4:$F$3500,총괄명세!D319))</f>
        <v>0</v>
      </c>
      <c r="M319" s="16">
        <f t="shared" si="116"/>
        <v>0</v>
      </c>
      <c r="N319" s="72">
        <f t="shared" si="117"/>
        <v>0</v>
      </c>
      <c r="P319" s="117">
        <f t="shared" si="109"/>
        <v>0</v>
      </c>
    </row>
    <row r="320" spans="1:16" ht="18" customHeight="1" x14ac:dyDescent="0.3">
      <c r="A320" s="76"/>
      <c r="B320" s="74" t="str">
        <f>DB!B300</f>
        <v>항15  XXX</v>
      </c>
      <c r="C320" s="50" t="str">
        <f>DB!C300</f>
        <v>15.2   YYY</v>
      </c>
      <c r="D320" s="50" t="str">
        <f>DB!D300</f>
        <v>15.2.7   ZZZ</v>
      </c>
      <c r="E320" s="68"/>
      <c r="F320" s="68"/>
      <c r="G320" s="16">
        <f>IF(C320="",0,SUMIFS(지급대장!$K$4:$K$3500,지급대장!$C$4:$C$3500,"국제협력단",지급대장!$E$4:$E$3500,총괄명세!C320,지급대장!$F$4:$F$3500,총괄명세!D320))</f>
        <v>0</v>
      </c>
      <c r="H320" s="16">
        <f t="shared" si="114"/>
        <v>0</v>
      </c>
      <c r="I320" s="69">
        <f t="shared" si="115"/>
        <v>0</v>
      </c>
      <c r="J320" s="68"/>
      <c r="K320" s="68"/>
      <c r="L320" s="16">
        <f>IF(C320=" ",0,SUMIFS(지급대장!$K$4:$K$3500,지급대장!$C$4:$C$3500,"파트너분담금",지급대장!$E$4:$E$3500,총괄명세!C320,지급대장!$F$4:$F$3500,총괄명세!D320))</f>
        <v>0</v>
      </c>
      <c r="M320" s="16">
        <f t="shared" si="116"/>
        <v>0</v>
      </c>
      <c r="N320" s="72">
        <f t="shared" si="117"/>
        <v>0</v>
      </c>
      <c r="P320" s="117">
        <f t="shared" si="109"/>
        <v>0</v>
      </c>
    </row>
    <row r="321" spans="1:16" ht="18" customHeight="1" x14ac:dyDescent="0.3">
      <c r="A321" s="76"/>
      <c r="B321" s="74" t="str">
        <f>DB!B301</f>
        <v>항15  XXX</v>
      </c>
      <c r="C321" s="50" t="str">
        <f>DB!C301</f>
        <v>15.2   YYY</v>
      </c>
      <c r="D321" s="50" t="str">
        <f>DB!D301</f>
        <v>15.2.8   ZZZ</v>
      </c>
      <c r="E321" s="68"/>
      <c r="F321" s="68"/>
      <c r="G321" s="16">
        <f>IF(C321="",0,SUMIFS(지급대장!$K$4:$K$3500,지급대장!$C$4:$C$3500,"국제협력단",지급대장!$E$4:$E$3500,총괄명세!C321,지급대장!$F$4:$F$3500,총괄명세!D321))</f>
        <v>0</v>
      </c>
      <c r="H321" s="16">
        <f t="shared" si="114"/>
        <v>0</v>
      </c>
      <c r="I321" s="69">
        <f t="shared" si="115"/>
        <v>0</v>
      </c>
      <c r="J321" s="68"/>
      <c r="K321" s="68"/>
      <c r="L321" s="16">
        <f>IF(C321=" ",0,SUMIFS(지급대장!$K$4:$K$3500,지급대장!$C$4:$C$3500,"파트너분담금",지급대장!$E$4:$E$3500,총괄명세!C321,지급대장!$F$4:$F$3500,총괄명세!D321))</f>
        <v>0</v>
      </c>
      <c r="M321" s="16">
        <f t="shared" si="116"/>
        <v>0</v>
      </c>
      <c r="N321" s="72">
        <f t="shared" si="117"/>
        <v>0</v>
      </c>
      <c r="P321" s="117">
        <f t="shared" si="109"/>
        <v>0</v>
      </c>
    </row>
    <row r="322" spans="1:16" ht="18" customHeight="1" x14ac:dyDescent="0.3">
      <c r="A322" s="76"/>
      <c r="B322" s="74" t="str">
        <f>DB!B302</f>
        <v>항15  XXX</v>
      </c>
      <c r="C322" s="50" t="str">
        <f>DB!C302</f>
        <v>15.2   YYY</v>
      </c>
      <c r="D322" s="50" t="str">
        <f>DB!D302</f>
        <v>15.2.9   ZZZ</v>
      </c>
      <c r="E322" s="68"/>
      <c r="F322" s="68"/>
      <c r="G322" s="16">
        <f>IF(C322="",0,SUMIFS(지급대장!$K$4:$K$3500,지급대장!$C$4:$C$3500,"국제협력단",지급대장!$E$4:$E$3500,총괄명세!C322,지급대장!$F$4:$F$3500,총괄명세!D322))</f>
        <v>0</v>
      </c>
      <c r="H322" s="16">
        <f t="shared" si="114"/>
        <v>0</v>
      </c>
      <c r="I322" s="69">
        <f t="shared" si="115"/>
        <v>0</v>
      </c>
      <c r="J322" s="68"/>
      <c r="K322" s="68"/>
      <c r="L322" s="16">
        <f>IF(C322=" ",0,SUMIFS(지급대장!$K$4:$K$3500,지급대장!$C$4:$C$3500,"파트너분담금",지급대장!$E$4:$E$3500,총괄명세!C322,지급대장!$F$4:$F$3500,총괄명세!D322))</f>
        <v>0</v>
      </c>
      <c r="M322" s="16">
        <f t="shared" si="116"/>
        <v>0</v>
      </c>
      <c r="N322" s="72">
        <f t="shared" si="117"/>
        <v>0</v>
      </c>
      <c r="P322" s="117">
        <f t="shared" si="109"/>
        <v>0</v>
      </c>
    </row>
    <row r="323" spans="1:16" ht="18" customHeight="1" x14ac:dyDescent="0.3">
      <c r="A323" s="76"/>
      <c r="B323" s="74" t="str">
        <f>DB!B303</f>
        <v>항15  XXX</v>
      </c>
      <c r="C323" s="50" t="str">
        <f>DB!C303</f>
        <v>15.2   YYY</v>
      </c>
      <c r="D323" s="50" t="str">
        <f>DB!D303</f>
        <v>15.2.10   ZZZ</v>
      </c>
      <c r="E323" s="68"/>
      <c r="F323" s="68"/>
      <c r="G323" s="16">
        <f>IF(C323="",0,SUMIFS(지급대장!$K$4:$K$3500,지급대장!$C$4:$C$3500,"국제협력단",지급대장!$E$4:$E$3500,총괄명세!C323,지급대장!$F$4:$F$3500,총괄명세!D323))</f>
        <v>0</v>
      </c>
      <c r="H323" s="16">
        <f t="shared" si="114"/>
        <v>0</v>
      </c>
      <c r="I323" s="69">
        <f t="shared" si="115"/>
        <v>0</v>
      </c>
      <c r="J323" s="68"/>
      <c r="K323" s="68"/>
      <c r="L323" s="16">
        <f>IF(C323=" ",0,SUMIFS(지급대장!$K$4:$K$3500,지급대장!$C$4:$C$3500,"파트너분담금",지급대장!$E$4:$E$3500,총괄명세!C323,지급대장!$F$4:$F$3500,총괄명세!D323))</f>
        <v>0</v>
      </c>
      <c r="M323" s="16">
        <f t="shared" si="116"/>
        <v>0</v>
      </c>
      <c r="N323" s="72">
        <f t="shared" si="117"/>
        <v>0</v>
      </c>
      <c r="P323" s="117">
        <f t="shared" si="109"/>
        <v>0</v>
      </c>
    </row>
    <row r="324" spans="1:16" ht="18" customHeight="1" x14ac:dyDescent="0.3">
      <c r="A324" s="76"/>
      <c r="B324" s="113"/>
      <c r="C324" s="102" t="s">
        <v>9</v>
      </c>
      <c r="D324" s="102"/>
      <c r="E324" s="103">
        <f>SUM(E304:E323)</f>
        <v>0</v>
      </c>
      <c r="F324" s="103">
        <f>SUM(F304:F323)</f>
        <v>0</v>
      </c>
      <c r="G324" s="14">
        <f>SUM(G304:G323)</f>
        <v>0</v>
      </c>
      <c r="H324" s="14">
        <f>SUM(H304:H323)</f>
        <v>0</v>
      </c>
      <c r="I324" s="15">
        <f>IF(ISERROR(H324/F324),0,H324/F324)</f>
        <v>0</v>
      </c>
      <c r="J324" s="103">
        <f>SUM(J304:J323)</f>
        <v>0</v>
      </c>
      <c r="K324" s="103">
        <f>SUM(K304:K323)</f>
        <v>0</v>
      </c>
      <c r="L324" s="14">
        <f>SUM(L304:L323)</f>
        <v>0</v>
      </c>
      <c r="M324" s="14">
        <f>SUM(M304:M323)</f>
        <v>0</v>
      </c>
      <c r="N324" s="15">
        <f>IF(ISERROR(M324/K324),0,M324/K324)</f>
        <v>0</v>
      </c>
      <c r="P324" s="117">
        <f t="shared" si="109"/>
        <v>0</v>
      </c>
    </row>
    <row r="325" spans="1:16" ht="18" customHeight="1" x14ac:dyDescent="0.3">
      <c r="A325" s="76"/>
      <c r="B325" s="74" t="str">
        <f>DB!B304</f>
        <v>항16  XXX</v>
      </c>
      <c r="C325" s="50" t="str">
        <f>DB!C304</f>
        <v>16.1   YYY</v>
      </c>
      <c r="D325" s="50" t="str">
        <f>DB!D304</f>
        <v>16.1.1   ZZZ</v>
      </c>
      <c r="E325" s="68"/>
      <c r="F325" s="68"/>
      <c r="G325" s="16">
        <f>IF(C325="",0,SUMIFS(지급대장!$K$4:$K$3500,지급대장!$C$4:$C$3500,"국제협력단",지급대장!$E$4:$E$3500,총괄명세!C325,지급대장!$F$4:$F$3500,총괄명세!D325))</f>
        <v>0</v>
      </c>
      <c r="H325" s="16">
        <f t="shared" si="107"/>
        <v>0</v>
      </c>
      <c r="I325" s="69">
        <f t="shared" si="101"/>
        <v>0</v>
      </c>
      <c r="J325" s="68"/>
      <c r="K325" s="68"/>
      <c r="L325" s="16">
        <f>IF(C325=" ",0,SUMIFS(지급대장!$K$4:$K$3500,지급대장!$C$4:$C$3500,"파트너분담금",지급대장!$E$4:$E$3500,총괄명세!C325,지급대장!$F$4:$F$3500,총괄명세!D325))</f>
        <v>0</v>
      </c>
      <c r="M325" s="16">
        <f t="shared" si="108"/>
        <v>0</v>
      </c>
      <c r="N325" s="72">
        <f t="shared" si="102"/>
        <v>0</v>
      </c>
      <c r="P325" s="117">
        <f t="shared" si="109"/>
        <v>0</v>
      </c>
    </row>
    <row r="326" spans="1:16" ht="18" customHeight="1" x14ac:dyDescent="0.3">
      <c r="A326" s="76"/>
      <c r="B326" s="74" t="str">
        <f>DB!B305</f>
        <v>항16  XXX</v>
      </c>
      <c r="C326" s="50" t="str">
        <f>DB!C305</f>
        <v>16.1   YYY</v>
      </c>
      <c r="D326" s="50" t="str">
        <f>DB!D305</f>
        <v>16.1.2   ZZZ</v>
      </c>
      <c r="E326" s="68"/>
      <c r="F326" s="68"/>
      <c r="G326" s="16">
        <f>IF(C326="",0,SUMIFS(지급대장!$K$4:$K$3500,지급대장!$C$4:$C$3500,"국제협력단",지급대장!$E$4:$E$3500,총괄명세!C326,지급대장!$F$4:$F$3500,총괄명세!D326))</f>
        <v>0</v>
      </c>
      <c r="H326" s="16">
        <f t="shared" si="107"/>
        <v>0</v>
      </c>
      <c r="I326" s="69">
        <f t="shared" si="101"/>
        <v>0</v>
      </c>
      <c r="J326" s="68"/>
      <c r="K326" s="68"/>
      <c r="L326" s="16">
        <f>IF(C326=" ",0,SUMIFS(지급대장!$K$4:$K$3500,지급대장!$C$4:$C$3500,"파트너분담금",지급대장!$E$4:$E$3500,총괄명세!C326,지급대장!$F$4:$F$3500,총괄명세!D326))</f>
        <v>0</v>
      </c>
      <c r="M326" s="16">
        <f t="shared" si="108"/>
        <v>0</v>
      </c>
      <c r="N326" s="72">
        <f t="shared" si="102"/>
        <v>0</v>
      </c>
      <c r="P326" s="117">
        <f t="shared" si="109"/>
        <v>0</v>
      </c>
    </row>
    <row r="327" spans="1:16" ht="18" customHeight="1" x14ac:dyDescent="0.3">
      <c r="A327" s="76"/>
      <c r="B327" s="74" t="str">
        <f>DB!B306</f>
        <v>항16  XXX</v>
      </c>
      <c r="C327" s="50" t="str">
        <f>DB!C306</f>
        <v>16.1   YYY</v>
      </c>
      <c r="D327" s="50" t="str">
        <f>DB!D306</f>
        <v>16.1.3   ZZZ</v>
      </c>
      <c r="E327" s="68"/>
      <c r="F327" s="68"/>
      <c r="G327" s="16">
        <f>IF(C327="",0,SUMIFS(지급대장!$K$4:$K$3500,지급대장!$C$4:$C$3500,"국제협력단",지급대장!$E$4:$E$3500,총괄명세!C327,지급대장!$F$4:$F$3500,총괄명세!D327))</f>
        <v>0</v>
      </c>
      <c r="H327" s="16">
        <f t="shared" si="107"/>
        <v>0</v>
      </c>
      <c r="I327" s="69">
        <f t="shared" si="101"/>
        <v>0</v>
      </c>
      <c r="J327" s="68"/>
      <c r="K327" s="68"/>
      <c r="L327" s="16">
        <f>IF(C327=" ",0,SUMIFS(지급대장!$K$4:$K$3500,지급대장!$C$4:$C$3500,"파트너분담금",지급대장!$E$4:$E$3500,총괄명세!C327,지급대장!$F$4:$F$3500,총괄명세!D327))</f>
        <v>0</v>
      </c>
      <c r="M327" s="16">
        <f t="shared" si="108"/>
        <v>0</v>
      </c>
      <c r="N327" s="72">
        <f t="shared" si="102"/>
        <v>0</v>
      </c>
      <c r="P327" s="117">
        <f t="shared" si="109"/>
        <v>0</v>
      </c>
    </row>
    <row r="328" spans="1:16" ht="18" customHeight="1" x14ac:dyDescent="0.3">
      <c r="A328" s="76"/>
      <c r="B328" s="74" t="str">
        <f>DB!B307</f>
        <v>항16  XXX</v>
      </c>
      <c r="C328" s="50" t="str">
        <f>DB!C307</f>
        <v>16.1   YYY</v>
      </c>
      <c r="D328" s="50" t="str">
        <f>DB!D307</f>
        <v>16.1.4   ZZZ</v>
      </c>
      <c r="E328" s="68"/>
      <c r="F328" s="68"/>
      <c r="G328" s="16">
        <f>IF(C328="",0,SUMIFS(지급대장!$K$4:$K$3500,지급대장!$C$4:$C$3500,"국제협력단",지급대장!$E$4:$E$3500,총괄명세!C328,지급대장!$F$4:$F$3500,총괄명세!D328))</f>
        <v>0</v>
      </c>
      <c r="H328" s="16">
        <f t="shared" si="107"/>
        <v>0</v>
      </c>
      <c r="I328" s="69">
        <f t="shared" si="101"/>
        <v>0</v>
      </c>
      <c r="J328" s="68"/>
      <c r="K328" s="68"/>
      <c r="L328" s="16">
        <f>IF(C328=" ",0,SUMIFS(지급대장!$K$4:$K$3500,지급대장!$C$4:$C$3500,"파트너분담금",지급대장!$E$4:$E$3500,총괄명세!C328,지급대장!$F$4:$F$3500,총괄명세!D328))</f>
        <v>0</v>
      </c>
      <c r="M328" s="16">
        <f t="shared" si="108"/>
        <v>0</v>
      </c>
      <c r="N328" s="72">
        <f t="shared" si="102"/>
        <v>0</v>
      </c>
      <c r="P328" s="117">
        <f t="shared" si="109"/>
        <v>0</v>
      </c>
    </row>
    <row r="329" spans="1:16" ht="18" customHeight="1" x14ac:dyDescent="0.3">
      <c r="A329" s="76"/>
      <c r="B329" s="74" t="str">
        <f>DB!B308</f>
        <v>항16  XXX</v>
      </c>
      <c r="C329" s="50" t="str">
        <f>DB!C308</f>
        <v>16.1   YYY</v>
      </c>
      <c r="D329" s="50" t="str">
        <f>DB!D308</f>
        <v>16.1.5   ZZZ</v>
      </c>
      <c r="E329" s="68"/>
      <c r="F329" s="68"/>
      <c r="G329" s="16">
        <f>IF(C329="",0,SUMIFS(지급대장!$K$4:$K$3500,지급대장!$C$4:$C$3500,"국제협력단",지급대장!$E$4:$E$3500,총괄명세!C329,지급대장!$F$4:$F$3500,총괄명세!D329))</f>
        <v>0</v>
      </c>
      <c r="H329" s="16">
        <f t="shared" ref="H329:H334" si="118">IF(F329&gt;=G329, G329, F329)</f>
        <v>0</v>
      </c>
      <c r="I329" s="69">
        <f t="shared" ref="I329:I334" si="119">IF(ISERROR(H329/F329),0,H329/F329)</f>
        <v>0</v>
      </c>
      <c r="J329" s="68"/>
      <c r="K329" s="68"/>
      <c r="L329" s="16">
        <f>IF(C329=" ",0,SUMIFS(지급대장!$K$4:$K$3500,지급대장!$C$4:$C$3500,"파트너분담금",지급대장!$E$4:$E$3500,총괄명세!C329,지급대장!$F$4:$F$3500,총괄명세!D329))</f>
        <v>0</v>
      </c>
      <c r="M329" s="16">
        <f t="shared" ref="M329:M334" si="120">IF(K329&gt;=L329, L329, K329)</f>
        <v>0</v>
      </c>
      <c r="N329" s="72">
        <f t="shared" ref="N329:N334" si="121">IF(ISERROR(M329/K329),0,M329/K329)</f>
        <v>0</v>
      </c>
      <c r="P329" s="117">
        <f t="shared" si="109"/>
        <v>0</v>
      </c>
    </row>
    <row r="330" spans="1:16" ht="18" customHeight="1" x14ac:dyDescent="0.3">
      <c r="A330" s="76"/>
      <c r="B330" s="74" t="str">
        <f>DB!B309</f>
        <v>항16  XXX</v>
      </c>
      <c r="C330" s="50" t="str">
        <f>DB!C309</f>
        <v>16.1   YYY</v>
      </c>
      <c r="D330" s="50" t="str">
        <f>DB!D309</f>
        <v>16.1.6   ZZZ</v>
      </c>
      <c r="E330" s="68"/>
      <c r="F330" s="68"/>
      <c r="G330" s="16">
        <f>IF(C330="",0,SUMIFS(지급대장!$K$4:$K$3500,지급대장!$C$4:$C$3500,"국제협력단",지급대장!$E$4:$E$3500,총괄명세!C330,지급대장!$F$4:$F$3500,총괄명세!D330))</f>
        <v>0</v>
      </c>
      <c r="H330" s="16">
        <f t="shared" si="118"/>
        <v>0</v>
      </c>
      <c r="I330" s="69">
        <f t="shared" si="119"/>
        <v>0</v>
      </c>
      <c r="J330" s="68"/>
      <c r="K330" s="68"/>
      <c r="L330" s="16">
        <f>IF(C330=" ",0,SUMIFS(지급대장!$K$4:$K$3500,지급대장!$C$4:$C$3500,"파트너분담금",지급대장!$E$4:$E$3500,총괄명세!C330,지급대장!$F$4:$F$3500,총괄명세!D330))</f>
        <v>0</v>
      </c>
      <c r="M330" s="16">
        <f t="shared" si="120"/>
        <v>0</v>
      </c>
      <c r="N330" s="72">
        <f t="shared" si="121"/>
        <v>0</v>
      </c>
      <c r="P330" s="117">
        <f t="shared" si="109"/>
        <v>0</v>
      </c>
    </row>
    <row r="331" spans="1:16" ht="18" customHeight="1" x14ac:dyDescent="0.3">
      <c r="A331" s="76"/>
      <c r="B331" s="74" t="str">
        <f>DB!B310</f>
        <v>항16  XXX</v>
      </c>
      <c r="C331" s="50" t="str">
        <f>DB!C310</f>
        <v>16.1   YYY</v>
      </c>
      <c r="D331" s="50" t="str">
        <f>DB!D310</f>
        <v>16.1.7   ZZZ</v>
      </c>
      <c r="E331" s="68"/>
      <c r="F331" s="68"/>
      <c r="G331" s="16">
        <f>IF(C331="",0,SUMIFS(지급대장!$K$4:$K$3500,지급대장!$C$4:$C$3500,"국제협력단",지급대장!$E$4:$E$3500,총괄명세!C331,지급대장!$F$4:$F$3500,총괄명세!D331))</f>
        <v>0</v>
      </c>
      <c r="H331" s="16">
        <f t="shared" si="118"/>
        <v>0</v>
      </c>
      <c r="I331" s="69">
        <f t="shared" si="119"/>
        <v>0</v>
      </c>
      <c r="J331" s="68"/>
      <c r="K331" s="68"/>
      <c r="L331" s="16">
        <f>IF(C331=" ",0,SUMIFS(지급대장!$K$4:$K$3500,지급대장!$C$4:$C$3500,"파트너분담금",지급대장!$E$4:$E$3500,총괄명세!C331,지급대장!$F$4:$F$3500,총괄명세!D331))</f>
        <v>0</v>
      </c>
      <c r="M331" s="16">
        <f t="shared" si="120"/>
        <v>0</v>
      </c>
      <c r="N331" s="72">
        <f t="shared" si="121"/>
        <v>0</v>
      </c>
      <c r="P331" s="117">
        <f t="shared" si="109"/>
        <v>0</v>
      </c>
    </row>
    <row r="332" spans="1:16" ht="18" customHeight="1" x14ac:dyDescent="0.3">
      <c r="A332" s="76"/>
      <c r="B332" s="74" t="str">
        <f>DB!B311</f>
        <v>항16  XXX</v>
      </c>
      <c r="C332" s="50" t="str">
        <f>DB!C311</f>
        <v>16.1   YYY</v>
      </c>
      <c r="D332" s="50" t="str">
        <f>DB!D311</f>
        <v>16.1.8   ZZZ</v>
      </c>
      <c r="E332" s="68"/>
      <c r="F332" s="68"/>
      <c r="G332" s="16">
        <f>IF(C332="",0,SUMIFS(지급대장!$K$4:$K$3500,지급대장!$C$4:$C$3500,"국제협력단",지급대장!$E$4:$E$3500,총괄명세!C332,지급대장!$F$4:$F$3500,총괄명세!D332))</f>
        <v>0</v>
      </c>
      <c r="H332" s="16">
        <f t="shared" si="118"/>
        <v>0</v>
      </c>
      <c r="I332" s="69">
        <f t="shared" si="119"/>
        <v>0</v>
      </c>
      <c r="J332" s="68"/>
      <c r="K332" s="68"/>
      <c r="L332" s="16">
        <f>IF(C332=" ",0,SUMIFS(지급대장!$K$4:$K$3500,지급대장!$C$4:$C$3500,"파트너분담금",지급대장!$E$4:$E$3500,총괄명세!C332,지급대장!$F$4:$F$3500,총괄명세!D332))</f>
        <v>0</v>
      </c>
      <c r="M332" s="16">
        <f t="shared" si="120"/>
        <v>0</v>
      </c>
      <c r="N332" s="72">
        <f t="shared" si="121"/>
        <v>0</v>
      </c>
      <c r="P332" s="117">
        <f t="shared" si="109"/>
        <v>0</v>
      </c>
    </row>
    <row r="333" spans="1:16" ht="18" customHeight="1" x14ac:dyDescent="0.3">
      <c r="A333" s="76"/>
      <c r="B333" s="74" t="str">
        <f>DB!B312</f>
        <v>항16  XXX</v>
      </c>
      <c r="C333" s="50" t="str">
        <f>DB!C312</f>
        <v>16.1   YYY</v>
      </c>
      <c r="D333" s="50" t="str">
        <f>DB!D312</f>
        <v>16.1.9   ZZZ</v>
      </c>
      <c r="E333" s="68"/>
      <c r="F333" s="68"/>
      <c r="G333" s="16">
        <f>IF(C333="",0,SUMIFS(지급대장!$K$4:$K$3500,지급대장!$C$4:$C$3500,"국제협력단",지급대장!$E$4:$E$3500,총괄명세!C333,지급대장!$F$4:$F$3500,총괄명세!D333))</f>
        <v>0</v>
      </c>
      <c r="H333" s="16">
        <f t="shared" si="118"/>
        <v>0</v>
      </c>
      <c r="I333" s="69">
        <f t="shared" si="119"/>
        <v>0</v>
      </c>
      <c r="J333" s="68"/>
      <c r="K333" s="68"/>
      <c r="L333" s="16">
        <f>IF(C333=" ",0,SUMIFS(지급대장!$K$4:$K$3500,지급대장!$C$4:$C$3500,"파트너분담금",지급대장!$E$4:$E$3500,총괄명세!C333,지급대장!$F$4:$F$3500,총괄명세!D333))</f>
        <v>0</v>
      </c>
      <c r="M333" s="16">
        <f t="shared" si="120"/>
        <v>0</v>
      </c>
      <c r="N333" s="72">
        <f t="shared" si="121"/>
        <v>0</v>
      </c>
      <c r="P333" s="117">
        <f t="shared" si="109"/>
        <v>0</v>
      </c>
    </row>
    <row r="334" spans="1:16" ht="18" customHeight="1" x14ac:dyDescent="0.3">
      <c r="A334" s="76"/>
      <c r="B334" s="74" t="str">
        <f>DB!B313</f>
        <v>항16  XXX</v>
      </c>
      <c r="C334" s="50" t="str">
        <f>DB!C313</f>
        <v>16.1   YYY</v>
      </c>
      <c r="D334" s="50" t="str">
        <f>DB!D313</f>
        <v>16.1.10   ZZZ</v>
      </c>
      <c r="E334" s="68"/>
      <c r="F334" s="68"/>
      <c r="G334" s="16">
        <f>IF(C334="",0,SUMIFS(지급대장!$K$4:$K$3500,지급대장!$C$4:$C$3500,"국제협력단",지급대장!$E$4:$E$3500,총괄명세!C334,지급대장!$F$4:$F$3500,총괄명세!D334))</f>
        <v>0</v>
      </c>
      <c r="H334" s="16">
        <f t="shared" si="118"/>
        <v>0</v>
      </c>
      <c r="I334" s="69">
        <f t="shared" si="119"/>
        <v>0</v>
      </c>
      <c r="J334" s="68"/>
      <c r="K334" s="68"/>
      <c r="L334" s="16">
        <f>IF(C334=" ",0,SUMIFS(지급대장!$K$4:$K$3500,지급대장!$C$4:$C$3500,"파트너분담금",지급대장!$E$4:$E$3500,총괄명세!C334,지급대장!$F$4:$F$3500,총괄명세!D334))</f>
        <v>0</v>
      </c>
      <c r="M334" s="16">
        <f t="shared" si="120"/>
        <v>0</v>
      </c>
      <c r="N334" s="72">
        <f t="shared" si="121"/>
        <v>0</v>
      </c>
      <c r="P334" s="117">
        <f t="shared" si="109"/>
        <v>0</v>
      </c>
    </row>
    <row r="335" spans="1:16" ht="18" customHeight="1" x14ac:dyDescent="0.3">
      <c r="A335" s="76"/>
      <c r="B335" s="74" t="str">
        <f>DB!B314</f>
        <v>항16  XXX</v>
      </c>
      <c r="C335" s="50" t="str">
        <f>DB!C314</f>
        <v>16.2   YYY</v>
      </c>
      <c r="D335" s="50" t="str">
        <f>DB!D314</f>
        <v>16.2.1   ZZZ</v>
      </c>
      <c r="E335" s="68"/>
      <c r="F335" s="68"/>
      <c r="G335" s="16">
        <f>IF(C335="",0,SUMIFS(지급대장!$K$4:$K$3500,지급대장!$C$4:$C$3500,"국제협력단",지급대장!$E$4:$E$3500,총괄명세!C335,지급대장!$F$4:$F$3500,총괄명세!D335))</f>
        <v>0</v>
      </c>
      <c r="H335" s="16">
        <f t="shared" si="107"/>
        <v>0</v>
      </c>
      <c r="I335" s="69">
        <f t="shared" si="101"/>
        <v>0</v>
      </c>
      <c r="J335" s="68"/>
      <c r="K335" s="68"/>
      <c r="L335" s="16">
        <f>IF(C335=" ",0,SUMIFS(지급대장!$K$4:$K$3500,지급대장!$C$4:$C$3500,"파트너분담금",지급대장!$E$4:$E$3500,총괄명세!C335,지급대장!$F$4:$F$3500,총괄명세!D335))</f>
        <v>0</v>
      </c>
      <c r="M335" s="16">
        <f t="shared" si="108"/>
        <v>0</v>
      </c>
      <c r="N335" s="72">
        <f t="shared" si="102"/>
        <v>0</v>
      </c>
      <c r="P335" s="117">
        <f t="shared" si="109"/>
        <v>0</v>
      </c>
    </row>
    <row r="336" spans="1:16" ht="18" customHeight="1" x14ac:dyDescent="0.3">
      <c r="A336" s="76"/>
      <c r="B336" s="74" t="str">
        <f>DB!B315</f>
        <v>항16  XXX</v>
      </c>
      <c r="C336" s="50" t="str">
        <f>DB!C315</f>
        <v>16.2   YYY</v>
      </c>
      <c r="D336" s="50" t="str">
        <f>DB!D315</f>
        <v>16.2.2   ZZZ</v>
      </c>
      <c r="E336" s="68"/>
      <c r="F336" s="68"/>
      <c r="G336" s="16">
        <f>IF(C336="",0,SUMIFS(지급대장!$K$4:$K$3500,지급대장!$C$4:$C$3500,"국제협력단",지급대장!$E$4:$E$3500,총괄명세!C336,지급대장!$F$4:$F$3500,총괄명세!D336))</f>
        <v>0</v>
      </c>
      <c r="H336" s="16">
        <f t="shared" si="107"/>
        <v>0</v>
      </c>
      <c r="I336" s="69">
        <f t="shared" si="101"/>
        <v>0</v>
      </c>
      <c r="J336" s="68"/>
      <c r="K336" s="68"/>
      <c r="L336" s="16">
        <f>IF(C336=" ",0,SUMIFS(지급대장!$K$4:$K$3500,지급대장!$C$4:$C$3500,"파트너분담금",지급대장!$E$4:$E$3500,총괄명세!C336,지급대장!$F$4:$F$3500,총괄명세!D336))</f>
        <v>0</v>
      </c>
      <c r="M336" s="16">
        <f t="shared" si="108"/>
        <v>0</v>
      </c>
      <c r="N336" s="72">
        <f t="shared" si="102"/>
        <v>0</v>
      </c>
      <c r="P336" s="117">
        <f t="shared" si="109"/>
        <v>0</v>
      </c>
    </row>
    <row r="337" spans="1:16" ht="18" customHeight="1" x14ac:dyDescent="0.3">
      <c r="A337" s="76"/>
      <c r="B337" s="74" t="str">
        <f>DB!B316</f>
        <v>항16  XXX</v>
      </c>
      <c r="C337" s="50" t="str">
        <f>DB!C316</f>
        <v>16.2   YYY</v>
      </c>
      <c r="D337" s="50" t="str">
        <f>DB!D316</f>
        <v>16.2.3   ZZZ</v>
      </c>
      <c r="E337" s="68"/>
      <c r="F337" s="68"/>
      <c r="G337" s="16">
        <f>IF(C337="",0,SUMIFS(지급대장!$K$4:$K$3500,지급대장!$C$4:$C$3500,"국제협력단",지급대장!$E$4:$E$3500,총괄명세!C337,지급대장!$F$4:$F$3500,총괄명세!D337))</f>
        <v>0</v>
      </c>
      <c r="H337" s="16">
        <f t="shared" si="107"/>
        <v>0</v>
      </c>
      <c r="I337" s="69">
        <f t="shared" si="101"/>
        <v>0</v>
      </c>
      <c r="J337" s="68"/>
      <c r="K337" s="68"/>
      <c r="L337" s="16">
        <f>IF(C337=" ",0,SUMIFS(지급대장!$K$4:$K$3500,지급대장!$C$4:$C$3500,"파트너분담금",지급대장!$E$4:$E$3500,총괄명세!C337,지급대장!$F$4:$F$3500,총괄명세!D337))</f>
        <v>0</v>
      </c>
      <c r="M337" s="16">
        <f t="shared" si="108"/>
        <v>0</v>
      </c>
      <c r="N337" s="72">
        <f t="shared" si="102"/>
        <v>0</v>
      </c>
      <c r="P337" s="117">
        <f t="shared" si="109"/>
        <v>0</v>
      </c>
    </row>
    <row r="338" spans="1:16" ht="18" customHeight="1" x14ac:dyDescent="0.3">
      <c r="A338" s="76"/>
      <c r="B338" s="74" t="str">
        <f>DB!B317</f>
        <v>항16  XXX</v>
      </c>
      <c r="C338" s="50" t="str">
        <f>DB!C317</f>
        <v>16.2   YYY</v>
      </c>
      <c r="D338" s="50" t="str">
        <f>DB!D317</f>
        <v>16.2.4   ZZZ</v>
      </c>
      <c r="E338" s="68"/>
      <c r="F338" s="68"/>
      <c r="G338" s="16">
        <f>IF(C338="",0,SUMIFS(지급대장!$K$4:$K$3500,지급대장!$C$4:$C$3500,"국제협력단",지급대장!$E$4:$E$3500,총괄명세!C338,지급대장!$F$4:$F$3500,총괄명세!D338))</f>
        <v>0</v>
      </c>
      <c r="H338" s="16">
        <f t="shared" si="107"/>
        <v>0</v>
      </c>
      <c r="I338" s="69">
        <f t="shared" si="101"/>
        <v>0</v>
      </c>
      <c r="J338" s="68"/>
      <c r="K338" s="68"/>
      <c r="L338" s="16">
        <f>IF(C338=" ",0,SUMIFS(지급대장!$K$4:$K$3500,지급대장!$C$4:$C$3500,"파트너분담금",지급대장!$E$4:$E$3500,총괄명세!C338,지급대장!$F$4:$F$3500,총괄명세!D338))</f>
        <v>0</v>
      </c>
      <c r="M338" s="16">
        <f t="shared" si="108"/>
        <v>0</v>
      </c>
      <c r="N338" s="72">
        <f t="shared" si="102"/>
        <v>0</v>
      </c>
      <c r="P338" s="117">
        <f t="shared" si="109"/>
        <v>0</v>
      </c>
    </row>
    <row r="339" spans="1:16" ht="18" customHeight="1" x14ac:dyDescent="0.3">
      <c r="A339" s="76"/>
      <c r="B339" s="74" t="str">
        <f>DB!B318</f>
        <v>항16  XXX</v>
      </c>
      <c r="C339" s="50" t="str">
        <f>DB!C318</f>
        <v>16.2   YYY</v>
      </c>
      <c r="D339" s="50" t="str">
        <f>DB!D318</f>
        <v>16.2.5   ZZZ</v>
      </c>
      <c r="E339" s="68"/>
      <c r="F339" s="68"/>
      <c r="G339" s="16">
        <f>IF(C339="",0,SUMIFS(지급대장!$K$4:$K$3500,지급대장!$C$4:$C$3500,"국제협력단",지급대장!$E$4:$E$3500,총괄명세!C339,지급대장!$F$4:$F$3500,총괄명세!D339))</f>
        <v>0</v>
      </c>
      <c r="H339" s="16">
        <f t="shared" ref="H339:H344" si="122">IF(F339&gt;=G339, G339, F339)</f>
        <v>0</v>
      </c>
      <c r="I339" s="69">
        <f t="shared" ref="I339:I344" si="123">IF(ISERROR(H339/F339),0,H339/F339)</f>
        <v>0</v>
      </c>
      <c r="J339" s="68"/>
      <c r="K339" s="68"/>
      <c r="L339" s="16">
        <f>IF(C339=" ",0,SUMIFS(지급대장!$K$4:$K$3500,지급대장!$C$4:$C$3500,"파트너분담금",지급대장!$E$4:$E$3500,총괄명세!C339,지급대장!$F$4:$F$3500,총괄명세!D339))</f>
        <v>0</v>
      </c>
      <c r="M339" s="16">
        <f t="shared" ref="M339:M344" si="124">IF(K339&gt;=L339, L339, K339)</f>
        <v>0</v>
      </c>
      <c r="N339" s="72">
        <f t="shared" ref="N339:N344" si="125">IF(ISERROR(M339/K339),0,M339/K339)</f>
        <v>0</v>
      </c>
      <c r="P339" s="117">
        <f t="shared" si="109"/>
        <v>0</v>
      </c>
    </row>
    <row r="340" spans="1:16" ht="18" customHeight="1" x14ac:dyDescent="0.3">
      <c r="A340" s="76"/>
      <c r="B340" s="74" t="str">
        <f>DB!B319</f>
        <v>항16  XXX</v>
      </c>
      <c r="C340" s="50" t="str">
        <f>DB!C319</f>
        <v>16.2   YYY</v>
      </c>
      <c r="D340" s="50" t="str">
        <f>DB!D319</f>
        <v>16.2.6   ZZZ</v>
      </c>
      <c r="E340" s="68"/>
      <c r="F340" s="68"/>
      <c r="G340" s="16">
        <f>IF(C340="",0,SUMIFS(지급대장!$K$4:$K$3500,지급대장!$C$4:$C$3500,"국제협력단",지급대장!$E$4:$E$3500,총괄명세!C340,지급대장!$F$4:$F$3500,총괄명세!D340))</f>
        <v>0</v>
      </c>
      <c r="H340" s="16">
        <f t="shared" si="122"/>
        <v>0</v>
      </c>
      <c r="I340" s="69">
        <f t="shared" si="123"/>
        <v>0</v>
      </c>
      <c r="J340" s="68"/>
      <c r="K340" s="68"/>
      <c r="L340" s="16">
        <f>IF(C340=" ",0,SUMIFS(지급대장!$K$4:$K$3500,지급대장!$C$4:$C$3500,"파트너분담금",지급대장!$E$4:$E$3500,총괄명세!C340,지급대장!$F$4:$F$3500,총괄명세!D340))</f>
        <v>0</v>
      </c>
      <c r="M340" s="16">
        <f t="shared" si="124"/>
        <v>0</v>
      </c>
      <c r="N340" s="72">
        <f t="shared" si="125"/>
        <v>0</v>
      </c>
      <c r="P340" s="117">
        <f t="shared" si="109"/>
        <v>0</v>
      </c>
    </row>
    <row r="341" spans="1:16" ht="18" customHeight="1" x14ac:dyDescent="0.3">
      <c r="A341" s="76"/>
      <c r="B341" s="74" t="str">
        <f>DB!B320</f>
        <v>항16  XXX</v>
      </c>
      <c r="C341" s="50" t="str">
        <f>DB!C320</f>
        <v>16.2   YYY</v>
      </c>
      <c r="D341" s="50" t="str">
        <f>DB!D320</f>
        <v>16.2.7   ZZZ</v>
      </c>
      <c r="E341" s="68"/>
      <c r="F341" s="68"/>
      <c r="G341" s="16">
        <f>IF(C341="",0,SUMIFS(지급대장!$K$4:$K$3500,지급대장!$C$4:$C$3500,"국제협력단",지급대장!$E$4:$E$3500,총괄명세!C341,지급대장!$F$4:$F$3500,총괄명세!D341))</f>
        <v>0</v>
      </c>
      <c r="H341" s="16">
        <f t="shared" si="122"/>
        <v>0</v>
      </c>
      <c r="I341" s="69">
        <f t="shared" si="123"/>
        <v>0</v>
      </c>
      <c r="J341" s="68"/>
      <c r="K341" s="68"/>
      <c r="L341" s="16">
        <f>IF(C341=" ",0,SUMIFS(지급대장!$K$4:$K$3500,지급대장!$C$4:$C$3500,"파트너분담금",지급대장!$E$4:$E$3500,총괄명세!C341,지급대장!$F$4:$F$3500,총괄명세!D341))</f>
        <v>0</v>
      </c>
      <c r="M341" s="16">
        <f t="shared" si="124"/>
        <v>0</v>
      </c>
      <c r="N341" s="72">
        <f t="shared" si="125"/>
        <v>0</v>
      </c>
      <c r="P341" s="117">
        <f t="shared" si="109"/>
        <v>0</v>
      </c>
    </row>
    <row r="342" spans="1:16" ht="18" customHeight="1" x14ac:dyDescent="0.3">
      <c r="A342" s="76"/>
      <c r="B342" s="74" t="str">
        <f>DB!B321</f>
        <v>항16  XXX</v>
      </c>
      <c r="C342" s="50" t="str">
        <f>DB!C321</f>
        <v>16.2   YYY</v>
      </c>
      <c r="D342" s="50" t="str">
        <f>DB!D321</f>
        <v>16.2.8   ZZZ</v>
      </c>
      <c r="E342" s="68"/>
      <c r="F342" s="68"/>
      <c r="G342" s="16">
        <f>IF(C342="",0,SUMIFS(지급대장!$K$4:$K$3500,지급대장!$C$4:$C$3500,"국제협력단",지급대장!$E$4:$E$3500,총괄명세!C342,지급대장!$F$4:$F$3500,총괄명세!D342))</f>
        <v>0</v>
      </c>
      <c r="H342" s="16">
        <f t="shared" si="122"/>
        <v>0</v>
      </c>
      <c r="I342" s="69">
        <f t="shared" si="123"/>
        <v>0</v>
      </c>
      <c r="J342" s="68"/>
      <c r="K342" s="68"/>
      <c r="L342" s="16">
        <f>IF(C342=" ",0,SUMIFS(지급대장!$K$4:$K$3500,지급대장!$C$4:$C$3500,"파트너분담금",지급대장!$E$4:$E$3500,총괄명세!C342,지급대장!$F$4:$F$3500,총괄명세!D342))</f>
        <v>0</v>
      </c>
      <c r="M342" s="16">
        <f t="shared" si="124"/>
        <v>0</v>
      </c>
      <c r="N342" s="72">
        <f t="shared" si="125"/>
        <v>0</v>
      </c>
      <c r="P342" s="117">
        <f t="shared" si="109"/>
        <v>0</v>
      </c>
    </row>
    <row r="343" spans="1:16" ht="18" customHeight="1" x14ac:dyDescent="0.3">
      <c r="A343" s="76"/>
      <c r="B343" s="74" t="str">
        <f>DB!B322</f>
        <v>항16  XXX</v>
      </c>
      <c r="C343" s="50" t="str">
        <f>DB!C322</f>
        <v>16.2   YYY</v>
      </c>
      <c r="D343" s="50" t="str">
        <f>DB!D322</f>
        <v>16.2.9   ZZZ</v>
      </c>
      <c r="E343" s="68"/>
      <c r="F343" s="68"/>
      <c r="G343" s="16">
        <f>IF(C343="",0,SUMIFS(지급대장!$K$4:$K$3500,지급대장!$C$4:$C$3500,"국제협력단",지급대장!$E$4:$E$3500,총괄명세!C343,지급대장!$F$4:$F$3500,총괄명세!D343))</f>
        <v>0</v>
      </c>
      <c r="H343" s="16">
        <f t="shared" si="122"/>
        <v>0</v>
      </c>
      <c r="I343" s="69">
        <f t="shared" si="123"/>
        <v>0</v>
      </c>
      <c r="J343" s="68"/>
      <c r="K343" s="68"/>
      <c r="L343" s="16">
        <f>IF(C343=" ",0,SUMIFS(지급대장!$K$4:$K$3500,지급대장!$C$4:$C$3500,"파트너분담금",지급대장!$E$4:$E$3500,총괄명세!C343,지급대장!$F$4:$F$3500,총괄명세!D343))</f>
        <v>0</v>
      </c>
      <c r="M343" s="16">
        <f t="shared" si="124"/>
        <v>0</v>
      </c>
      <c r="N343" s="72">
        <f t="shared" si="125"/>
        <v>0</v>
      </c>
      <c r="P343" s="117">
        <f t="shared" si="109"/>
        <v>0</v>
      </c>
    </row>
    <row r="344" spans="1:16" ht="18" customHeight="1" x14ac:dyDescent="0.3">
      <c r="A344" s="76"/>
      <c r="B344" s="74" t="str">
        <f>DB!B323</f>
        <v>항16  XXX</v>
      </c>
      <c r="C344" s="50" t="str">
        <f>DB!C323</f>
        <v>16.2   YYY</v>
      </c>
      <c r="D344" s="50" t="str">
        <f>DB!D323</f>
        <v>16.2.10   ZZZ</v>
      </c>
      <c r="E344" s="68"/>
      <c r="F344" s="68"/>
      <c r="G344" s="16">
        <f>IF(C344="",0,SUMIFS(지급대장!$K$4:$K$3500,지급대장!$C$4:$C$3500,"국제협력단",지급대장!$E$4:$E$3500,총괄명세!C344,지급대장!$F$4:$F$3500,총괄명세!D344))</f>
        <v>0</v>
      </c>
      <c r="H344" s="16">
        <f t="shared" si="122"/>
        <v>0</v>
      </c>
      <c r="I344" s="69">
        <f t="shared" si="123"/>
        <v>0</v>
      </c>
      <c r="J344" s="68"/>
      <c r="K344" s="68"/>
      <c r="L344" s="16">
        <f>IF(C344=" ",0,SUMIFS(지급대장!$K$4:$K$3500,지급대장!$C$4:$C$3500,"파트너분담금",지급대장!$E$4:$E$3500,총괄명세!C344,지급대장!$F$4:$F$3500,총괄명세!D344))</f>
        <v>0</v>
      </c>
      <c r="M344" s="16">
        <f t="shared" si="124"/>
        <v>0</v>
      </c>
      <c r="N344" s="72">
        <f t="shared" si="125"/>
        <v>0</v>
      </c>
      <c r="P344" s="117">
        <f t="shared" si="109"/>
        <v>0</v>
      </c>
    </row>
    <row r="345" spans="1:16" ht="18" customHeight="1" x14ac:dyDescent="0.3">
      <c r="A345" s="76"/>
      <c r="B345" s="113"/>
      <c r="C345" s="102" t="s">
        <v>9</v>
      </c>
      <c r="D345" s="102"/>
      <c r="E345" s="103">
        <f>SUM(E325:E344)</f>
        <v>0</v>
      </c>
      <c r="F345" s="103">
        <f>SUM(F325:F344)</f>
        <v>0</v>
      </c>
      <c r="G345" s="14">
        <f>SUM(G325:G344)</f>
        <v>0</v>
      </c>
      <c r="H345" s="14">
        <f>SUM(H325:H344)</f>
        <v>0</v>
      </c>
      <c r="I345" s="15">
        <f>IF(ISERROR(H345/F345),0,H345/F345)</f>
        <v>0</v>
      </c>
      <c r="J345" s="103">
        <f>SUM(J325:J344)</f>
        <v>0</v>
      </c>
      <c r="K345" s="103">
        <f>SUM(K325:K344)</f>
        <v>0</v>
      </c>
      <c r="L345" s="14">
        <f>SUM(L325:L344)</f>
        <v>0</v>
      </c>
      <c r="M345" s="14">
        <f>SUM(M325:M344)</f>
        <v>0</v>
      </c>
      <c r="N345" s="15">
        <f>IF(ISERROR(M345/K345),0,M345/K345)</f>
        <v>0</v>
      </c>
      <c r="P345" s="117">
        <f t="shared" si="109"/>
        <v>0</v>
      </c>
    </row>
    <row r="346" spans="1:16" ht="18" customHeight="1" x14ac:dyDescent="0.3">
      <c r="A346" s="76"/>
      <c r="B346" s="74" t="str">
        <f>DB!B324</f>
        <v>항17  XXX</v>
      </c>
      <c r="C346" s="50" t="str">
        <f>DB!C324</f>
        <v>17.1   YYY</v>
      </c>
      <c r="D346" s="50" t="str">
        <f>DB!D324</f>
        <v>17.1.1   ZZZ</v>
      </c>
      <c r="E346" s="68"/>
      <c r="F346" s="68"/>
      <c r="G346" s="16">
        <f>IF(C346="",0,SUMIFS(지급대장!$K$4:$K$3500,지급대장!$C$4:$C$3500,"국제협력단",지급대장!$E$4:$E$3500,총괄명세!C346,지급대장!$F$4:$F$3500,총괄명세!D346))</f>
        <v>0</v>
      </c>
      <c r="H346" s="16">
        <f t="shared" si="107"/>
        <v>0</v>
      </c>
      <c r="I346" s="69">
        <f t="shared" si="101"/>
        <v>0</v>
      </c>
      <c r="J346" s="68"/>
      <c r="K346" s="68"/>
      <c r="L346" s="16">
        <f>IF(C346=" ",0,SUMIFS(지급대장!$K$4:$K$3500,지급대장!$C$4:$C$3500,"파트너분담금",지급대장!$E$4:$E$3500,총괄명세!C346,지급대장!$F$4:$F$3500,총괄명세!D346))</f>
        <v>0</v>
      </c>
      <c r="M346" s="16">
        <f t="shared" si="108"/>
        <v>0</v>
      </c>
      <c r="N346" s="72">
        <f t="shared" si="102"/>
        <v>0</v>
      </c>
      <c r="P346" s="117">
        <f t="shared" si="109"/>
        <v>0</v>
      </c>
    </row>
    <row r="347" spans="1:16" ht="18" customHeight="1" x14ac:dyDescent="0.3">
      <c r="A347" s="76"/>
      <c r="B347" s="74" t="str">
        <f>DB!B325</f>
        <v>항17  XXX</v>
      </c>
      <c r="C347" s="50" t="str">
        <f>DB!C325</f>
        <v>17.1   YYY</v>
      </c>
      <c r="D347" s="50" t="str">
        <f>DB!D325</f>
        <v>17.1.2   ZZZ</v>
      </c>
      <c r="E347" s="68"/>
      <c r="F347" s="68"/>
      <c r="G347" s="16">
        <f>IF(C347="",0,SUMIFS(지급대장!$K$4:$K$3500,지급대장!$C$4:$C$3500,"국제협력단",지급대장!$E$4:$E$3500,총괄명세!C347,지급대장!$F$4:$F$3500,총괄명세!D347))</f>
        <v>0</v>
      </c>
      <c r="H347" s="16">
        <f t="shared" si="107"/>
        <v>0</v>
      </c>
      <c r="I347" s="69">
        <f t="shared" si="101"/>
        <v>0</v>
      </c>
      <c r="J347" s="68"/>
      <c r="K347" s="68"/>
      <c r="L347" s="16">
        <f>IF(C347=" ",0,SUMIFS(지급대장!$K$4:$K$3500,지급대장!$C$4:$C$3500,"파트너분담금",지급대장!$E$4:$E$3500,총괄명세!C347,지급대장!$F$4:$F$3500,총괄명세!D347))</f>
        <v>0</v>
      </c>
      <c r="M347" s="16">
        <f t="shared" si="108"/>
        <v>0</v>
      </c>
      <c r="N347" s="72">
        <f t="shared" si="102"/>
        <v>0</v>
      </c>
      <c r="P347" s="117">
        <f t="shared" si="109"/>
        <v>0</v>
      </c>
    </row>
    <row r="348" spans="1:16" ht="18" customHeight="1" x14ac:dyDescent="0.3">
      <c r="A348" s="76"/>
      <c r="B348" s="74" t="str">
        <f>DB!B326</f>
        <v>항17  XXX</v>
      </c>
      <c r="C348" s="50" t="str">
        <f>DB!C326</f>
        <v>17.1   YYY</v>
      </c>
      <c r="D348" s="50" t="str">
        <f>DB!D326</f>
        <v>17.1.3   ZZZ</v>
      </c>
      <c r="E348" s="68"/>
      <c r="F348" s="68"/>
      <c r="G348" s="16">
        <f>IF(C348="",0,SUMIFS(지급대장!$K$4:$K$3500,지급대장!$C$4:$C$3500,"국제협력단",지급대장!$E$4:$E$3500,총괄명세!C348,지급대장!$F$4:$F$3500,총괄명세!D348))</f>
        <v>0</v>
      </c>
      <c r="H348" s="16">
        <f t="shared" si="107"/>
        <v>0</v>
      </c>
      <c r="I348" s="69">
        <f t="shared" si="101"/>
        <v>0</v>
      </c>
      <c r="J348" s="68"/>
      <c r="K348" s="68"/>
      <c r="L348" s="16">
        <f>IF(C348=" ",0,SUMIFS(지급대장!$K$4:$K$3500,지급대장!$C$4:$C$3500,"파트너분담금",지급대장!$E$4:$E$3500,총괄명세!C348,지급대장!$F$4:$F$3500,총괄명세!D348))</f>
        <v>0</v>
      </c>
      <c r="M348" s="16">
        <f t="shared" si="108"/>
        <v>0</v>
      </c>
      <c r="N348" s="72">
        <f t="shared" si="102"/>
        <v>0</v>
      </c>
      <c r="P348" s="117">
        <f t="shared" si="109"/>
        <v>0</v>
      </c>
    </row>
    <row r="349" spans="1:16" ht="18" customHeight="1" x14ac:dyDescent="0.3">
      <c r="A349" s="76"/>
      <c r="B349" s="74" t="str">
        <f>DB!B327</f>
        <v>항17  XXX</v>
      </c>
      <c r="C349" s="50" t="str">
        <f>DB!C327</f>
        <v>17.1   YYY</v>
      </c>
      <c r="D349" s="50" t="str">
        <f>DB!D327</f>
        <v>17.1.4   ZZZ</v>
      </c>
      <c r="E349" s="68"/>
      <c r="F349" s="68"/>
      <c r="G349" s="16">
        <f>IF(C349="",0,SUMIFS(지급대장!$K$4:$K$3500,지급대장!$C$4:$C$3500,"국제협력단",지급대장!$E$4:$E$3500,총괄명세!C349,지급대장!$F$4:$F$3500,총괄명세!D349))</f>
        <v>0</v>
      </c>
      <c r="H349" s="16">
        <f t="shared" si="107"/>
        <v>0</v>
      </c>
      <c r="I349" s="69">
        <f t="shared" si="101"/>
        <v>0</v>
      </c>
      <c r="J349" s="68"/>
      <c r="K349" s="68"/>
      <c r="L349" s="16">
        <f>IF(C349=" ",0,SUMIFS(지급대장!$K$4:$K$3500,지급대장!$C$4:$C$3500,"파트너분담금",지급대장!$E$4:$E$3500,총괄명세!C349,지급대장!$F$4:$F$3500,총괄명세!D349))</f>
        <v>0</v>
      </c>
      <c r="M349" s="16">
        <f t="shared" si="108"/>
        <v>0</v>
      </c>
      <c r="N349" s="72">
        <f t="shared" si="102"/>
        <v>0</v>
      </c>
      <c r="P349" s="117">
        <f t="shared" si="109"/>
        <v>0</v>
      </c>
    </row>
    <row r="350" spans="1:16" ht="18" customHeight="1" x14ac:dyDescent="0.3">
      <c r="A350" s="76"/>
      <c r="B350" s="74" t="str">
        <f>DB!B328</f>
        <v>항17  XXX</v>
      </c>
      <c r="C350" s="50" t="str">
        <f>DB!C328</f>
        <v>17.1   YYY</v>
      </c>
      <c r="D350" s="50" t="str">
        <f>DB!D328</f>
        <v>17.1.5   ZZZ</v>
      </c>
      <c r="E350" s="68"/>
      <c r="F350" s="68"/>
      <c r="G350" s="16">
        <f>IF(C350="",0,SUMIFS(지급대장!$K$4:$K$3500,지급대장!$C$4:$C$3500,"국제협력단",지급대장!$E$4:$E$3500,총괄명세!C350,지급대장!$F$4:$F$3500,총괄명세!D350))</f>
        <v>0</v>
      </c>
      <c r="H350" s="16">
        <f t="shared" ref="H350:H355" si="126">IF(F350&gt;=G350, G350, F350)</f>
        <v>0</v>
      </c>
      <c r="I350" s="69">
        <f t="shared" ref="I350:I355" si="127">IF(ISERROR(H350/F350),0,H350/F350)</f>
        <v>0</v>
      </c>
      <c r="J350" s="68"/>
      <c r="K350" s="68"/>
      <c r="L350" s="16">
        <f>IF(C350=" ",0,SUMIFS(지급대장!$K$4:$K$3500,지급대장!$C$4:$C$3500,"파트너분담금",지급대장!$E$4:$E$3500,총괄명세!C350,지급대장!$F$4:$F$3500,총괄명세!D350))</f>
        <v>0</v>
      </c>
      <c r="M350" s="16">
        <f t="shared" ref="M350:M355" si="128">IF(K350&gt;=L350, L350, K350)</f>
        <v>0</v>
      </c>
      <c r="N350" s="72">
        <f t="shared" ref="N350:N355" si="129">IF(ISERROR(M350/K350),0,M350/K350)</f>
        <v>0</v>
      </c>
      <c r="P350" s="117">
        <f t="shared" si="109"/>
        <v>0</v>
      </c>
    </row>
    <row r="351" spans="1:16" ht="18" customHeight="1" x14ac:dyDescent="0.3">
      <c r="A351" s="76"/>
      <c r="B351" s="74" t="str">
        <f>DB!B329</f>
        <v>항17  XXX</v>
      </c>
      <c r="C351" s="50" t="str">
        <f>DB!C329</f>
        <v>17.1   YYY</v>
      </c>
      <c r="D351" s="50" t="str">
        <f>DB!D329</f>
        <v>17.1.6   ZZZ</v>
      </c>
      <c r="E351" s="68"/>
      <c r="F351" s="68"/>
      <c r="G351" s="16">
        <f>IF(C351="",0,SUMIFS(지급대장!$K$4:$K$3500,지급대장!$C$4:$C$3500,"국제협력단",지급대장!$E$4:$E$3500,총괄명세!C351,지급대장!$F$4:$F$3500,총괄명세!D351))</f>
        <v>0</v>
      </c>
      <c r="H351" s="16">
        <f t="shared" si="126"/>
        <v>0</v>
      </c>
      <c r="I351" s="69">
        <f t="shared" si="127"/>
        <v>0</v>
      </c>
      <c r="J351" s="68"/>
      <c r="K351" s="68"/>
      <c r="L351" s="16">
        <f>IF(C351=" ",0,SUMIFS(지급대장!$K$4:$K$3500,지급대장!$C$4:$C$3500,"파트너분담금",지급대장!$E$4:$E$3500,총괄명세!C351,지급대장!$F$4:$F$3500,총괄명세!D351))</f>
        <v>0</v>
      </c>
      <c r="M351" s="16">
        <f t="shared" si="128"/>
        <v>0</v>
      </c>
      <c r="N351" s="72">
        <f t="shared" si="129"/>
        <v>0</v>
      </c>
      <c r="P351" s="117">
        <f t="shared" si="109"/>
        <v>0</v>
      </c>
    </row>
    <row r="352" spans="1:16" ht="18" customHeight="1" x14ac:dyDescent="0.3">
      <c r="A352" s="76"/>
      <c r="B352" s="74" t="str">
        <f>DB!B330</f>
        <v>항17  XXX</v>
      </c>
      <c r="C352" s="50" t="str">
        <f>DB!C330</f>
        <v>17.1   YYY</v>
      </c>
      <c r="D352" s="50" t="str">
        <f>DB!D330</f>
        <v>17.1.7   ZZZ</v>
      </c>
      <c r="E352" s="68"/>
      <c r="F352" s="68"/>
      <c r="G352" s="16">
        <f>IF(C352="",0,SUMIFS(지급대장!$K$4:$K$3500,지급대장!$C$4:$C$3500,"국제협력단",지급대장!$E$4:$E$3500,총괄명세!C352,지급대장!$F$4:$F$3500,총괄명세!D352))</f>
        <v>0</v>
      </c>
      <c r="H352" s="16">
        <f t="shared" si="126"/>
        <v>0</v>
      </c>
      <c r="I352" s="69">
        <f t="shared" si="127"/>
        <v>0</v>
      </c>
      <c r="J352" s="68"/>
      <c r="K352" s="68"/>
      <c r="L352" s="16">
        <f>IF(C352=" ",0,SUMIFS(지급대장!$K$4:$K$3500,지급대장!$C$4:$C$3500,"파트너분담금",지급대장!$E$4:$E$3500,총괄명세!C352,지급대장!$F$4:$F$3500,총괄명세!D352))</f>
        <v>0</v>
      </c>
      <c r="M352" s="16">
        <f t="shared" si="128"/>
        <v>0</v>
      </c>
      <c r="N352" s="72">
        <f t="shared" si="129"/>
        <v>0</v>
      </c>
      <c r="P352" s="117">
        <f t="shared" si="109"/>
        <v>0</v>
      </c>
    </row>
    <row r="353" spans="1:16" ht="18" customHeight="1" x14ac:dyDescent="0.3">
      <c r="A353" s="76"/>
      <c r="B353" s="74" t="str">
        <f>DB!B331</f>
        <v>항17  XXX</v>
      </c>
      <c r="C353" s="50" t="str">
        <f>DB!C331</f>
        <v>17.1   YYY</v>
      </c>
      <c r="D353" s="50" t="str">
        <f>DB!D331</f>
        <v>17.1.8   ZZZ</v>
      </c>
      <c r="E353" s="68"/>
      <c r="F353" s="68"/>
      <c r="G353" s="16">
        <f>IF(C353="",0,SUMIFS(지급대장!$K$4:$K$3500,지급대장!$C$4:$C$3500,"국제협력단",지급대장!$E$4:$E$3500,총괄명세!C353,지급대장!$F$4:$F$3500,총괄명세!D353))</f>
        <v>0</v>
      </c>
      <c r="H353" s="16">
        <f t="shared" si="126"/>
        <v>0</v>
      </c>
      <c r="I353" s="69">
        <f t="shared" si="127"/>
        <v>0</v>
      </c>
      <c r="J353" s="68"/>
      <c r="K353" s="68"/>
      <c r="L353" s="16">
        <f>IF(C353=" ",0,SUMIFS(지급대장!$K$4:$K$3500,지급대장!$C$4:$C$3500,"파트너분담금",지급대장!$E$4:$E$3500,총괄명세!C353,지급대장!$F$4:$F$3500,총괄명세!D353))</f>
        <v>0</v>
      </c>
      <c r="M353" s="16">
        <f t="shared" si="128"/>
        <v>0</v>
      </c>
      <c r="N353" s="72">
        <f t="shared" si="129"/>
        <v>0</v>
      </c>
      <c r="P353" s="117">
        <f t="shared" si="109"/>
        <v>0</v>
      </c>
    </row>
    <row r="354" spans="1:16" ht="18" customHeight="1" x14ac:dyDescent="0.3">
      <c r="A354" s="76"/>
      <c r="B354" s="74" t="str">
        <f>DB!B332</f>
        <v>항17  XXX</v>
      </c>
      <c r="C354" s="50" t="str">
        <f>DB!C332</f>
        <v>17.1   YYY</v>
      </c>
      <c r="D354" s="50" t="str">
        <f>DB!D332</f>
        <v>17.1.9   ZZZ</v>
      </c>
      <c r="E354" s="68"/>
      <c r="F354" s="68"/>
      <c r="G354" s="16">
        <f>IF(C354="",0,SUMIFS(지급대장!$K$4:$K$3500,지급대장!$C$4:$C$3500,"국제협력단",지급대장!$E$4:$E$3500,총괄명세!C354,지급대장!$F$4:$F$3500,총괄명세!D354))</f>
        <v>0</v>
      </c>
      <c r="H354" s="16">
        <f t="shared" si="126"/>
        <v>0</v>
      </c>
      <c r="I354" s="69">
        <f t="shared" si="127"/>
        <v>0</v>
      </c>
      <c r="J354" s="68"/>
      <c r="K354" s="68"/>
      <c r="L354" s="16">
        <f>IF(C354=" ",0,SUMIFS(지급대장!$K$4:$K$3500,지급대장!$C$4:$C$3500,"파트너분담금",지급대장!$E$4:$E$3500,총괄명세!C354,지급대장!$F$4:$F$3500,총괄명세!D354))</f>
        <v>0</v>
      </c>
      <c r="M354" s="16">
        <f t="shared" si="128"/>
        <v>0</v>
      </c>
      <c r="N354" s="72">
        <f t="shared" si="129"/>
        <v>0</v>
      </c>
      <c r="P354" s="117">
        <f t="shared" si="109"/>
        <v>0</v>
      </c>
    </row>
    <row r="355" spans="1:16" ht="18" customHeight="1" x14ac:dyDescent="0.3">
      <c r="A355" s="76"/>
      <c r="B355" s="74" t="str">
        <f>DB!B333</f>
        <v>항17  XXX</v>
      </c>
      <c r="C355" s="50" t="str">
        <f>DB!C333</f>
        <v>17.1   YYY</v>
      </c>
      <c r="D355" s="50" t="str">
        <f>DB!D333</f>
        <v>17.1.10   ZZZ</v>
      </c>
      <c r="E355" s="68"/>
      <c r="F355" s="68"/>
      <c r="G355" s="16">
        <f>IF(C355="",0,SUMIFS(지급대장!$K$4:$K$3500,지급대장!$C$4:$C$3500,"국제협력단",지급대장!$E$4:$E$3500,총괄명세!C355,지급대장!$F$4:$F$3500,총괄명세!D355))</f>
        <v>0</v>
      </c>
      <c r="H355" s="16">
        <f t="shared" si="126"/>
        <v>0</v>
      </c>
      <c r="I355" s="69">
        <f t="shared" si="127"/>
        <v>0</v>
      </c>
      <c r="J355" s="68"/>
      <c r="K355" s="68"/>
      <c r="L355" s="16">
        <f>IF(C355=" ",0,SUMIFS(지급대장!$K$4:$K$3500,지급대장!$C$4:$C$3500,"파트너분담금",지급대장!$E$4:$E$3500,총괄명세!C355,지급대장!$F$4:$F$3500,총괄명세!D355))</f>
        <v>0</v>
      </c>
      <c r="M355" s="16">
        <f t="shared" si="128"/>
        <v>0</v>
      </c>
      <c r="N355" s="72">
        <f t="shared" si="129"/>
        <v>0</v>
      </c>
      <c r="P355" s="117">
        <f t="shared" si="109"/>
        <v>0</v>
      </c>
    </row>
    <row r="356" spans="1:16" ht="18" customHeight="1" x14ac:dyDescent="0.3">
      <c r="A356" s="76"/>
      <c r="B356" s="74" t="str">
        <f>DB!B334</f>
        <v>항17  XXX</v>
      </c>
      <c r="C356" s="50" t="str">
        <f>DB!C334</f>
        <v>17.2   YYY</v>
      </c>
      <c r="D356" s="50" t="str">
        <f>DB!D334</f>
        <v>17.2.1   ZZZ</v>
      </c>
      <c r="E356" s="68"/>
      <c r="F356" s="68"/>
      <c r="G356" s="16">
        <f>IF(C356="",0,SUMIFS(지급대장!$K$4:$K$3500,지급대장!$C$4:$C$3500,"국제협력단",지급대장!$E$4:$E$3500,총괄명세!C356,지급대장!$F$4:$F$3500,총괄명세!D356))</f>
        <v>0</v>
      </c>
      <c r="H356" s="16">
        <f t="shared" si="107"/>
        <v>0</v>
      </c>
      <c r="I356" s="69">
        <f t="shared" si="101"/>
        <v>0</v>
      </c>
      <c r="J356" s="68"/>
      <c r="K356" s="68"/>
      <c r="L356" s="16">
        <f>IF(C356=" ",0,SUMIFS(지급대장!$K$4:$K$3500,지급대장!$C$4:$C$3500,"파트너분담금",지급대장!$E$4:$E$3500,총괄명세!C356,지급대장!$F$4:$F$3500,총괄명세!D356))</f>
        <v>0</v>
      </c>
      <c r="M356" s="16">
        <f t="shared" si="108"/>
        <v>0</v>
      </c>
      <c r="N356" s="72">
        <f t="shared" si="102"/>
        <v>0</v>
      </c>
      <c r="P356" s="117">
        <f t="shared" si="109"/>
        <v>0</v>
      </c>
    </row>
    <row r="357" spans="1:16" ht="18" customHeight="1" x14ac:dyDescent="0.3">
      <c r="A357" s="76"/>
      <c r="B357" s="74" t="str">
        <f>DB!B335</f>
        <v>항17  XXX</v>
      </c>
      <c r="C357" s="50" t="str">
        <f>DB!C335</f>
        <v>17.2   YYY</v>
      </c>
      <c r="D357" s="50" t="str">
        <f>DB!D335</f>
        <v>17.2.2   ZZZ</v>
      </c>
      <c r="E357" s="68"/>
      <c r="F357" s="68"/>
      <c r="G357" s="16">
        <f>IF(C357="",0,SUMIFS(지급대장!$K$4:$K$3500,지급대장!$C$4:$C$3500,"국제협력단",지급대장!$E$4:$E$3500,총괄명세!C357,지급대장!$F$4:$F$3500,총괄명세!D357))</f>
        <v>0</v>
      </c>
      <c r="H357" s="16">
        <f t="shared" si="107"/>
        <v>0</v>
      </c>
      <c r="I357" s="69">
        <f t="shared" si="101"/>
        <v>0</v>
      </c>
      <c r="J357" s="68"/>
      <c r="K357" s="68"/>
      <c r="L357" s="16">
        <f>IF(C357=" ",0,SUMIFS(지급대장!$K$4:$K$3500,지급대장!$C$4:$C$3500,"파트너분담금",지급대장!$E$4:$E$3500,총괄명세!C357,지급대장!$F$4:$F$3500,총괄명세!D357))</f>
        <v>0</v>
      </c>
      <c r="M357" s="16">
        <f t="shared" si="108"/>
        <v>0</v>
      </c>
      <c r="N357" s="72">
        <f t="shared" si="102"/>
        <v>0</v>
      </c>
      <c r="P357" s="117">
        <f t="shared" si="109"/>
        <v>0</v>
      </c>
    </row>
    <row r="358" spans="1:16" ht="18" customHeight="1" x14ac:dyDescent="0.3">
      <c r="A358" s="76"/>
      <c r="B358" s="74" t="str">
        <f>DB!B336</f>
        <v>항17  XXX</v>
      </c>
      <c r="C358" s="50" t="str">
        <f>DB!C336</f>
        <v>17.2   YYY</v>
      </c>
      <c r="D358" s="50" t="str">
        <f>DB!D336</f>
        <v>17.2.3   ZZZ</v>
      </c>
      <c r="E358" s="68"/>
      <c r="F358" s="68"/>
      <c r="G358" s="16">
        <f>IF(C358="",0,SUMIFS(지급대장!$K$4:$K$3500,지급대장!$C$4:$C$3500,"국제협력단",지급대장!$E$4:$E$3500,총괄명세!C358,지급대장!$F$4:$F$3500,총괄명세!D358))</f>
        <v>0</v>
      </c>
      <c r="H358" s="16">
        <f t="shared" si="107"/>
        <v>0</v>
      </c>
      <c r="I358" s="69">
        <f t="shared" si="101"/>
        <v>0</v>
      </c>
      <c r="J358" s="68"/>
      <c r="K358" s="68"/>
      <c r="L358" s="16">
        <f>IF(C358=" ",0,SUMIFS(지급대장!$K$4:$K$3500,지급대장!$C$4:$C$3500,"파트너분담금",지급대장!$E$4:$E$3500,총괄명세!C358,지급대장!$F$4:$F$3500,총괄명세!D358))</f>
        <v>0</v>
      </c>
      <c r="M358" s="16">
        <f t="shared" si="108"/>
        <v>0</v>
      </c>
      <c r="N358" s="72">
        <f t="shared" si="102"/>
        <v>0</v>
      </c>
      <c r="P358" s="117">
        <f t="shared" si="109"/>
        <v>0</v>
      </c>
    </row>
    <row r="359" spans="1:16" ht="18" customHeight="1" x14ac:dyDescent="0.3">
      <c r="A359" s="76"/>
      <c r="B359" s="74" t="str">
        <f>DB!B337</f>
        <v>항17  XXX</v>
      </c>
      <c r="C359" s="50" t="str">
        <f>DB!C337</f>
        <v>17.2   YYY</v>
      </c>
      <c r="D359" s="50" t="str">
        <f>DB!D337</f>
        <v>17.2.4   ZZZ</v>
      </c>
      <c r="E359" s="68"/>
      <c r="F359" s="68"/>
      <c r="G359" s="16">
        <f>IF(C359="",0,SUMIFS(지급대장!$K$4:$K$3500,지급대장!$C$4:$C$3500,"국제협력단",지급대장!$E$4:$E$3500,총괄명세!C359,지급대장!$F$4:$F$3500,총괄명세!D359))</f>
        <v>0</v>
      </c>
      <c r="H359" s="16">
        <f t="shared" si="107"/>
        <v>0</v>
      </c>
      <c r="I359" s="69">
        <f t="shared" si="101"/>
        <v>0</v>
      </c>
      <c r="J359" s="68"/>
      <c r="K359" s="68"/>
      <c r="L359" s="16">
        <f>IF(C359=" ",0,SUMIFS(지급대장!$K$4:$K$3500,지급대장!$C$4:$C$3500,"파트너분담금",지급대장!$E$4:$E$3500,총괄명세!C359,지급대장!$F$4:$F$3500,총괄명세!D359))</f>
        <v>0</v>
      </c>
      <c r="M359" s="16">
        <f t="shared" si="108"/>
        <v>0</v>
      </c>
      <c r="N359" s="72">
        <f t="shared" si="102"/>
        <v>0</v>
      </c>
      <c r="P359" s="117">
        <f t="shared" si="109"/>
        <v>0</v>
      </c>
    </row>
    <row r="360" spans="1:16" ht="18" customHeight="1" x14ac:dyDescent="0.3">
      <c r="A360" s="76"/>
      <c r="B360" s="74" t="str">
        <f>DB!B338</f>
        <v>항17  XXX</v>
      </c>
      <c r="C360" s="50" t="str">
        <f>DB!C338</f>
        <v>17.2   YYY</v>
      </c>
      <c r="D360" s="50" t="str">
        <f>DB!D338</f>
        <v>17.2.5   ZZZ</v>
      </c>
      <c r="E360" s="68"/>
      <c r="F360" s="68"/>
      <c r="G360" s="16">
        <f>IF(C360="",0,SUMIFS(지급대장!$K$4:$K$3500,지급대장!$C$4:$C$3500,"국제협력단",지급대장!$E$4:$E$3500,총괄명세!C360,지급대장!$F$4:$F$3500,총괄명세!D360))</f>
        <v>0</v>
      </c>
      <c r="H360" s="16">
        <f t="shared" ref="H360:H365" si="130">IF(F360&gt;=G360, G360, F360)</f>
        <v>0</v>
      </c>
      <c r="I360" s="69">
        <f t="shared" ref="I360:I365" si="131">IF(ISERROR(H360/F360),0,H360/F360)</f>
        <v>0</v>
      </c>
      <c r="J360" s="68"/>
      <c r="K360" s="68"/>
      <c r="L360" s="16">
        <f>IF(C360=" ",0,SUMIFS(지급대장!$K$4:$K$3500,지급대장!$C$4:$C$3500,"파트너분담금",지급대장!$E$4:$E$3500,총괄명세!C360,지급대장!$F$4:$F$3500,총괄명세!D360))</f>
        <v>0</v>
      </c>
      <c r="M360" s="16">
        <f t="shared" ref="M360:M365" si="132">IF(K360&gt;=L360, L360, K360)</f>
        <v>0</v>
      </c>
      <c r="N360" s="72">
        <f t="shared" ref="N360:N365" si="133">IF(ISERROR(M360/K360),0,M360/K360)</f>
        <v>0</v>
      </c>
      <c r="P360" s="117">
        <f t="shared" si="109"/>
        <v>0</v>
      </c>
    </row>
    <row r="361" spans="1:16" ht="18" customHeight="1" x14ac:dyDescent="0.3">
      <c r="A361" s="76"/>
      <c r="B361" s="74" t="str">
        <f>DB!B339</f>
        <v>항17  XXX</v>
      </c>
      <c r="C361" s="50" t="str">
        <f>DB!C339</f>
        <v>17.2   YYY</v>
      </c>
      <c r="D361" s="50" t="str">
        <f>DB!D339</f>
        <v>17.2.6   ZZZ</v>
      </c>
      <c r="E361" s="68"/>
      <c r="F361" s="68"/>
      <c r="G361" s="16">
        <f>IF(C361="",0,SUMIFS(지급대장!$K$4:$K$3500,지급대장!$C$4:$C$3500,"국제협력단",지급대장!$E$4:$E$3500,총괄명세!C361,지급대장!$F$4:$F$3500,총괄명세!D361))</f>
        <v>0</v>
      </c>
      <c r="H361" s="16">
        <f t="shared" si="130"/>
        <v>0</v>
      </c>
      <c r="I361" s="69">
        <f t="shared" si="131"/>
        <v>0</v>
      </c>
      <c r="J361" s="68"/>
      <c r="K361" s="68"/>
      <c r="L361" s="16">
        <f>IF(C361=" ",0,SUMIFS(지급대장!$K$4:$K$3500,지급대장!$C$4:$C$3500,"파트너분담금",지급대장!$E$4:$E$3500,총괄명세!C361,지급대장!$F$4:$F$3500,총괄명세!D361))</f>
        <v>0</v>
      </c>
      <c r="M361" s="16">
        <f t="shared" si="132"/>
        <v>0</v>
      </c>
      <c r="N361" s="72">
        <f t="shared" si="133"/>
        <v>0</v>
      </c>
      <c r="P361" s="117">
        <f t="shared" si="109"/>
        <v>0</v>
      </c>
    </row>
    <row r="362" spans="1:16" ht="18" customHeight="1" x14ac:dyDescent="0.3">
      <c r="A362" s="76"/>
      <c r="B362" s="74" t="str">
        <f>DB!B340</f>
        <v>항17  XXX</v>
      </c>
      <c r="C362" s="50" t="str">
        <f>DB!C340</f>
        <v>17.2   YYY</v>
      </c>
      <c r="D362" s="50" t="str">
        <f>DB!D340</f>
        <v>17.2.7   ZZZ</v>
      </c>
      <c r="E362" s="68"/>
      <c r="F362" s="68"/>
      <c r="G362" s="16">
        <f>IF(C362="",0,SUMIFS(지급대장!$K$4:$K$3500,지급대장!$C$4:$C$3500,"국제협력단",지급대장!$E$4:$E$3500,총괄명세!C362,지급대장!$F$4:$F$3500,총괄명세!D362))</f>
        <v>0</v>
      </c>
      <c r="H362" s="16">
        <f t="shared" si="130"/>
        <v>0</v>
      </c>
      <c r="I362" s="69">
        <f t="shared" si="131"/>
        <v>0</v>
      </c>
      <c r="J362" s="68"/>
      <c r="K362" s="68"/>
      <c r="L362" s="16">
        <f>IF(C362=" ",0,SUMIFS(지급대장!$K$4:$K$3500,지급대장!$C$4:$C$3500,"파트너분담금",지급대장!$E$4:$E$3500,총괄명세!C362,지급대장!$F$4:$F$3500,총괄명세!D362))</f>
        <v>0</v>
      </c>
      <c r="M362" s="16">
        <f t="shared" si="132"/>
        <v>0</v>
      </c>
      <c r="N362" s="72">
        <f t="shared" si="133"/>
        <v>0</v>
      </c>
      <c r="P362" s="117">
        <f t="shared" si="109"/>
        <v>0</v>
      </c>
    </row>
    <row r="363" spans="1:16" ht="18" customHeight="1" x14ac:dyDescent="0.3">
      <c r="A363" s="76"/>
      <c r="B363" s="74" t="str">
        <f>DB!B341</f>
        <v>항17  XXX</v>
      </c>
      <c r="C363" s="50" t="str">
        <f>DB!C341</f>
        <v>17.2   YYY</v>
      </c>
      <c r="D363" s="50" t="str">
        <f>DB!D341</f>
        <v>17.2.8   ZZZ</v>
      </c>
      <c r="E363" s="68"/>
      <c r="F363" s="68"/>
      <c r="G363" s="16">
        <f>IF(C363="",0,SUMIFS(지급대장!$K$4:$K$3500,지급대장!$C$4:$C$3500,"국제협력단",지급대장!$E$4:$E$3500,총괄명세!C363,지급대장!$F$4:$F$3500,총괄명세!D363))</f>
        <v>0</v>
      </c>
      <c r="H363" s="16">
        <f t="shared" si="130"/>
        <v>0</v>
      </c>
      <c r="I363" s="69">
        <f t="shared" si="131"/>
        <v>0</v>
      </c>
      <c r="J363" s="68"/>
      <c r="K363" s="68"/>
      <c r="L363" s="16">
        <f>IF(C363=" ",0,SUMIFS(지급대장!$K$4:$K$3500,지급대장!$C$4:$C$3500,"파트너분담금",지급대장!$E$4:$E$3500,총괄명세!C363,지급대장!$F$4:$F$3500,총괄명세!D363))</f>
        <v>0</v>
      </c>
      <c r="M363" s="16">
        <f t="shared" si="132"/>
        <v>0</v>
      </c>
      <c r="N363" s="72">
        <f t="shared" si="133"/>
        <v>0</v>
      </c>
      <c r="P363" s="117">
        <f t="shared" si="109"/>
        <v>0</v>
      </c>
    </row>
    <row r="364" spans="1:16" ht="18" customHeight="1" x14ac:dyDescent="0.3">
      <c r="A364" s="76"/>
      <c r="B364" s="74" t="str">
        <f>DB!B342</f>
        <v>항17  XXX</v>
      </c>
      <c r="C364" s="50" t="str">
        <f>DB!C342</f>
        <v>17.2   YYY</v>
      </c>
      <c r="D364" s="50" t="str">
        <f>DB!D342</f>
        <v>17.2.9   ZZZ</v>
      </c>
      <c r="E364" s="68"/>
      <c r="F364" s="68"/>
      <c r="G364" s="16">
        <f>IF(C364="",0,SUMIFS(지급대장!$K$4:$K$3500,지급대장!$C$4:$C$3500,"국제협력단",지급대장!$E$4:$E$3500,총괄명세!C364,지급대장!$F$4:$F$3500,총괄명세!D364))</f>
        <v>0</v>
      </c>
      <c r="H364" s="16">
        <f t="shared" si="130"/>
        <v>0</v>
      </c>
      <c r="I364" s="69">
        <f t="shared" si="131"/>
        <v>0</v>
      </c>
      <c r="J364" s="68"/>
      <c r="K364" s="68"/>
      <c r="L364" s="16">
        <f>IF(C364=" ",0,SUMIFS(지급대장!$K$4:$K$3500,지급대장!$C$4:$C$3500,"파트너분담금",지급대장!$E$4:$E$3500,총괄명세!C364,지급대장!$F$4:$F$3500,총괄명세!D364))</f>
        <v>0</v>
      </c>
      <c r="M364" s="16">
        <f t="shared" si="132"/>
        <v>0</v>
      </c>
      <c r="N364" s="72">
        <f t="shared" si="133"/>
        <v>0</v>
      </c>
      <c r="P364" s="117">
        <f t="shared" si="109"/>
        <v>0</v>
      </c>
    </row>
    <row r="365" spans="1:16" ht="18" customHeight="1" x14ac:dyDescent="0.3">
      <c r="A365" s="76"/>
      <c r="B365" s="74" t="str">
        <f>DB!B343</f>
        <v>항17  XXX</v>
      </c>
      <c r="C365" s="50" t="str">
        <f>DB!C343</f>
        <v>17.2   YYY</v>
      </c>
      <c r="D365" s="50" t="str">
        <f>DB!D343</f>
        <v>17.2.10   ZZZ</v>
      </c>
      <c r="E365" s="68"/>
      <c r="F365" s="68"/>
      <c r="G365" s="16">
        <f>IF(C365="",0,SUMIFS(지급대장!$K$4:$K$3500,지급대장!$C$4:$C$3500,"국제협력단",지급대장!$E$4:$E$3500,총괄명세!C365,지급대장!$F$4:$F$3500,총괄명세!D365))</f>
        <v>0</v>
      </c>
      <c r="H365" s="16">
        <f t="shared" si="130"/>
        <v>0</v>
      </c>
      <c r="I365" s="69">
        <f t="shared" si="131"/>
        <v>0</v>
      </c>
      <c r="J365" s="68"/>
      <c r="K365" s="68"/>
      <c r="L365" s="16">
        <f>IF(C365=" ",0,SUMIFS(지급대장!$K$4:$K$3500,지급대장!$C$4:$C$3500,"파트너분담금",지급대장!$E$4:$E$3500,총괄명세!C365,지급대장!$F$4:$F$3500,총괄명세!D365))</f>
        <v>0</v>
      </c>
      <c r="M365" s="16">
        <f t="shared" si="132"/>
        <v>0</v>
      </c>
      <c r="N365" s="72">
        <f t="shared" si="133"/>
        <v>0</v>
      </c>
      <c r="P365" s="117">
        <f t="shared" si="109"/>
        <v>0</v>
      </c>
    </row>
    <row r="366" spans="1:16" ht="18" customHeight="1" x14ac:dyDescent="0.3">
      <c r="A366" s="76"/>
      <c r="B366" s="113"/>
      <c r="C366" s="102" t="s">
        <v>9</v>
      </c>
      <c r="D366" s="102"/>
      <c r="E366" s="103">
        <f>SUM(E346:E365)</f>
        <v>0</v>
      </c>
      <c r="F366" s="103">
        <f>SUM(F346:F365)</f>
        <v>0</v>
      </c>
      <c r="G366" s="14">
        <f>SUM(G346:G365)</f>
        <v>0</v>
      </c>
      <c r="H366" s="14">
        <f>SUM(H346:H365)</f>
        <v>0</v>
      </c>
      <c r="I366" s="15">
        <f>IF(ISERROR(H366/F366),0,H366/F366)</f>
        <v>0</v>
      </c>
      <c r="J366" s="103">
        <f>SUM(J346:J365)</f>
        <v>0</v>
      </c>
      <c r="K366" s="103">
        <f>SUM(K346:K365)</f>
        <v>0</v>
      </c>
      <c r="L366" s="14">
        <f>SUM(L346:L365)</f>
        <v>0</v>
      </c>
      <c r="M366" s="14">
        <f>SUM(M346:M365)</f>
        <v>0</v>
      </c>
      <c r="N366" s="15">
        <f>IF(ISERROR(M366/K366),0,M366/K366)</f>
        <v>0</v>
      </c>
      <c r="P366" s="117">
        <f t="shared" si="109"/>
        <v>0</v>
      </c>
    </row>
    <row r="367" spans="1:16" ht="18" customHeight="1" x14ac:dyDescent="0.3">
      <c r="A367" s="76"/>
      <c r="B367" s="74" t="str">
        <f>DB!B344</f>
        <v>항18  XXX</v>
      </c>
      <c r="C367" s="50" t="str">
        <f>DB!C344</f>
        <v>18.1   YYY</v>
      </c>
      <c r="D367" s="50" t="str">
        <f>DB!D344</f>
        <v>18.1.1   ZZZ</v>
      </c>
      <c r="E367" s="68"/>
      <c r="F367" s="68"/>
      <c r="G367" s="16">
        <f>IF(C367="",0,SUMIFS(지급대장!$K$4:$K$3500,지급대장!$C$4:$C$3500,"국제협력단",지급대장!$E$4:$E$3500,총괄명세!C367,지급대장!$F$4:$F$3500,총괄명세!D367))</f>
        <v>0</v>
      </c>
      <c r="H367" s="16">
        <f t="shared" si="107"/>
        <v>0</v>
      </c>
      <c r="I367" s="69">
        <f t="shared" si="101"/>
        <v>0</v>
      </c>
      <c r="J367" s="68"/>
      <c r="K367" s="68"/>
      <c r="L367" s="16">
        <f>IF(C367=" ",0,SUMIFS(지급대장!$K$4:$K$3500,지급대장!$C$4:$C$3500,"파트너분담금",지급대장!$E$4:$E$3500,총괄명세!C367,지급대장!$F$4:$F$3500,총괄명세!D367))</f>
        <v>0</v>
      </c>
      <c r="M367" s="16">
        <f t="shared" si="108"/>
        <v>0</v>
      </c>
      <c r="N367" s="72">
        <f t="shared" si="102"/>
        <v>0</v>
      </c>
      <c r="P367" s="117">
        <f t="shared" si="109"/>
        <v>0</v>
      </c>
    </row>
    <row r="368" spans="1:16" ht="18" customHeight="1" x14ac:dyDescent="0.3">
      <c r="A368" s="76"/>
      <c r="B368" s="74" t="str">
        <f>DB!B345</f>
        <v>항18  XXX</v>
      </c>
      <c r="C368" s="50" t="str">
        <f>DB!C345</f>
        <v>18.1   YYY</v>
      </c>
      <c r="D368" s="50" t="str">
        <f>DB!D345</f>
        <v>18.1.2   ZZZ</v>
      </c>
      <c r="E368" s="68"/>
      <c r="F368" s="68"/>
      <c r="G368" s="16">
        <f>IF(C368="",0,SUMIFS(지급대장!$K$4:$K$3500,지급대장!$C$4:$C$3500,"국제협력단",지급대장!$E$4:$E$3500,총괄명세!C368,지급대장!$F$4:$F$3500,총괄명세!D368))</f>
        <v>0</v>
      </c>
      <c r="H368" s="16">
        <f t="shared" si="107"/>
        <v>0</v>
      </c>
      <c r="I368" s="69">
        <f t="shared" si="101"/>
        <v>0</v>
      </c>
      <c r="J368" s="68"/>
      <c r="K368" s="68"/>
      <c r="L368" s="16">
        <f>IF(C368=" ",0,SUMIFS(지급대장!$K$4:$K$3500,지급대장!$C$4:$C$3500,"파트너분담금",지급대장!$E$4:$E$3500,총괄명세!C368,지급대장!$F$4:$F$3500,총괄명세!D368))</f>
        <v>0</v>
      </c>
      <c r="M368" s="16">
        <f t="shared" si="108"/>
        <v>0</v>
      </c>
      <c r="N368" s="72">
        <f t="shared" si="102"/>
        <v>0</v>
      </c>
      <c r="P368" s="117">
        <f t="shared" si="109"/>
        <v>0</v>
      </c>
    </row>
    <row r="369" spans="1:16" ht="18" customHeight="1" x14ac:dyDescent="0.3">
      <c r="A369" s="76"/>
      <c r="B369" s="74" t="str">
        <f>DB!B346</f>
        <v>항18  XXX</v>
      </c>
      <c r="C369" s="50" t="str">
        <f>DB!C346</f>
        <v>18.1   YYY</v>
      </c>
      <c r="D369" s="50" t="str">
        <f>DB!D346</f>
        <v>18.1.3   ZZZ</v>
      </c>
      <c r="E369" s="68"/>
      <c r="F369" s="68"/>
      <c r="G369" s="16">
        <f>IF(C369="",0,SUMIFS(지급대장!$K$4:$K$3500,지급대장!$C$4:$C$3500,"국제협력단",지급대장!$E$4:$E$3500,총괄명세!C369,지급대장!$F$4:$F$3500,총괄명세!D369))</f>
        <v>0</v>
      </c>
      <c r="H369" s="16">
        <f t="shared" si="107"/>
        <v>0</v>
      </c>
      <c r="I369" s="69">
        <f t="shared" si="101"/>
        <v>0</v>
      </c>
      <c r="J369" s="68"/>
      <c r="K369" s="68"/>
      <c r="L369" s="16">
        <f>IF(C369=" ",0,SUMIFS(지급대장!$K$4:$K$3500,지급대장!$C$4:$C$3500,"파트너분담금",지급대장!$E$4:$E$3500,총괄명세!C369,지급대장!$F$4:$F$3500,총괄명세!D369))</f>
        <v>0</v>
      </c>
      <c r="M369" s="16">
        <f t="shared" si="108"/>
        <v>0</v>
      </c>
      <c r="N369" s="72">
        <f t="shared" si="102"/>
        <v>0</v>
      </c>
      <c r="P369" s="117">
        <f t="shared" si="109"/>
        <v>0</v>
      </c>
    </row>
    <row r="370" spans="1:16" ht="18" customHeight="1" x14ac:dyDescent="0.3">
      <c r="A370" s="76"/>
      <c r="B370" s="74" t="str">
        <f>DB!B347</f>
        <v>항18  XXX</v>
      </c>
      <c r="C370" s="50" t="str">
        <f>DB!C347</f>
        <v>18.1   YYY</v>
      </c>
      <c r="D370" s="50" t="str">
        <f>DB!D347</f>
        <v>18.1.4   ZZZ</v>
      </c>
      <c r="E370" s="68"/>
      <c r="F370" s="68"/>
      <c r="G370" s="16">
        <f>IF(C370="",0,SUMIFS(지급대장!$K$4:$K$3500,지급대장!$C$4:$C$3500,"국제협력단",지급대장!$E$4:$E$3500,총괄명세!C370,지급대장!$F$4:$F$3500,총괄명세!D370))</f>
        <v>0</v>
      </c>
      <c r="H370" s="16">
        <f t="shared" si="107"/>
        <v>0</v>
      </c>
      <c r="I370" s="69">
        <f t="shared" si="101"/>
        <v>0</v>
      </c>
      <c r="J370" s="68"/>
      <c r="K370" s="68"/>
      <c r="L370" s="16">
        <f>IF(C370=" ",0,SUMIFS(지급대장!$K$4:$K$3500,지급대장!$C$4:$C$3500,"파트너분담금",지급대장!$E$4:$E$3500,총괄명세!C370,지급대장!$F$4:$F$3500,총괄명세!D370))</f>
        <v>0</v>
      </c>
      <c r="M370" s="16">
        <f t="shared" si="108"/>
        <v>0</v>
      </c>
      <c r="N370" s="72">
        <f t="shared" si="102"/>
        <v>0</v>
      </c>
      <c r="P370" s="117">
        <f t="shared" si="109"/>
        <v>0</v>
      </c>
    </row>
    <row r="371" spans="1:16" ht="18" customHeight="1" x14ac:dyDescent="0.3">
      <c r="A371" s="76"/>
      <c r="B371" s="74" t="str">
        <f>DB!B348</f>
        <v>항18  XXX</v>
      </c>
      <c r="C371" s="50" t="str">
        <f>DB!C348</f>
        <v>18.1   YYY</v>
      </c>
      <c r="D371" s="50" t="str">
        <f>DB!D348</f>
        <v>18.1.5   ZZZ</v>
      </c>
      <c r="E371" s="68"/>
      <c r="F371" s="68"/>
      <c r="G371" s="16">
        <f>IF(C371="",0,SUMIFS(지급대장!$K$4:$K$3500,지급대장!$C$4:$C$3500,"국제협력단",지급대장!$E$4:$E$3500,총괄명세!C371,지급대장!$F$4:$F$3500,총괄명세!D371))</f>
        <v>0</v>
      </c>
      <c r="H371" s="16">
        <f t="shared" ref="H371:H376" si="134">IF(F371&gt;=G371, G371, F371)</f>
        <v>0</v>
      </c>
      <c r="I371" s="69">
        <f t="shared" ref="I371:I376" si="135">IF(ISERROR(H371/F371),0,H371/F371)</f>
        <v>0</v>
      </c>
      <c r="J371" s="68"/>
      <c r="K371" s="68"/>
      <c r="L371" s="16">
        <f>IF(C371=" ",0,SUMIFS(지급대장!$K$4:$K$3500,지급대장!$C$4:$C$3500,"파트너분담금",지급대장!$E$4:$E$3500,총괄명세!C371,지급대장!$F$4:$F$3500,총괄명세!D371))</f>
        <v>0</v>
      </c>
      <c r="M371" s="16">
        <f t="shared" ref="M371:M376" si="136">IF(K371&gt;=L371, L371, K371)</f>
        <v>0</v>
      </c>
      <c r="N371" s="72">
        <f t="shared" ref="N371:N376" si="137">IF(ISERROR(M371/K371),0,M371/K371)</f>
        <v>0</v>
      </c>
      <c r="P371" s="117">
        <f t="shared" ref="P371:P430" si="138">SUM(E371:N371)</f>
        <v>0</v>
      </c>
    </row>
    <row r="372" spans="1:16" ht="18" customHeight="1" x14ac:dyDescent="0.3">
      <c r="A372" s="76"/>
      <c r="B372" s="74" t="str">
        <f>DB!B349</f>
        <v>항18  XXX</v>
      </c>
      <c r="C372" s="50" t="str">
        <f>DB!C349</f>
        <v>18.1   YYY</v>
      </c>
      <c r="D372" s="50" t="str">
        <f>DB!D349</f>
        <v>18.1.6   ZZZ</v>
      </c>
      <c r="E372" s="68"/>
      <c r="F372" s="68"/>
      <c r="G372" s="16">
        <f>IF(C372="",0,SUMIFS(지급대장!$K$4:$K$3500,지급대장!$C$4:$C$3500,"국제협력단",지급대장!$E$4:$E$3500,총괄명세!C372,지급대장!$F$4:$F$3500,총괄명세!D372))</f>
        <v>0</v>
      </c>
      <c r="H372" s="16">
        <f t="shared" si="134"/>
        <v>0</v>
      </c>
      <c r="I372" s="69">
        <f t="shared" si="135"/>
        <v>0</v>
      </c>
      <c r="J372" s="68"/>
      <c r="K372" s="68"/>
      <c r="L372" s="16">
        <f>IF(C372=" ",0,SUMIFS(지급대장!$K$4:$K$3500,지급대장!$C$4:$C$3500,"파트너분담금",지급대장!$E$4:$E$3500,총괄명세!C372,지급대장!$F$4:$F$3500,총괄명세!D372))</f>
        <v>0</v>
      </c>
      <c r="M372" s="16">
        <f t="shared" si="136"/>
        <v>0</v>
      </c>
      <c r="N372" s="72">
        <f t="shared" si="137"/>
        <v>0</v>
      </c>
      <c r="P372" s="117">
        <f t="shared" si="138"/>
        <v>0</v>
      </c>
    </row>
    <row r="373" spans="1:16" ht="18" customHeight="1" x14ac:dyDescent="0.3">
      <c r="A373" s="76"/>
      <c r="B373" s="74" t="str">
        <f>DB!B350</f>
        <v>항18  XXX</v>
      </c>
      <c r="C373" s="50" t="str">
        <f>DB!C350</f>
        <v>18.1   YYY</v>
      </c>
      <c r="D373" s="50" t="str">
        <f>DB!D350</f>
        <v>18.1.7   ZZZ</v>
      </c>
      <c r="E373" s="68"/>
      <c r="F373" s="68"/>
      <c r="G373" s="16">
        <f>IF(C373="",0,SUMIFS(지급대장!$K$4:$K$3500,지급대장!$C$4:$C$3500,"국제협력단",지급대장!$E$4:$E$3500,총괄명세!C373,지급대장!$F$4:$F$3500,총괄명세!D373))</f>
        <v>0</v>
      </c>
      <c r="H373" s="16">
        <f t="shared" si="134"/>
        <v>0</v>
      </c>
      <c r="I373" s="69">
        <f t="shared" si="135"/>
        <v>0</v>
      </c>
      <c r="J373" s="68"/>
      <c r="K373" s="68"/>
      <c r="L373" s="16">
        <f>IF(C373=" ",0,SUMIFS(지급대장!$K$4:$K$3500,지급대장!$C$4:$C$3500,"파트너분담금",지급대장!$E$4:$E$3500,총괄명세!C373,지급대장!$F$4:$F$3500,총괄명세!D373))</f>
        <v>0</v>
      </c>
      <c r="M373" s="16">
        <f t="shared" si="136"/>
        <v>0</v>
      </c>
      <c r="N373" s="72">
        <f t="shared" si="137"/>
        <v>0</v>
      </c>
      <c r="P373" s="117">
        <f t="shared" si="138"/>
        <v>0</v>
      </c>
    </row>
    <row r="374" spans="1:16" ht="18" customHeight="1" x14ac:dyDescent="0.3">
      <c r="A374" s="76"/>
      <c r="B374" s="74" t="str">
        <f>DB!B351</f>
        <v>항18  XXX</v>
      </c>
      <c r="C374" s="50" t="str">
        <f>DB!C351</f>
        <v>18.1   YYY</v>
      </c>
      <c r="D374" s="50" t="str">
        <f>DB!D351</f>
        <v>18.1.8   ZZZ</v>
      </c>
      <c r="E374" s="68"/>
      <c r="F374" s="68"/>
      <c r="G374" s="16">
        <f>IF(C374="",0,SUMIFS(지급대장!$K$4:$K$3500,지급대장!$C$4:$C$3500,"국제협력단",지급대장!$E$4:$E$3500,총괄명세!C374,지급대장!$F$4:$F$3500,총괄명세!D374))</f>
        <v>0</v>
      </c>
      <c r="H374" s="16">
        <f t="shared" si="134"/>
        <v>0</v>
      </c>
      <c r="I374" s="69">
        <f t="shared" si="135"/>
        <v>0</v>
      </c>
      <c r="J374" s="68"/>
      <c r="K374" s="68"/>
      <c r="L374" s="16">
        <f>IF(C374=" ",0,SUMIFS(지급대장!$K$4:$K$3500,지급대장!$C$4:$C$3500,"파트너분담금",지급대장!$E$4:$E$3500,총괄명세!C374,지급대장!$F$4:$F$3500,총괄명세!D374))</f>
        <v>0</v>
      </c>
      <c r="M374" s="16">
        <f t="shared" si="136"/>
        <v>0</v>
      </c>
      <c r="N374" s="72">
        <f t="shared" si="137"/>
        <v>0</v>
      </c>
      <c r="P374" s="117">
        <f t="shared" si="138"/>
        <v>0</v>
      </c>
    </row>
    <row r="375" spans="1:16" ht="18" customHeight="1" x14ac:dyDescent="0.3">
      <c r="A375" s="76"/>
      <c r="B375" s="74" t="str">
        <f>DB!B352</f>
        <v>항18  XXX</v>
      </c>
      <c r="C375" s="50" t="str">
        <f>DB!C352</f>
        <v>18.1   YYY</v>
      </c>
      <c r="D375" s="50" t="str">
        <f>DB!D352</f>
        <v>18.1.9   ZZZ</v>
      </c>
      <c r="E375" s="68"/>
      <c r="F375" s="68"/>
      <c r="G375" s="16">
        <f>IF(C375="",0,SUMIFS(지급대장!$K$4:$K$3500,지급대장!$C$4:$C$3500,"국제협력단",지급대장!$E$4:$E$3500,총괄명세!C375,지급대장!$F$4:$F$3500,총괄명세!D375))</f>
        <v>0</v>
      </c>
      <c r="H375" s="16">
        <f t="shared" si="134"/>
        <v>0</v>
      </c>
      <c r="I375" s="69">
        <f t="shared" si="135"/>
        <v>0</v>
      </c>
      <c r="J375" s="68"/>
      <c r="K375" s="68"/>
      <c r="L375" s="16">
        <f>IF(C375=" ",0,SUMIFS(지급대장!$K$4:$K$3500,지급대장!$C$4:$C$3500,"파트너분담금",지급대장!$E$4:$E$3500,총괄명세!C375,지급대장!$F$4:$F$3500,총괄명세!D375))</f>
        <v>0</v>
      </c>
      <c r="M375" s="16">
        <f t="shared" si="136"/>
        <v>0</v>
      </c>
      <c r="N375" s="72">
        <f t="shared" si="137"/>
        <v>0</v>
      </c>
      <c r="P375" s="117">
        <f t="shared" si="138"/>
        <v>0</v>
      </c>
    </row>
    <row r="376" spans="1:16" ht="18" customHeight="1" x14ac:dyDescent="0.3">
      <c r="A376" s="76"/>
      <c r="B376" s="74" t="str">
        <f>DB!B353</f>
        <v>항18  XXX</v>
      </c>
      <c r="C376" s="50" t="str">
        <f>DB!C353</f>
        <v>18.1   YYY</v>
      </c>
      <c r="D376" s="50" t="str">
        <f>DB!D353</f>
        <v>18.1.10   ZZZ</v>
      </c>
      <c r="E376" s="68"/>
      <c r="F376" s="68"/>
      <c r="G376" s="16">
        <f>IF(C376="",0,SUMIFS(지급대장!$K$4:$K$3500,지급대장!$C$4:$C$3500,"국제협력단",지급대장!$E$4:$E$3500,총괄명세!C376,지급대장!$F$4:$F$3500,총괄명세!D376))</f>
        <v>0</v>
      </c>
      <c r="H376" s="16">
        <f t="shared" si="134"/>
        <v>0</v>
      </c>
      <c r="I376" s="69">
        <f t="shared" si="135"/>
        <v>0</v>
      </c>
      <c r="J376" s="68"/>
      <c r="K376" s="68"/>
      <c r="L376" s="16">
        <f>IF(C376=" ",0,SUMIFS(지급대장!$K$4:$K$3500,지급대장!$C$4:$C$3500,"파트너분담금",지급대장!$E$4:$E$3500,총괄명세!C376,지급대장!$F$4:$F$3500,총괄명세!D376))</f>
        <v>0</v>
      </c>
      <c r="M376" s="16">
        <f t="shared" si="136"/>
        <v>0</v>
      </c>
      <c r="N376" s="72">
        <f t="shared" si="137"/>
        <v>0</v>
      </c>
      <c r="P376" s="117">
        <f t="shared" si="138"/>
        <v>0</v>
      </c>
    </row>
    <row r="377" spans="1:16" ht="18" customHeight="1" x14ac:dyDescent="0.3">
      <c r="A377" s="76"/>
      <c r="B377" s="74" t="str">
        <f>DB!B354</f>
        <v>항18  XXX</v>
      </c>
      <c r="C377" s="50" t="str">
        <f>DB!C354</f>
        <v>18.2   YYY</v>
      </c>
      <c r="D377" s="50" t="str">
        <f>DB!D354</f>
        <v>18.2.1   ZZZ</v>
      </c>
      <c r="E377" s="68"/>
      <c r="F377" s="68"/>
      <c r="G377" s="16">
        <f>IF(C377="",0,SUMIFS(지급대장!$K$4:$K$3500,지급대장!$C$4:$C$3500,"국제협력단",지급대장!$E$4:$E$3500,총괄명세!C377,지급대장!$F$4:$F$3500,총괄명세!D377))</f>
        <v>0</v>
      </c>
      <c r="H377" s="16">
        <f t="shared" si="107"/>
        <v>0</v>
      </c>
      <c r="I377" s="69">
        <f t="shared" si="101"/>
        <v>0</v>
      </c>
      <c r="J377" s="68"/>
      <c r="K377" s="68"/>
      <c r="L377" s="16">
        <f>IF(C377=" ",0,SUMIFS(지급대장!$K$4:$K$3500,지급대장!$C$4:$C$3500,"파트너분담금",지급대장!$E$4:$E$3500,총괄명세!C377,지급대장!$F$4:$F$3500,총괄명세!D377))</f>
        <v>0</v>
      </c>
      <c r="M377" s="16">
        <f t="shared" si="108"/>
        <v>0</v>
      </c>
      <c r="N377" s="72">
        <f t="shared" si="102"/>
        <v>0</v>
      </c>
      <c r="P377" s="117">
        <f t="shared" si="138"/>
        <v>0</v>
      </c>
    </row>
    <row r="378" spans="1:16" ht="18" customHeight="1" x14ac:dyDescent="0.3">
      <c r="A378" s="76"/>
      <c r="B378" s="74" t="str">
        <f>DB!B355</f>
        <v>항18  XXX</v>
      </c>
      <c r="C378" s="50" t="str">
        <f>DB!C355</f>
        <v>18.2   YYY</v>
      </c>
      <c r="D378" s="50" t="str">
        <f>DB!D355</f>
        <v>18.2.2   ZZZ</v>
      </c>
      <c r="E378" s="68"/>
      <c r="F378" s="68"/>
      <c r="G378" s="16">
        <f>IF(C378="",0,SUMIFS(지급대장!$K$4:$K$3500,지급대장!$C$4:$C$3500,"국제협력단",지급대장!$E$4:$E$3500,총괄명세!C378,지급대장!$F$4:$F$3500,총괄명세!D378))</f>
        <v>0</v>
      </c>
      <c r="H378" s="16">
        <f t="shared" si="107"/>
        <v>0</v>
      </c>
      <c r="I378" s="69">
        <f t="shared" si="101"/>
        <v>0</v>
      </c>
      <c r="J378" s="68"/>
      <c r="K378" s="68"/>
      <c r="L378" s="16">
        <f>IF(C378=" ",0,SUMIFS(지급대장!$K$4:$K$3500,지급대장!$C$4:$C$3500,"파트너분담금",지급대장!$E$4:$E$3500,총괄명세!C378,지급대장!$F$4:$F$3500,총괄명세!D378))</f>
        <v>0</v>
      </c>
      <c r="M378" s="16">
        <f t="shared" si="108"/>
        <v>0</v>
      </c>
      <c r="N378" s="72">
        <f t="shared" si="102"/>
        <v>0</v>
      </c>
      <c r="P378" s="117">
        <f t="shared" si="138"/>
        <v>0</v>
      </c>
    </row>
    <row r="379" spans="1:16" ht="18" customHeight="1" x14ac:dyDescent="0.3">
      <c r="A379" s="76"/>
      <c r="B379" s="74" t="str">
        <f>DB!B356</f>
        <v>항18  XXX</v>
      </c>
      <c r="C379" s="50" t="str">
        <f>DB!C356</f>
        <v>18.2   YYY</v>
      </c>
      <c r="D379" s="50" t="str">
        <f>DB!D356</f>
        <v>18.2.3   ZZZ</v>
      </c>
      <c r="E379" s="68"/>
      <c r="F379" s="68"/>
      <c r="G379" s="16">
        <f>IF(C379="",0,SUMIFS(지급대장!$K$4:$K$3500,지급대장!$C$4:$C$3500,"국제협력단",지급대장!$E$4:$E$3500,총괄명세!C379,지급대장!$F$4:$F$3500,총괄명세!D379))</f>
        <v>0</v>
      </c>
      <c r="H379" s="16">
        <f t="shared" si="107"/>
        <v>0</v>
      </c>
      <c r="I379" s="69">
        <f t="shared" si="101"/>
        <v>0</v>
      </c>
      <c r="J379" s="68"/>
      <c r="K379" s="68"/>
      <c r="L379" s="16">
        <f>IF(C379=" ",0,SUMIFS(지급대장!$K$4:$K$3500,지급대장!$C$4:$C$3500,"파트너분담금",지급대장!$E$4:$E$3500,총괄명세!C379,지급대장!$F$4:$F$3500,총괄명세!D379))</f>
        <v>0</v>
      </c>
      <c r="M379" s="16">
        <f t="shared" si="108"/>
        <v>0</v>
      </c>
      <c r="N379" s="72">
        <f t="shared" si="102"/>
        <v>0</v>
      </c>
      <c r="P379" s="117">
        <f t="shared" si="138"/>
        <v>0</v>
      </c>
    </row>
    <row r="380" spans="1:16" ht="18" customHeight="1" x14ac:dyDescent="0.3">
      <c r="A380" s="76"/>
      <c r="B380" s="74" t="str">
        <f>DB!B357</f>
        <v>항18  XXX</v>
      </c>
      <c r="C380" s="50" t="str">
        <f>DB!C357</f>
        <v>18.2   YYY</v>
      </c>
      <c r="D380" s="50" t="str">
        <f>DB!D357</f>
        <v>18.2.4   ZZZ</v>
      </c>
      <c r="E380" s="68"/>
      <c r="F380" s="68"/>
      <c r="G380" s="16">
        <f>IF(C380="",0,SUMIFS(지급대장!$K$4:$K$3500,지급대장!$C$4:$C$3500,"국제협력단",지급대장!$E$4:$E$3500,총괄명세!C380,지급대장!$F$4:$F$3500,총괄명세!D380))</f>
        <v>0</v>
      </c>
      <c r="H380" s="16">
        <f t="shared" si="107"/>
        <v>0</v>
      </c>
      <c r="I380" s="69">
        <f t="shared" si="101"/>
        <v>0</v>
      </c>
      <c r="J380" s="68"/>
      <c r="K380" s="68"/>
      <c r="L380" s="16">
        <f>IF(C380=" ",0,SUMIFS(지급대장!$K$4:$K$3500,지급대장!$C$4:$C$3500,"파트너분담금",지급대장!$E$4:$E$3500,총괄명세!C380,지급대장!$F$4:$F$3500,총괄명세!D380))</f>
        <v>0</v>
      </c>
      <c r="M380" s="16">
        <f t="shared" si="108"/>
        <v>0</v>
      </c>
      <c r="N380" s="72">
        <f t="shared" si="102"/>
        <v>0</v>
      </c>
      <c r="P380" s="117">
        <f t="shared" si="138"/>
        <v>0</v>
      </c>
    </row>
    <row r="381" spans="1:16" ht="18" customHeight="1" x14ac:dyDescent="0.3">
      <c r="A381" s="76"/>
      <c r="B381" s="74" t="str">
        <f>DB!B358</f>
        <v>항18  XXX</v>
      </c>
      <c r="C381" s="50" t="str">
        <f>DB!C358</f>
        <v>18.2   YYY</v>
      </c>
      <c r="D381" s="50" t="str">
        <f>DB!D358</f>
        <v>18.2.5   ZZZ</v>
      </c>
      <c r="E381" s="68"/>
      <c r="F381" s="68"/>
      <c r="G381" s="16">
        <f>IF(C381="",0,SUMIFS(지급대장!$K$4:$K$3500,지급대장!$C$4:$C$3500,"국제협력단",지급대장!$E$4:$E$3500,총괄명세!C381,지급대장!$F$4:$F$3500,총괄명세!D381))</f>
        <v>0</v>
      </c>
      <c r="H381" s="16">
        <f t="shared" ref="H381:H386" si="139">IF(F381&gt;=G381, G381, F381)</f>
        <v>0</v>
      </c>
      <c r="I381" s="69">
        <f t="shared" ref="I381:I386" si="140">IF(ISERROR(H381/F381),0,H381/F381)</f>
        <v>0</v>
      </c>
      <c r="J381" s="68"/>
      <c r="K381" s="68"/>
      <c r="L381" s="16">
        <f>IF(C381=" ",0,SUMIFS(지급대장!$K$4:$K$3500,지급대장!$C$4:$C$3500,"파트너분담금",지급대장!$E$4:$E$3500,총괄명세!C381,지급대장!$F$4:$F$3500,총괄명세!D381))</f>
        <v>0</v>
      </c>
      <c r="M381" s="16">
        <f t="shared" ref="M381:M386" si="141">IF(K381&gt;=L381, L381, K381)</f>
        <v>0</v>
      </c>
      <c r="N381" s="72">
        <f t="shared" ref="N381:N386" si="142">IF(ISERROR(M381/K381),0,M381/K381)</f>
        <v>0</v>
      </c>
      <c r="P381" s="117">
        <f t="shared" si="138"/>
        <v>0</v>
      </c>
    </row>
    <row r="382" spans="1:16" ht="18" customHeight="1" x14ac:dyDescent="0.3">
      <c r="A382" s="76"/>
      <c r="B382" s="74" t="str">
        <f>DB!B359</f>
        <v>항18  XXX</v>
      </c>
      <c r="C382" s="50" t="str">
        <f>DB!C359</f>
        <v>18.2   YYY</v>
      </c>
      <c r="D382" s="50" t="str">
        <f>DB!D359</f>
        <v>18.2.6   ZZZ</v>
      </c>
      <c r="E382" s="68"/>
      <c r="F382" s="68"/>
      <c r="G382" s="16">
        <f>IF(C382="",0,SUMIFS(지급대장!$K$4:$K$3500,지급대장!$C$4:$C$3500,"국제협력단",지급대장!$E$4:$E$3500,총괄명세!C382,지급대장!$F$4:$F$3500,총괄명세!D382))</f>
        <v>0</v>
      </c>
      <c r="H382" s="16">
        <f t="shared" si="139"/>
        <v>0</v>
      </c>
      <c r="I382" s="69">
        <f t="shared" si="140"/>
        <v>0</v>
      </c>
      <c r="J382" s="68"/>
      <c r="K382" s="68"/>
      <c r="L382" s="16">
        <f>IF(C382=" ",0,SUMIFS(지급대장!$K$4:$K$3500,지급대장!$C$4:$C$3500,"파트너분담금",지급대장!$E$4:$E$3500,총괄명세!C382,지급대장!$F$4:$F$3500,총괄명세!D382))</f>
        <v>0</v>
      </c>
      <c r="M382" s="16">
        <f t="shared" si="141"/>
        <v>0</v>
      </c>
      <c r="N382" s="72">
        <f t="shared" si="142"/>
        <v>0</v>
      </c>
      <c r="P382" s="117">
        <f t="shared" si="138"/>
        <v>0</v>
      </c>
    </row>
    <row r="383" spans="1:16" ht="18" customHeight="1" x14ac:dyDescent="0.3">
      <c r="A383" s="76"/>
      <c r="B383" s="74" t="str">
        <f>DB!B360</f>
        <v>항18  XXX</v>
      </c>
      <c r="C383" s="50" t="str">
        <f>DB!C360</f>
        <v>18.2   YYY</v>
      </c>
      <c r="D383" s="50" t="str">
        <f>DB!D360</f>
        <v>18.2.7   ZZZ</v>
      </c>
      <c r="E383" s="68"/>
      <c r="F383" s="68"/>
      <c r="G383" s="16">
        <f>IF(C383="",0,SUMIFS(지급대장!$K$4:$K$3500,지급대장!$C$4:$C$3500,"국제협력단",지급대장!$E$4:$E$3500,총괄명세!C383,지급대장!$F$4:$F$3500,총괄명세!D383))</f>
        <v>0</v>
      </c>
      <c r="H383" s="16">
        <f t="shared" si="139"/>
        <v>0</v>
      </c>
      <c r="I383" s="69">
        <f t="shared" si="140"/>
        <v>0</v>
      </c>
      <c r="J383" s="68"/>
      <c r="K383" s="68"/>
      <c r="L383" s="16">
        <f>IF(C383=" ",0,SUMIFS(지급대장!$K$4:$K$3500,지급대장!$C$4:$C$3500,"파트너분담금",지급대장!$E$4:$E$3500,총괄명세!C383,지급대장!$F$4:$F$3500,총괄명세!D383))</f>
        <v>0</v>
      </c>
      <c r="M383" s="16">
        <f t="shared" si="141"/>
        <v>0</v>
      </c>
      <c r="N383" s="72">
        <f t="shared" si="142"/>
        <v>0</v>
      </c>
      <c r="P383" s="117">
        <f t="shared" si="138"/>
        <v>0</v>
      </c>
    </row>
    <row r="384" spans="1:16" ht="18" customHeight="1" x14ac:dyDescent="0.3">
      <c r="A384" s="76"/>
      <c r="B384" s="74" t="str">
        <f>DB!B361</f>
        <v>항18  XXX</v>
      </c>
      <c r="C384" s="50" t="str">
        <f>DB!C361</f>
        <v>18.2   YYY</v>
      </c>
      <c r="D384" s="50" t="str">
        <f>DB!D361</f>
        <v>18.2.8   ZZZ</v>
      </c>
      <c r="E384" s="68"/>
      <c r="F384" s="68"/>
      <c r="G384" s="16">
        <f>IF(C384="",0,SUMIFS(지급대장!$K$4:$K$3500,지급대장!$C$4:$C$3500,"국제협력단",지급대장!$E$4:$E$3500,총괄명세!C384,지급대장!$F$4:$F$3500,총괄명세!D384))</f>
        <v>0</v>
      </c>
      <c r="H384" s="16">
        <f t="shared" si="139"/>
        <v>0</v>
      </c>
      <c r="I384" s="69">
        <f t="shared" si="140"/>
        <v>0</v>
      </c>
      <c r="J384" s="68"/>
      <c r="K384" s="68"/>
      <c r="L384" s="16">
        <f>IF(C384=" ",0,SUMIFS(지급대장!$K$4:$K$3500,지급대장!$C$4:$C$3500,"파트너분담금",지급대장!$E$4:$E$3500,총괄명세!C384,지급대장!$F$4:$F$3500,총괄명세!D384))</f>
        <v>0</v>
      </c>
      <c r="M384" s="16">
        <f t="shared" si="141"/>
        <v>0</v>
      </c>
      <c r="N384" s="72">
        <f t="shared" si="142"/>
        <v>0</v>
      </c>
      <c r="P384" s="117">
        <f t="shared" si="138"/>
        <v>0</v>
      </c>
    </row>
    <row r="385" spans="1:16" ht="18" customHeight="1" x14ac:dyDescent="0.3">
      <c r="A385" s="76"/>
      <c r="B385" s="74" t="str">
        <f>DB!B362</f>
        <v>항18  XXX</v>
      </c>
      <c r="C385" s="50" t="str">
        <f>DB!C362</f>
        <v>18.2   YYY</v>
      </c>
      <c r="D385" s="50" t="str">
        <f>DB!D362</f>
        <v>18.2.9   ZZZ</v>
      </c>
      <c r="E385" s="68"/>
      <c r="F385" s="68"/>
      <c r="G385" s="16">
        <f>IF(C385="",0,SUMIFS(지급대장!$K$4:$K$3500,지급대장!$C$4:$C$3500,"국제협력단",지급대장!$E$4:$E$3500,총괄명세!C385,지급대장!$F$4:$F$3500,총괄명세!D385))</f>
        <v>0</v>
      </c>
      <c r="H385" s="16">
        <f t="shared" si="139"/>
        <v>0</v>
      </c>
      <c r="I385" s="69">
        <f t="shared" si="140"/>
        <v>0</v>
      </c>
      <c r="J385" s="68"/>
      <c r="K385" s="68"/>
      <c r="L385" s="16">
        <f>IF(C385=" ",0,SUMIFS(지급대장!$K$4:$K$3500,지급대장!$C$4:$C$3500,"파트너분담금",지급대장!$E$4:$E$3500,총괄명세!C385,지급대장!$F$4:$F$3500,총괄명세!D385))</f>
        <v>0</v>
      </c>
      <c r="M385" s="16">
        <f t="shared" si="141"/>
        <v>0</v>
      </c>
      <c r="N385" s="72">
        <f t="shared" si="142"/>
        <v>0</v>
      </c>
      <c r="P385" s="117">
        <f t="shared" si="138"/>
        <v>0</v>
      </c>
    </row>
    <row r="386" spans="1:16" ht="18" customHeight="1" x14ac:dyDescent="0.3">
      <c r="A386" s="76"/>
      <c r="B386" s="74" t="str">
        <f>DB!B363</f>
        <v>항18  XXX</v>
      </c>
      <c r="C386" s="50" t="str">
        <f>DB!C363</f>
        <v>18.2   YYY</v>
      </c>
      <c r="D386" s="50" t="str">
        <f>DB!D363</f>
        <v>18.2.10   ZZZ</v>
      </c>
      <c r="E386" s="68"/>
      <c r="F386" s="68"/>
      <c r="G386" s="16">
        <f>IF(C386="",0,SUMIFS(지급대장!$K$4:$K$3500,지급대장!$C$4:$C$3500,"국제협력단",지급대장!$E$4:$E$3500,총괄명세!C386,지급대장!$F$4:$F$3500,총괄명세!D386))</f>
        <v>0</v>
      </c>
      <c r="H386" s="16">
        <f t="shared" si="139"/>
        <v>0</v>
      </c>
      <c r="I386" s="69">
        <f t="shared" si="140"/>
        <v>0</v>
      </c>
      <c r="J386" s="68"/>
      <c r="K386" s="68"/>
      <c r="L386" s="16">
        <f>IF(C386=" ",0,SUMIFS(지급대장!$K$4:$K$3500,지급대장!$C$4:$C$3500,"파트너분담금",지급대장!$E$4:$E$3500,총괄명세!C386,지급대장!$F$4:$F$3500,총괄명세!D386))</f>
        <v>0</v>
      </c>
      <c r="M386" s="16">
        <f t="shared" si="141"/>
        <v>0</v>
      </c>
      <c r="N386" s="72">
        <f t="shared" si="142"/>
        <v>0</v>
      </c>
      <c r="P386" s="117">
        <f t="shared" si="138"/>
        <v>0</v>
      </c>
    </row>
    <row r="387" spans="1:16" ht="18" customHeight="1" x14ac:dyDescent="0.3">
      <c r="A387" s="76"/>
      <c r="B387" s="113"/>
      <c r="C387" s="102" t="s">
        <v>9</v>
      </c>
      <c r="D387" s="102"/>
      <c r="E387" s="103">
        <f>SUM(E367:E386)</f>
        <v>0</v>
      </c>
      <c r="F387" s="103">
        <f>SUM(F367:F386)</f>
        <v>0</v>
      </c>
      <c r="G387" s="14">
        <f>SUM(G367:G386)</f>
        <v>0</v>
      </c>
      <c r="H387" s="14">
        <f>SUM(H367:H386)</f>
        <v>0</v>
      </c>
      <c r="I387" s="15">
        <f>IF(ISERROR(H387/F387),0,H387/F387)</f>
        <v>0</v>
      </c>
      <c r="J387" s="103">
        <f>SUM(J367:J386)</f>
        <v>0</v>
      </c>
      <c r="K387" s="103">
        <f>SUM(K367:K386)</f>
        <v>0</v>
      </c>
      <c r="L387" s="14">
        <f>SUM(L367:L386)</f>
        <v>0</v>
      </c>
      <c r="M387" s="14">
        <f>SUM(M367:M386)</f>
        <v>0</v>
      </c>
      <c r="N387" s="15">
        <f>IF(ISERROR(M387/K387),0,M387/K387)</f>
        <v>0</v>
      </c>
      <c r="P387" s="117">
        <f t="shared" si="138"/>
        <v>0</v>
      </c>
    </row>
    <row r="388" spans="1:16" ht="18" customHeight="1" x14ac:dyDescent="0.3">
      <c r="A388" s="76"/>
      <c r="B388" s="74" t="str">
        <f>DB!B364</f>
        <v>항19  XXX</v>
      </c>
      <c r="C388" s="50" t="str">
        <f>DB!C364</f>
        <v>19.1   YYY</v>
      </c>
      <c r="D388" s="50" t="str">
        <f>DB!D364</f>
        <v>19.1.1   ZZZ</v>
      </c>
      <c r="E388" s="68"/>
      <c r="F388" s="68"/>
      <c r="G388" s="16">
        <f>IF(C388="",0,SUMIFS(지급대장!$K$4:$K$3500,지급대장!$C$4:$C$3500,"국제협력단",지급대장!$E$4:$E$3500,총괄명세!C388,지급대장!$F$4:$F$3500,총괄명세!D388))</f>
        <v>0</v>
      </c>
      <c r="H388" s="16">
        <f t="shared" si="107"/>
        <v>0</v>
      </c>
      <c r="I388" s="69">
        <f t="shared" si="101"/>
        <v>0</v>
      </c>
      <c r="J388" s="68"/>
      <c r="K388" s="68"/>
      <c r="L388" s="16">
        <f>IF(C388=" ",0,SUMIFS(지급대장!$K$4:$K$3500,지급대장!$C$4:$C$3500,"파트너분담금",지급대장!$E$4:$E$3500,총괄명세!C388,지급대장!$F$4:$F$3500,총괄명세!D388))</f>
        <v>0</v>
      </c>
      <c r="M388" s="16">
        <f t="shared" si="108"/>
        <v>0</v>
      </c>
      <c r="N388" s="72">
        <f t="shared" si="102"/>
        <v>0</v>
      </c>
      <c r="P388" s="117">
        <f t="shared" si="138"/>
        <v>0</v>
      </c>
    </row>
    <row r="389" spans="1:16" ht="18" customHeight="1" x14ac:dyDescent="0.3">
      <c r="A389" s="76"/>
      <c r="B389" s="74" t="str">
        <f>DB!B365</f>
        <v>항19  XXX</v>
      </c>
      <c r="C389" s="50" t="str">
        <f>DB!C365</f>
        <v>19.1   YYY</v>
      </c>
      <c r="D389" s="50" t="str">
        <f>DB!D365</f>
        <v>19.1.2   ZZZ</v>
      </c>
      <c r="E389" s="68"/>
      <c r="F389" s="68"/>
      <c r="G389" s="16">
        <f>IF(C389="",0,SUMIFS(지급대장!$K$4:$K$3500,지급대장!$C$4:$C$3500,"국제협력단",지급대장!$E$4:$E$3500,총괄명세!C389,지급대장!$F$4:$F$3500,총괄명세!D389))</f>
        <v>0</v>
      </c>
      <c r="H389" s="16">
        <f t="shared" si="107"/>
        <v>0</v>
      </c>
      <c r="I389" s="69">
        <f t="shared" si="101"/>
        <v>0</v>
      </c>
      <c r="J389" s="68"/>
      <c r="K389" s="68"/>
      <c r="L389" s="16">
        <f>IF(C389=" ",0,SUMIFS(지급대장!$K$4:$K$3500,지급대장!$C$4:$C$3500,"파트너분담금",지급대장!$E$4:$E$3500,총괄명세!C389,지급대장!$F$4:$F$3500,총괄명세!D389))</f>
        <v>0</v>
      </c>
      <c r="M389" s="16">
        <f t="shared" si="108"/>
        <v>0</v>
      </c>
      <c r="N389" s="72">
        <f t="shared" si="102"/>
        <v>0</v>
      </c>
      <c r="P389" s="117">
        <f t="shared" si="138"/>
        <v>0</v>
      </c>
    </row>
    <row r="390" spans="1:16" ht="18" customHeight="1" x14ac:dyDescent="0.3">
      <c r="A390" s="76"/>
      <c r="B390" s="74" t="str">
        <f>DB!B366</f>
        <v>항19  XXX</v>
      </c>
      <c r="C390" s="50" t="str">
        <f>DB!C366</f>
        <v>19.1   YYY</v>
      </c>
      <c r="D390" s="50" t="str">
        <f>DB!D366</f>
        <v>19.1.3   ZZZ</v>
      </c>
      <c r="E390" s="68"/>
      <c r="F390" s="68"/>
      <c r="G390" s="16">
        <f>IF(C390="",0,SUMIFS(지급대장!$K$4:$K$3500,지급대장!$C$4:$C$3500,"국제협력단",지급대장!$E$4:$E$3500,총괄명세!C390,지급대장!$F$4:$F$3500,총괄명세!D390))</f>
        <v>0</v>
      </c>
      <c r="H390" s="16">
        <f t="shared" si="107"/>
        <v>0</v>
      </c>
      <c r="I390" s="69">
        <f t="shared" si="101"/>
        <v>0</v>
      </c>
      <c r="J390" s="68"/>
      <c r="K390" s="68"/>
      <c r="L390" s="16">
        <f>IF(C390=" ",0,SUMIFS(지급대장!$K$4:$K$3500,지급대장!$C$4:$C$3500,"파트너분담금",지급대장!$E$4:$E$3500,총괄명세!C390,지급대장!$F$4:$F$3500,총괄명세!D390))</f>
        <v>0</v>
      </c>
      <c r="M390" s="16">
        <f t="shared" si="108"/>
        <v>0</v>
      </c>
      <c r="N390" s="72">
        <f t="shared" si="102"/>
        <v>0</v>
      </c>
      <c r="P390" s="117">
        <f t="shared" si="138"/>
        <v>0</v>
      </c>
    </row>
    <row r="391" spans="1:16" ht="18" customHeight="1" x14ac:dyDescent="0.3">
      <c r="A391" s="76"/>
      <c r="B391" s="74" t="str">
        <f>DB!B367</f>
        <v>항19  XXX</v>
      </c>
      <c r="C391" s="50" t="str">
        <f>DB!C367</f>
        <v>19.1   YYY</v>
      </c>
      <c r="D391" s="50" t="str">
        <f>DB!D367</f>
        <v>19.1.4   ZZZ</v>
      </c>
      <c r="E391" s="68"/>
      <c r="F391" s="68"/>
      <c r="G391" s="16">
        <f>IF(C391="",0,SUMIFS(지급대장!$K$4:$K$3500,지급대장!$C$4:$C$3500,"국제협력단",지급대장!$E$4:$E$3500,총괄명세!C391,지급대장!$F$4:$F$3500,총괄명세!D391))</f>
        <v>0</v>
      </c>
      <c r="H391" s="16">
        <f t="shared" si="107"/>
        <v>0</v>
      </c>
      <c r="I391" s="69">
        <f t="shared" si="101"/>
        <v>0</v>
      </c>
      <c r="J391" s="68"/>
      <c r="K391" s="68"/>
      <c r="L391" s="16">
        <f>IF(C391=" ",0,SUMIFS(지급대장!$K$4:$K$3500,지급대장!$C$4:$C$3500,"파트너분담금",지급대장!$E$4:$E$3500,총괄명세!C391,지급대장!$F$4:$F$3500,총괄명세!D391))</f>
        <v>0</v>
      </c>
      <c r="M391" s="16">
        <f t="shared" si="108"/>
        <v>0</v>
      </c>
      <c r="N391" s="72">
        <f t="shared" si="102"/>
        <v>0</v>
      </c>
      <c r="P391" s="117">
        <f t="shared" si="138"/>
        <v>0</v>
      </c>
    </row>
    <row r="392" spans="1:16" ht="18" customHeight="1" x14ac:dyDescent="0.3">
      <c r="A392" s="76"/>
      <c r="B392" s="74" t="str">
        <f>DB!B368</f>
        <v>항19  XXX</v>
      </c>
      <c r="C392" s="50" t="str">
        <f>DB!C368</f>
        <v>19.1   YYY</v>
      </c>
      <c r="D392" s="50" t="str">
        <f>DB!D368</f>
        <v>19.1.5   ZZZ</v>
      </c>
      <c r="E392" s="68"/>
      <c r="F392" s="68"/>
      <c r="G392" s="16">
        <f>IF(C392="",0,SUMIFS(지급대장!$K$4:$K$3500,지급대장!$C$4:$C$3500,"국제협력단",지급대장!$E$4:$E$3500,총괄명세!C392,지급대장!$F$4:$F$3500,총괄명세!D392))</f>
        <v>0</v>
      </c>
      <c r="H392" s="16">
        <f t="shared" ref="H392:H395" si="143">IF(F392&gt;=G392, G392, F392)</f>
        <v>0</v>
      </c>
      <c r="I392" s="69">
        <f t="shared" ref="I392:I395" si="144">IF(ISERROR(H392/F392),0,H392/F392)</f>
        <v>0</v>
      </c>
      <c r="J392" s="68"/>
      <c r="K392" s="68"/>
      <c r="L392" s="16">
        <f>IF(C392=" ",0,SUMIFS(지급대장!$K$4:$K$3500,지급대장!$C$4:$C$3500,"파트너분담금",지급대장!$E$4:$E$3500,총괄명세!C392,지급대장!$F$4:$F$3500,총괄명세!D392))</f>
        <v>0</v>
      </c>
      <c r="M392" s="16">
        <f t="shared" ref="M392:M395" si="145">IF(K392&gt;=L392, L392, K392)</f>
        <v>0</v>
      </c>
      <c r="N392" s="72">
        <f t="shared" ref="N392:N395" si="146">IF(ISERROR(M392/K392),0,M392/K392)</f>
        <v>0</v>
      </c>
      <c r="P392" s="117">
        <f t="shared" si="138"/>
        <v>0</v>
      </c>
    </row>
    <row r="393" spans="1:16" ht="18" customHeight="1" x14ac:dyDescent="0.3">
      <c r="A393" s="76"/>
      <c r="B393" s="74" t="str">
        <f>DB!B369</f>
        <v>항19  XXX</v>
      </c>
      <c r="C393" s="50" t="str">
        <f>DB!C369</f>
        <v>19.1   YYY</v>
      </c>
      <c r="D393" s="50" t="str">
        <f>DB!D369</f>
        <v>19.1.6   ZZZ</v>
      </c>
      <c r="E393" s="68"/>
      <c r="F393" s="68"/>
      <c r="G393" s="16">
        <f>IF(C393="",0,SUMIFS(지급대장!$K$4:$K$3500,지급대장!$C$4:$C$3500,"국제협력단",지급대장!$E$4:$E$3500,총괄명세!C393,지급대장!$F$4:$F$3500,총괄명세!D393))</f>
        <v>0</v>
      </c>
      <c r="H393" s="16">
        <f t="shared" si="143"/>
        <v>0</v>
      </c>
      <c r="I393" s="69">
        <f t="shared" si="144"/>
        <v>0</v>
      </c>
      <c r="J393" s="68"/>
      <c r="K393" s="68"/>
      <c r="L393" s="16">
        <f>IF(C393=" ",0,SUMIFS(지급대장!$K$4:$K$3500,지급대장!$C$4:$C$3500,"파트너분담금",지급대장!$E$4:$E$3500,총괄명세!C393,지급대장!$F$4:$F$3500,총괄명세!D393))</f>
        <v>0</v>
      </c>
      <c r="M393" s="16">
        <f t="shared" si="145"/>
        <v>0</v>
      </c>
      <c r="N393" s="72">
        <f t="shared" si="146"/>
        <v>0</v>
      </c>
      <c r="P393" s="117">
        <f t="shared" si="138"/>
        <v>0</v>
      </c>
    </row>
    <row r="394" spans="1:16" ht="18" customHeight="1" x14ac:dyDescent="0.3">
      <c r="A394" s="76"/>
      <c r="B394" s="74" t="str">
        <f>DB!B370</f>
        <v>항19  XXX</v>
      </c>
      <c r="C394" s="50" t="str">
        <f>DB!C370</f>
        <v>19.1   YYY</v>
      </c>
      <c r="D394" s="50" t="str">
        <f>DB!D370</f>
        <v>19.1.7   ZZZ</v>
      </c>
      <c r="E394" s="68"/>
      <c r="F394" s="68"/>
      <c r="G394" s="16">
        <f>IF(C394="",0,SUMIFS(지급대장!$K$4:$K$3500,지급대장!$C$4:$C$3500,"국제협력단",지급대장!$E$4:$E$3500,총괄명세!C394,지급대장!$F$4:$F$3500,총괄명세!D394))</f>
        <v>0</v>
      </c>
      <c r="H394" s="16">
        <f t="shared" si="143"/>
        <v>0</v>
      </c>
      <c r="I394" s="69">
        <f t="shared" si="144"/>
        <v>0</v>
      </c>
      <c r="J394" s="68"/>
      <c r="K394" s="68"/>
      <c r="L394" s="16">
        <f>IF(C394=" ",0,SUMIFS(지급대장!$K$4:$K$3500,지급대장!$C$4:$C$3500,"파트너분담금",지급대장!$E$4:$E$3500,총괄명세!C394,지급대장!$F$4:$F$3500,총괄명세!D394))</f>
        <v>0</v>
      </c>
      <c r="M394" s="16">
        <f t="shared" si="145"/>
        <v>0</v>
      </c>
      <c r="N394" s="72">
        <f t="shared" si="146"/>
        <v>0</v>
      </c>
      <c r="P394" s="117">
        <f t="shared" si="138"/>
        <v>0</v>
      </c>
    </row>
    <row r="395" spans="1:16" ht="18" customHeight="1" x14ac:dyDescent="0.3">
      <c r="A395" s="76"/>
      <c r="B395" s="74" t="str">
        <f>DB!B371</f>
        <v>항19  XXX</v>
      </c>
      <c r="C395" s="50" t="str">
        <f>DB!C371</f>
        <v>19.1   YYY</v>
      </c>
      <c r="D395" s="50" t="str">
        <f>DB!D371</f>
        <v>19.1.8   ZZZ</v>
      </c>
      <c r="E395" s="68"/>
      <c r="F395" s="68"/>
      <c r="G395" s="16">
        <f>IF(C395="",0,SUMIFS(지급대장!$K$4:$K$3500,지급대장!$C$4:$C$3500,"국제협력단",지급대장!$E$4:$E$3500,총괄명세!C395,지급대장!$F$4:$F$3500,총괄명세!D395))</f>
        <v>0</v>
      </c>
      <c r="H395" s="16">
        <f t="shared" si="143"/>
        <v>0</v>
      </c>
      <c r="I395" s="69">
        <f t="shared" si="144"/>
        <v>0</v>
      </c>
      <c r="J395" s="68"/>
      <c r="K395" s="68"/>
      <c r="L395" s="16">
        <f>IF(C395=" ",0,SUMIFS(지급대장!$K$4:$K$3500,지급대장!$C$4:$C$3500,"파트너분담금",지급대장!$E$4:$E$3500,총괄명세!C395,지급대장!$F$4:$F$3500,총괄명세!D395))</f>
        <v>0</v>
      </c>
      <c r="M395" s="16">
        <f t="shared" si="145"/>
        <v>0</v>
      </c>
      <c r="N395" s="72">
        <f t="shared" si="146"/>
        <v>0</v>
      </c>
      <c r="P395" s="117">
        <f t="shared" si="138"/>
        <v>0</v>
      </c>
    </row>
    <row r="396" spans="1:16" ht="18" customHeight="1" x14ac:dyDescent="0.3">
      <c r="A396" s="76"/>
      <c r="B396" s="74" t="str">
        <f>DB!B372</f>
        <v>항19  XXX</v>
      </c>
      <c r="C396" s="50" t="str">
        <f>DB!C372</f>
        <v>19.1   YYY</v>
      </c>
      <c r="D396" s="50" t="str">
        <f>DB!D372</f>
        <v>19.1.9   ZZZ</v>
      </c>
      <c r="E396" s="68"/>
      <c r="F396" s="68"/>
      <c r="G396" s="16">
        <f>IF(C396="",0,SUMIFS(지급대장!$K$4:$K$3500,지급대장!$C$4:$C$3500,"국제협력단",지급대장!$E$4:$E$3500,총괄명세!C396,지급대장!$F$4:$F$3500,총괄명세!D396))</f>
        <v>0</v>
      </c>
      <c r="H396" s="16">
        <f t="shared" ref="H396:H397" si="147">IF(F396&gt;=G396, G396, F396)</f>
        <v>0</v>
      </c>
      <c r="I396" s="69">
        <f t="shared" ref="I396:I397" si="148">IF(ISERROR(H396/F396),0,H396/F396)</f>
        <v>0</v>
      </c>
      <c r="J396" s="68"/>
      <c r="K396" s="68"/>
      <c r="L396" s="16">
        <f>IF(C396=" ",0,SUMIFS(지급대장!$K$4:$K$3500,지급대장!$C$4:$C$3500,"파트너분담금",지급대장!$E$4:$E$3500,총괄명세!C396,지급대장!$F$4:$F$3500,총괄명세!D396))</f>
        <v>0</v>
      </c>
      <c r="M396" s="16">
        <f t="shared" ref="M396:M397" si="149">IF(K396&gt;=L396, L396, K396)</f>
        <v>0</v>
      </c>
      <c r="N396" s="72">
        <f t="shared" ref="N396:N397" si="150">IF(ISERROR(M396/K396),0,M396/K396)</f>
        <v>0</v>
      </c>
      <c r="P396" s="117">
        <f t="shared" si="138"/>
        <v>0</v>
      </c>
    </row>
    <row r="397" spans="1:16" ht="18" customHeight="1" x14ac:dyDescent="0.3">
      <c r="A397" s="76"/>
      <c r="B397" s="74" t="str">
        <f>DB!B373</f>
        <v>항19  XXX</v>
      </c>
      <c r="C397" s="50" t="str">
        <f>DB!C373</f>
        <v>19.1   YYY</v>
      </c>
      <c r="D397" s="50" t="str">
        <f>DB!D373</f>
        <v>19.1.10   ZZZ</v>
      </c>
      <c r="E397" s="68"/>
      <c r="F397" s="68"/>
      <c r="G397" s="16">
        <f>IF(C397="",0,SUMIFS(지급대장!$K$4:$K$3500,지급대장!$C$4:$C$3500,"국제협력단",지급대장!$E$4:$E$3500,총괄명세!C397,지급대장!$F$4:$F$3500,총괄명세!D397))</f>
        <v>0</v>
      </c>
      <c r="H397" s="16">
        <f t="shared" si="147"/>
        <v>0</v>
      </c>
      <c r="I397" s="69">
        <f t="shared" si="148"/>
        <v>0</v>
      </c>
      <c r="J397" s="68"/>
      <c r="K397" s="68"/>
      <c r="L397" s="16">
        <f>IF(C397=" ",0,SUMIFS(지급대장!$K$4:$K$3500,지급대장!$C$4:$C$3500,"파트너분담금",지급대장!$E$4:$E$3500,총괄명세!C397,지급대장!$F$4:$F$3500,총괄명세!D397))</f>
        <v>0</v>
      </c>
      <c r="M397" s="16">
        <f t="shared" si="149"/>
        <v>0</v>
      </c>
      <c r="N397" s="72">
        <f t="shared" si="150"/>
        <v>0</v>
      </c>
      <c r="P397" s="117">
        <f t="shared" si="138"/>
        <v>0</v>
      </c>
    </row>
    <row r="398" spans="1:16" ht="18" customHeight="1" x14ac:dyDescent="0.3">
      <c r="A398" s="76"/>
      <c r="B398" s="74" t="str">
        <f>DB!B374</f>
        <v>항19  XXX</v>
      </c>
      <c r="C398" s="50" t="str">
        <f>DB!C374</f>
        <v>19.2   YYY</v>
      </c>
      <c r="D398" s="50" t="str">
        <f>DB!D374</f>
        <v>19.2.1   ZZZ</v>
      </c>
      <c r="E398" s="68"/>
      <c r="F398" s="68"/>
      <c r="G398" s="16">
        <f>IF(C398="",0,SUMIFS(지급대장!$K$4:$K$3500,지급대장!$C$4:$C$3500,"국제협력단",지급대장!$E$4:$E$3500,총괄명세!C398,지급대장!$F$4:$F$3500,총괄명세!D398))</f>
        <v>0</v>
      </c>
      <c r="H398" s="16">
        <f t="shared" si="107"/>
        <v>0</v>
      </c>
      <c r="I398" s="69">
        <f t="shared" si="101"/>
        <v>0</v>
      </c>
      <c r="J398" s="68"/>
      <c r="K398" s="68"/>
      <c r="L398" s="16">
        <f>IF(C398=" ",0,SUMIFS(지급대장!$K$4:$K$3500,지급대장!$C$4:$C$3500,"파트너분담금",지급대장!$E$4:$E$3500,총괄명세!C398,지급대장!$F$4:$F$3500,총괄명세!D398))</f>
        <v>0</v>
      </c>
      <c r="M398" s="16">
        <f t="shared" si="108"/>
        <v>0</v>
      </c>
      <c r="N398" s="72">
        <f t="shared" si="102"/>
        <v>0</v>
      </c>
      <c r="P398" s="117">
        <f t="shared" si="138"/>
        <v>0</v>
      </c>
    </row>
    <row r="399" spans="1:16" ht="18" customHeight="1" x14ac:dyDescent="0.3">
      <c r="A399" s="76"/>
      <c r="B399" s="74" t="str">
        <f>DB!B375</f>
        <v>항19  XXX</v>
      </c>
      <c r="C399" s="50" t="str">
        <f>DB!C375</f>
        <v>19.2   YYY</v>
      </c>
      <c r="D399" s="50" t="str">
        <f>DB!D375</f>
        <v>19.2.2   ZZZ</v>
      </c>
      <c r="E399" s="68"/>
      <c r="F399" s="68"/>
      <c r="G399" s="16">
        <f>IF(C399="",0,SUMIFS(지급대장!$K$4:$K$3500,지급대장!$C$4:$C$3500,"국제협력단",지급대장!$E$4:$E$3500,총괄명세!C399,지급대장!$F$4:$F$3500,총괄명세!D399))</f>
        <v>0</v>
      </c>
      <c r="H399" s="16">
        <f t="shared" si="107"/>
        <v>0</v>
      </c>
      <c r="I399" s="69">
        <f t="shared" si="101"/>
        <v>0</v>
      </c>
      <c r="J399" s="68"/>
      <c r="K399" s="68"/>
      <c r="L399" s="16">
        <f>IF(C399=" ",0,SUMIFS(지급대장!$K$4:$K$3500,지급대장!$C$4:$C$3500,"파트너분담금",지급대장!$E$4:$E$3500,총괄명세!C399,지급대장!$F$4:$F$3500,총괄명세!D399))</f>
        <v>0</v>
      </c>
      <c r="M399" s="16">
        <f t="shared" si="108"/>
        <v>0</v>
      </c>
      <c r="N399" s="72">
        <f t="shared" si="102"/>
        <v>0</v>
      </c>
      <c r="P399" s="117">
        <f t="shared" si="138"/>
        <v>0</v>
      </c>
    </row>
    <row r="400" spans="1:16" ht="18" customHeight="1" x14ac:dyDescent="0.3">
      <c r="A400" s="76"/>
      <c r="B400" s="74" t="str">
        <f>DB!B376</f>
        <v>항19  XXX</v>
      </c>
      <c r="C400" s="50" t="str">
        <f>DB!C376</f>
        <v>19.2   YYY</v>
      </c>
      <c r="D400" s="50" t="str">
        <f>DB!D376</f>
        <v>19.2.3   ZZZ</v>
      </c>
      <c r="E400" s="68"/>
      <c r="F400" s="68"/>
      <c r="G400" s="16">
        <f>IF(C400="",0,SUMIFS(지급대장!$K$4:$K$3500,지급대장!$C$4:$C$3500,"국제협력단",지급대장!$E$4:$E$3500,총괄명세!C400,지급대장!$F$4:$F$3500,총괄명세!D400))</f>
        <v>0</v>
      </c>
      <c r="H400" s="16">
        <f t="shared" si="107"/>
        <v>0</v>
      </c>
      <c r="I400" s="69">
        <f t="shared" si="101"/>
        <v>0</v>
      </c>
      <c r="J400" s="68"/>
      <c r="K400" s="68"/>
      <c r="L400" s="16">
        <f>IF(C400=" ",0,SUMIFS(지급대장!$K$4:$K$3500,지급대장!$C$4:$C$3500,"파트너분담금",지급대장!$E$4:$E$3500,총괄명세!C400,지급대장!$F$4:$F$3500,총괄명세!D400))</f>
        <v>0</v>
      </c>
      <c r="M400" s="16">
        <f t="shared" si="108"/>
        <v>0</v>
      </c>
      <c r="N400" s="72">
        <f t="shared" si="102"/>
        <v>0</v>
      </c>
      <c r="P400" s="117">
        <f t="shared" si="138"/>
        <v>0</v>
      </c>
    </row>
    <row r="401" spans="1:16" ht="18" customHeight="1" x14ac:dyDescent="0.3">
      <c r="A401" s="76"/>
      <c r="B401" s="74" t="str">
        <f>DB!B377</f>
        <v>항19  XXX</v>
      </c>
      <c r="C401" s="50" t="str">
        <f>DB!C377</f>
        <v>19.2   YYY</v>
      </c>
      <c r="D401" s="50" t="str">
        <f>DB!D377</f>
        <v>19.2.4   ZZZ</v>
      </c>
      <c r="E401" s="68"/>
      <c r="F401" s="68"/>
      <c r="G401" s="16">
        <f>IF(C401="",0,SUMIFS(지급대장!$K$4:$K$3500,지급대장!$C$4:$C$3500,"국제협력단",지급대장!$E$4:$E$3500,총괄명세!C401,지급대장!$F$4:$F$3500,총괄명세!D401))</f>
        <v>0</v>
      </c>
      <c r="H401" s="16">
        <f t="shared" si="107"/>
        <v>0</v>
      </c>
      <c r="I401" s="69">
        <f t="shared" si="101"/>
        <v>0</v>
      </c>
      <c r="J401" s="68"/>
      <c r="K401" s="68"/>
      <c r="L401" s="16">
        <f>IF(C401=" ",0,SUMIFS(지급대장!$K$4:$K$3500,지급대장!$C$4:$C$3500,"파트너분담금",지급대장!$E$4:$E$3500,총괄명세!C401,지급대장!$F$4:$F$3500,총괄명세!D401))</f>
        <v>0</v>
      </c>
      <c r="M401" s="16">
        <f t="shared" si="108"/>
        <v>0</v>
      </c>
      <c r="N401" s="72">
        <f t="shared" si="102"/>
        <v>0</v>
      </c>
      <c r="P401" s="117">
        <f t="shared" si="138"/>
        <v>0</v>
      </c>
    </row>
    <row r="402" spans="1:16" ht="18" customHeight="1" x14ac:dyDescent="0.3">
      <c r="A402" s="76"/>
      <c r="B402" s="74" t="str">
        <f>DB!B378</f>
        <v>항19  XXX</v>
      </c>
      <c r="C402" s="50" t="str">
        <f>DB!C378</f>
        <v>19.2   YYY</v>
      </c>
      <c r="D402" s="50" t="str">
        <f>DB!D378</f>
        <v>19.2.5   ZZZ</v>
      </c>
      <c r="E402" s="68"/>
      <c r="F402" s="68"/>
      <c r="G402" s="16">
        <f>IF(C402="",0,SUMIFS(지급대장!$K$4:$K$3500,지급대장!$C$4:$C$3500,"국제협력단",지급대장!$E$4:$E$3500,총괄명세!C402,지급대장!$F$4:$F$3500,총괄명세!D402))</f>
        <v>0</v>
      </c>
      <c r="H402" s="16">
        <f t="shared" ref="H402:H407" si="151">IF(F402&gt;=G402, G402, F402)</f>
        <v>0</v>
      </c>
      <c r="I402" s="69">
        <f t="shared" ref="I402:I407" si="152">IF(ISERROR(H402/F402),0,H402/F402)</f>
        <v>0</v>
      </c>
      <c r="J402" s="68"/>
      <c r="K402" s="68"/>
      <c r="L402" s="16">
        <f>IF(C402=" ",0,SUMIFS(지급대장!$K$4:$K$3500,지급대장!$C$4:$C$3500,"파트너분담금",지급대장!$E$4:$E$3500,총괄명세!C402,지급대장!$F$4:$F$3500,총괄명세!D402))</f>
        <v>0</v>
      </c>
      <c r="M402" s="16">
        <f t="shared" ref="M402:M407" si="153">IF(K402&gt;=L402, L402, K402)</f>
        <v>0</v>
      </c>
      <c r="N402" s="72">
        <f t="shared" ref="N402:N407" si="154">IF(ISERROR(M402/K402),0,M402/K402)</f>
        <v>0</v>
      </c>
      <c r="P402" s="117">
        <f t="shared" si="138"/>
        <v>0</v>
      </c>
    </row>
    <row r="403" spans="1:16" ht="18" customHeight="1" x14ac:dyDescent="0.3">
      <c r="A403" s="76"/>
      <c r="B403" s="74" t="str">
        <f>DB!B379</f>
        <v>항19  XXX</v>
      </c>
      <c r="C403" s="50" t="str">
        <f>DB!C379</f>
        <v>19.2   YYY</v>
      </c>
      <c r="D403" s="50" t="str">
        <f>DB!D379</f>
        <v>19.2.6   ZZZ</v>
      </c>
      <c r="E403" s="68"/>
      <c r="F403" s="68"/>
      <c r="G403" s="16">
        <f>IF(C403="",0,SUMIFS(지급대장!$K$4:$K$3500,지급대장!$C$4:$C$3500,"국제협력단",지급대장!$E$4:$E$3500,총괄명세!C403,지급대장!$F$4:$F$3500,총괄명세!D403))</f>
        <v>0</v>
      </c>
      <c r="H403" s="16">
        <f t="shared" si="151"/>
        <v>0</v>
      </c>
      <c r="I403" s="69">
        <f t="shared" si="152"/>
        <v>0</v>
      </c>
      <c r="J403" s="68"/>
      <c r="K403" s="68"/>
      <c r="L403" s="16">
        <f>IF(C403=" ",0,SUMIFS(지급대장!$K$4:$K$3500,지급대장!$C$4:$C$3500,"파트너분담금",지급대장!$E$4:$E$3500,총괄명세!C403,지급대장!$F$4:$F$3500,총괄명세!D403))</f>
        <v>0</v>
      </c>
      <c r="M403" s="16">
        <f t="shared" si="153"/>
        <v>0</v>
      </c>
      <c r="N403" s="72">
        <f t="shared" si="154"/>
        <v>0</v>
      </c>
      <c r="P403" s="117">
        <f t="shared" si="138"/>
        <v>0</v>
      </c>
    </row>
    <row r="404" spans="1:16" ht="18" customHeight="1" x14ac:dyDescent="0.3">
      <c r="A404" s="76"/>
      <c r="B404" s="74" t="str">
        <f>DB!B380</f>
        <v>항19  XXX</v>
      </c>
      <c r="C404" s="50" t="str">
        <f>DB!C380</f>
        <v>19.2   YYY</v>
      </c>
      <c r="D404" s="50" t="str">
        <f>DB!D380</f>
        <v>19.2.7   ZZZ</v>
      </c>
      <c r="E404" s="68"/>
      <c r="F404" s="68"/>
      <c r="G404" s="16">
        <f>IF(C404="",0,SUMIFS(지급대장!$K$4:$K$3500,지급대장!$C$4:$C$3500,"국제협력단",지급대장!$E$4:$E$3500,총괄명세!C404,지급대장!$F$4:$F$3500,총괄명세!D404))</f>
        <v>0</v>
      </c>
      <c r="H404" s="16">
        <f t="shared" si="151"/>
        <v>0</v>
      </c>
      <c r="I404" s="69">
        <f t="shared" si="152"/>
        <v>0</v>
      </c>
      <c r="J404" s="68"/>
      <c r="K404" s="68"/>
      <c r="L404" s="16">
        <f>IF(C404=" ",0,SUMIFS(지급대장!$K$4:$K$3500,지급대장!$C$4:$C$3500,"파트너분담금",지급대장!$E$4:$E$3500,총괄명세!C404,지급대장!$F$4:$F$3500,총괄명세!D404))</f>
        <v>0</v>
      </c>
      <c r="M404" s="16">
        <f t="shared" si="153"/>
        <v>0</v>
      </c>
      <c r="N404" s="72">
        <f t="shared" si="154"/>
        <v>0</v>
      </c>
      <c r="P404" s="117">
        <f t="shared" si="138"/>
        <v>0</v>
      </c>
    </row>
    <row r="405" spans="1:16" ht="18" customHeight="1" x14ac:dyDescent="0.3">
      <c r="A405" s="76"/>
      <c r="B405" s="74" t="str">
        <f>DB!B381</f>
        <v>항19  XXX</v>
      </c>
      <c r="C405" s="50" t="str">
        <f>DB!C381</f>
        <v>19.2   YYY</v>
      </c>
      <c r="D405" s="50" t="str">
        <f>DB!D381</f>
        <v>19.2.8   ZZZ</v>
      </c>
      <c r="E405" s="68"/>
      <c r="F405" s="68"/>
      <c r="G405" s="16">
        <f>IF(C405="",0,SUMIFS(지급대장!$K$4:$K$3500,지급대장!$C$4:$C$3500,"국제협력단",지급대장!$E$4:$E$3500,총괄명세!C405,지급대장!$F$4:$F$3500,총괄명세!D405))</f>
        <v>0</v>
      </c>
      <c r="H405" s="16">
        <f t="shared" si="151"/>
        <v>0</v>
      </c>
      <c r="I405" s="69">
        <f t="shared" si="152"/>
        <v>0</v>
      </c>
      <c r="J405" s="68"/>
      <c r="K405" s="68"/>
      <c r="L405" s="16">
        <f>IF(C405=" ",0,SUMIFS(지급대장!$K$4:$K$3500,지급대장!$C$4:$C$3500,"파트너분담금",지급대장!$E$4:$E$3500,총괄명세!C405,지급대장!$F$4:$F$3500,총괄명세!D405))</f>
        <v>0</v>
      </c>
      <c r="M405" s="16">
        <f t="shared" si="153"/>
        <v>0</v>
      </c>
      <c r="N405" s="72">
        <f t="shared" si="154"/>
        <v>0</v>
      </c>
      <c r="P405" s="117">
        <f t="shared" si="138"/>
        <v>0</v>
      </c>
    </row>
    <row r="406" spans="1:16" ht="18" customHeight="1" x14ac:dyDescent="0.3">
      <c r="A406" s="76"/>
      <c r="B406" s="74" t="str">
        <f>DB!B382</f>
        <v>항19  XXX</v>
      </c>
      <c r="C406" s="50" t="str">
        <f>DB!C382</f>
        <v>19.2   YYY</v>
      </c>
      <c r="D406" s="50" t="str">
        <f>DB!D382</f>
        <v>19.2.9   ZZZ</v>
      </c>
      <c r="E406" s="68"/>
      <c r="F406" s="68"/>
      <c r="G406" s="16">
        <f>IF(C406="",0,SUMIFS(지급대장!$K$4:$K$3500,지급대장!$C$4:$C$3500,"국제협력단",지급대장!$E$4:$E$3500,총괄명세!C406,지급대장!$F$4:$F$3500,총괄명세!D406))</f>
        <v>0</v>
      </c>
      <c r="H406" s="16">
        <f t="shared" si="151"/>
        <v>0</v>
      </c>
      <c r="I406" s="69">
        <f t="shared" si="152"/>
        <v>0</v>
      </c>
      <c r="J406" s="68"/>
      <c r="K406" s="68"/>
      <c r="L406" s="16">
        <f>IF(C406=" ",0,SUMIFS(지급대장!$K$4:$K$3500,지급대장!$C$4:$C$3500,"파트너분담금",지급대장!$E$4:$E$3500,총괄명세!C406,지급대장!$F$4:$F$3500,총괄명세!D406))</f>
        <v>0</v>
      </c>
      <c r="M406" s="16">
        <f t="shared" si="153"/>
        <v>0</v>
      </c>
      <c r="N406" s="72">
        <f t="shared" si="154"/>
        <v>0</v>
      </c>
      <c r="P406" s="117">
        <f t="shared" si="138"/>
        <v>0</v>
      </c>
    </row>
    <row r="407" spans="1:16" ht="18" customHeight="1" x14ac:dyDescent="0.3">
      <c r="A407" s="76"/>
      <c r="B407" s="74" t="str">
        <f>DB!B383</f>
        <v>항19  XXX</v>
      </c>
      <c r="C407" s="50" t="str">
        <f>DB!C383</f>
        <v>19.2   YYY</v>
      </c>
      <c r="D407" s="50" t="str">
        <f>DB!D383</f>
        <v>19.2.10   ZZZ</v>
      </c>
      <c r="E407" s="68"/>
      <c r="F407" s="68"/>
      <c r="G407" s="16">
        <f>IF(C407="",0,SUMIFS(지급대장!$K$4:$K$3500,지급대장!$C$4:$C$3500,"국제협력단",지급대장!$E$4:$E$3500,총괄명세!C407,지급대장!$F$4:$F$3500,총괄명세!D407))</f>
        <v>0</v>
      </c>
      <c r="H407" s="16">
        <f t="shared" si="151"/>
        <v>0</v>
      </c>
      <c r="I407" s="69">
        <f t="shared" si="152"/>
        <v>0</v>
      </c>
      <c r="J407" s="68"/>
      <c r="K407" s="68"/>
      <c r="L407" s="16">
        <f>IF(C407=" ",0,SUMIFS(지급대장!$K$4:$K$3500,지급대장!$C$4:$C$3500,"파트너분담금",지급대장!$E$4:$E$3500,총괄명세!C407,지급대장!$F$4:$F$3500,총괄명세!D407))</f>
        <v>0</v>
      </c>
      <c r="M407" s="16">
        <f t="shared" si="153"/>
        <v>0</v>
      </c>
      <c r="N407" s="72">
        <f t="shared" si="154"/>
        <v>0</v>
      </c>
      <c r="P407" s="117">
        <f t="shared" si="138"/>
        <v>0</v>
      </c>
    </row>
    <row r="408" spans="1:16" ht="18" customHeight="1" x14ac:dyDescent="0.3">
      <c r="A408" s="76"/>
      <c r="B408" s="113"/>
      <c r="C408" s="102" t="s">
        <v>9</v>
      </c>
      <c r="D408" s="102"/>
      <c r="E408" s="103">
        <f>SUM(E388:E407)</f>
        <v>0</v>
      </c>
      <c r="F408" s="103">
        <f>SUM(F388:F407)</f>
        <v>0</v>
      </c>
      <c r="G408" s="14">
        <f>SUM(G388:G407)</f>
        <v>0</v>
      </c>
      <c r="H408" s="14">
        <f>SUM(H388:H407)</f>
        <v>0</v>
      </c>
      <c r="I408" s="15">
        <f>IF(ISERROR(H408/F408),0,H408/F408)</f>
        <v>0</v>
      </c>
      <c r="J408" s="103">
        <f>SUM(J388:J407)</f>
        <v>0</v>
      </c>
      <c r="K408" s="103">
        <f>SUM(K388:K407)</f>
        <v>0</v>
      </c>
      <c r="L408" s="14">
        <f>SUM(L388:L407)</f>
        <v>0</v>
      </c>
      <c r="M408" s="14">
        <f>SUM(M388:M407)</f>
        <v>0</v>
      </c>
      <c r="N408" s="15">
        <f>IF(ISERROR(M408/K408),0,M408/K408)</f>
        <v>0</v>
      </c>
      <c r="P408" s="117">
        <f t="shared" si="138"/>
        <v>0</v>
      </c>
    </row>
    <row r="409" spans="1:16" ht="18" customHeight="1" x14ac:dyDescent="0.3">
      <c r="A409" s="76"/>
      <c r="B409" s="74" t="str">
        <f>DB!B384</f>
        <v>항20  XXX</v>
      </c>
      <c r="C409" s="50" t="str">
        <f>DB!C384</f>
        <v>20.1   YYY</v>
      </c>
      <c r="D409" s="50" t="str">
        <f>DB!D384</f>
        <v>20.1.1   ZZZ</v>
      </c>
      <c r="E409" s="68"/>
      <c r="F409" s="68"/>
      <c r="G409" s="16">
        <f>IF(C409="",0,SUMIFS(지급대장!$K$4:$K$3500,지급대장!$C$4:$C$3500,"국제협력단",지급대장!$E$4:$E$3500,총괄명세!C409,지급대장!$F$4:$F$3500,총괄명세!D409))</f>
        <v>0</v>
      </c>
      <c r="H409" s="16">
        <f t="shared" si="107"/>
        <v>0</v>
      </c>
      <c r="I409" s="69">
        <f t="shared" si="101"/>
        <v>0</v>
      </c>
      <c r="J409" s="68"/>
      <c r="K409" s="68"/>
      <c r="L409" s="16">
        <f>IF(C409=" ",0,SUMIFS(지급대장!$K$4:$K$3500,지급대장!$C$4:$C$3500,"파트너분담금",지급대장!$E$4:$E$3500,총괄명세!C409,지급대장!$F$4:$F$3500,총괄명세!D409))</f>
        <v>0</v>
      </c>
      <c r="M409" s="16">
        <f t="shared" si="108"/>
        <v>0</v>
      </c>
      <c r="N409" s="72">
        <f t="shared" si="102"/>
        <v>0</v>
      </c>
      <c r="P409" s="117">
        <f t="shared" si="138"/>
        <v>0</v>
      </c>
    </row>
    <row r="410" spans="1:16" ht="18" customHeight="1" x14ac:dyDescent="0.3">
      <c r="A410" s="76"/>
      <c r="B410" s="74" t="str">
        <f>DB!B385</f>
        <v>항20  XXX</v>
      </c>
      <c r="C410" s="50" t="str">
        <f>DB!C385</f>
        <v>20.1   YYY</v>
      </c>
      <c r="D410" s="50" t="str">
        <f>DB!D385</f>
        <v>20.1.2   ZZZ</v>
      </c>
      <c r="E410" s="68"/>
      <c r="F410" s="68"/>
      <c r="G410" s="16">
        <f>IF(C410="",0,SUMIFS(지급대장!$K$4:$K$3500,지급대장!$C$4:$C$3500,"국제협력단",지급대장!$E$4:$E$3500,총괄명세!C410,지급대장!$F$4:$F$3500,총괄명세!D410))</f>
        <v>0</v>
      </c>
      <c r="H410" s="16">
        <f t="shared" si="107"/>
        <v>0</v>
      </c>
      <c r="I410" s="69">
        <f t="shared" si="101"/>
        <v>0</v>
      </c>
      <c r="J410" s="68"/>
      <c r="K410" s="68"/>
      <c r="L410" s="16">
        <f>IF(C410=" ",0,SUMIFS(지급대장!$K$4:$K$3500,지급대장!$C$4:$C$3500,"파트너분담금",지급대장!$E$4:$E$3500,총괄명세!C410,지급대장!$F$4:$F$3500,총괄명세!D410))</f>
        <v>0</v>
      </c>
      <c r="M410" s="16">
        <f t="shared" si="108"/>
        <v>0</v>
      </c>
      <c r="N410" s="72">
        <f t="shared" si="102"/>
        <v>0</v>
      </c>
      <c r="P410" s="117">
        <f t="shared" si="138"/>
        <v>0</v>
      </c>
    </row>
    <row r="411" spans="1:16" ht="18" customHeight="1" x14ac:dyDescent="0.3">
      <c r="A411" s="76"/>
      <c r="B411" s="74" t="str">
        <f>DB!B386</f>
        <v>항20  XXX</v>
      </c>
      <c r="C411" s="50" t="str">
        <f>DB!C386</f>
        <v>20.1   YYY</v>
      </c>
      <c r="D411" s="50" t="str">
        <f>DB!D386</f>
        <v>20.1.3   ZZZ</v>
      </c>
      <c r="E411" s="68"/>
      <c r="F411" s="68"/>
      <c r="G411" s="16">
        <f>IF(C411="",0,SUMIFS(지급대장!$K$4:$K$3500,지급대장!$C$4:$C$3500,"국제협력단",지급대장!$E$4:$E$3500,총괄명세!C411,지급대장!$F$4:$F$3500,총괄명세!D411))</f>
        <v>0</v>
      </c>
      <c r="H411" s="16">
        <f t="shared" si="107"/>
        <v>0</v>
      </c>
      <c r="I411" s="69">
        <f t="shared" si="101"/>
        <v>0</v>
      </c>
      <c r="J411" s="68"/>
      <c r="K411" s="68"/>
      <c r="L411" s="16">
        <f>IF(C411=" ",0,SUMIFS(지급대장!$K$4:$K$3500,지급대장!$C$4:$C$3500,"파트너분담금",지급대장!$E$4:$E$3500,총괄명세!C411,지급대장!$F$4:$F$3500,총괄명세!D411))</f>
        <v>0</v>
      </c>
      <c r="M411" s="16">
        <f t="shared" si="108"/>
        <v>0</v>
      </c>
      <c r="N411" s="72">
        <f t="shared" si="102"/>
        <v>0</v>
      </c>
      <c r="P411" s="117">
        <f t="shared" si="138"/>
        <v>0</v>
      </c>
    </row>
    <row r="412" spans="1:16" ht="18" customHeight="1" x14ac:dyDescent="0.3">
      <c r="A412" s="76"/>
      <c r="B412" s="74" t="str">
        <f>DB!B387</f>
        <v>항20  XXX</v>
      </c>
      <c r="C412" s="50" t="str">
        <f>DB!C387</f>
        <v>20.1   YYY</v>
      </c>
      <c r="D412" s="50" t="str">
        <f>DB!D387</f>
        <v>20.1.4   ZZZ</v>
      </c>
      <c r="E412" s="68"/>
      <c r="F412" s="68"/>
      <c r="G412" s="16">
        <f>IF(C412="",0,SUMIFS(지급대장!$K$4:$K$3500,지급대장!$C$4:$C$3500,"국제협력단",지급대장!$E$4:$E$3500,총괄명세!C412,지급대장!$F$4:$F$3500,총괄명세!D412))</f>
        <v>0</v>
      </c>
      <c r="H412" s="16">
        <f t="shared" si="107"/>
        <v>0</v>
      </c>
      <c r="I412" s="69">
        <f t="shared" si="101"/>
        <v>0</v>
      </c>
      <c r="J412" s="68"/>
      <c r="K412" s="68"/>
      <c r="L412" s="16">
        <f>IF(C412=" ",0,SUMIFS(지급대장!$K$4:$K$3500,지급대장!$C$4:$C$3500,"파트너분담금",지급대장!$E$4:$E$3500,총괄명세!C412,지급대장!$F$4:$F$3500,총괄명세!D412))</f>
        <v>0</v>
      </c>
      <c r="M412" s="16">
        <f t="shared" si="108"/>
        <v>0</v>
      </c>
      <c r="N412" s="72">
        <f t="shared" si="102"/>
        <v>0</v>
      </c>
      <c r="P412" s="117">
        <f t="shared" si="138"/>
        <v>0</v>
      </c>
    </row>
    <row r="413" spans="1:16" ht="18" customHeight="1" x14ac:dyDescent="0.3">
      <c r="A413" s="76"/>
      <c r="B413" s="74" t="str">
        <f>DB!B388</f>
        <v>항20  XXX</v>
      </c>
      <c r="C413" s="50" t="str">
        <f>DB!C388</f>
        <v>20.1   YYY</v>
      </c>
      <c r="D413" s="50" t="str">
        <f>DB!D388</f>
        <v>20.1.5   ZZZ</v>
      </c>
      <c r="E413" s="68"/>
      <c r="F413" s="68"/>
      <c r="G413" s="16">
        <f>IF(C413="",0,SUMIFS(지급대장!$K$4:$K$3500,지급대장!$C$4:$C$3500,"국제협력단",지급대장!$E$4:$E$3500,총괄명세!C413,지급대장!$F$4:$F$3500,총괄명세!D413))</f>
        <v>0</v>
      </c>
      <c r="H413" s="16">
        <f t="shared" ref="H413:H416" si="155">IF(F413&gt;=G413, G413, F413)</f>
        <v>0</v>
      </c>
      <c r="I413" s="69">
        <f t="shared" ref="I413:I416" si="156">IF(ISERROR(H413/F413),0,H413/F413)</f>
        <v>0</v>
      </c>
      <c r="J413" s="68"/>
      <c r="K413" s="68"/>
      <c r="L413" s="16">
        <f>IF(C413=" ",0,SUMIFS(지급대장!$K$4:$K$3500,지급대장!$C$4:$C$3500,"파트너분담금",지급대장!$E$4:$E$3500,총괄명세!C413,지급대장!$F$4:$F$3500,총괄명세!D413))</f>
        <v>0</v>
      </c>
      <c r="M413" s="16">
        <f t="shared" ref="M413:M416" si="157">IF(K413&gt;=L413, L413, K413)</f>
        <v>0</v>
      </c>
      <c r="N413" s="72">
        <f t="shared" ref="N413:N416" si="158">IF(ISERROR(M413/K413),0,M413/K413)</f>
        <v>0</v>
      </c>
      <c r="P413" s="117">
        <f t="shared" si="138"/>
        <v>0</v>
      </c>
    </row>
    <row r="414" spans="1:16" ht="18" customHeight="1" x14ac:dyDescent="0.3">
      <c r="A414" s="76"/>
      <c r="B414" s="74" t="str">
        <f>DB!B389</f>
        <v>항20  XXX</v>
      </c>
      <c r="C414" s="50" t="str">
        <f>DB!C389</f>
        <v>20.1   YYY</v>
      </c>
      <c r="D414" s="50" t="str">
        <f>DB!D389</f>
        <v>20.1.6   ZZZ</v>
      </c>
      <c r="E414" s="68"/>
      <c r="F414" s="68"/>
      <c r="G414" s="16">
        <f>IF(C414="",0,SUMIFS(지급대장!$K$4:$K$3500,지급대장!$C$4:$C$3500,"국제협력단",지급대장!$E$4:$E$3500,총괄명세!C414,지급대장!$F$4:$F$3500,총괄명세!D414))</f>
        <v>0</v>
      </c>
      <c r="H414" s="16">
        <f t="shared" si="155"/>
        <v>0</v>
      </c>
      <c r="I414" s="69">
        <f t="shared" si="156"/>
        <v>0</v>
      </c>
      <c r="J414" s="68"/>
      <c r="K414" s="68"/>
      <c r="L414" s="16">
        <f>IF(C414=" ",0,SUMIFS(지급대장!$K$4:$K$3500,지급대장!$C$4:$C$3500,"파트너분담금",지급대장!$E$4:$E$3500,총괄명세!C414,지급대장!$F$4:$F$3500,총괄명세!D414))</f>
        <v>0</v>
      </c>
      <c r="M414" s="16">
        <f t="shared" si="157"/>
        <v>0</v>
      </c>
      <c r="N414" s="72">
        <f t="shared" si="158"/>
        <v>0</v>
      </c>
      <c r="P414" s="117">
        <f t="shared" si="138"/>
        <v>0</v>
      </c>
    </row>
    <row r="415" spans="1:16" ht="18" customHeight="1" x14ac:dyDescent="0.3">
      <c r="A415" s="76"/>
      <c r="B415" s="74" t="str">
        <f>DB!B390</f>
        <v>항20  XXX</v>
      </c>
      <c r="C415" s="50" t="str">
        <f>DB!C390</f>
        <v>20.1   YYY</v>
      </c>
      <c r="D415" s="50" t="str">
        <f>DB!D390</f>
        <v>20.1.7   ZZZ</v>
      </c>
      <c r="E415" s="68"/>
      <c r="F415" s="68"/>
      <c r="G415" s="16">
        <f>IF(C415="",0,SUMIFS(지급대장!$K$4:$K$3500,지급대장!$C$4:$C$3500,"국제협력단",지급대장!$E$4:$E$3500,총괄명세!C415,지급대장!$F$4:$F$3500,총괄명세!D415))</f>
        <v>0</v>
      </c>
      <c r="H415" s="16">
        <f t="shared" si="155"/>
        <v>0</v>
      </c>
      <c r="I415" s="69">
        <f t="shared" si="156"/>
        <v>0</v>
      </c>
      <c r="J415" s="68"/>
      <c r="K415" s="68"/>
      <c r="L415" s="16">
        <f>IF(C415=" ",0,SUMIFS(지급대장!$K$4:$K$3500,지급대장!$C$4:$C$3500,"파트너분담금",지급대장!$E$4:$E$3500,총괄명세!C415,지급대장!$F$4:$F$3500,총괄명세!D415))</f>
        <v>0</v>
      </c>
      <c r="M415" s="16">
        <f t="shared" si="157"/>
        <v>0</v>
      </c>
      <c r="N415" s="72">
        <f t="shared" si="158"/>
        <v>0</v>
      </c>
      <c r="P415" s="117">
        <f t="shared" si="138"/>
        <v>0</v>
      </c>
    </row>
    <row r="416" spans="1:16" ht="18" customHeight="1" x14ac:dyDescent="0.3">
      <c r="A416" s="76"/>
      <c r="B416" s="74" t="str">
        <f>DB!B391</f>
        <v>항20  XXX</v>
      </c>
      <c r="C416" s="50" t="str">
        <f>DB!C391</f>
        <v>20.1   YYY</v>
      </c>
      <c r="D416" s="50" t="str">
        <f>DB!D391</f>
        <v>20.1.8   ZZZ</v>
      </c>
      <c r="E416" s="68"/>
      <c r="F416" s="68"/>
      <c r="G416" s="16">
        <f>IF(C416="",0,SUMIFS(지급대장!$K$4:$K$3500,지급대장!$C$4:$C$3500,"국제협력단",지급대장!$E$4:$E$3500,총괄명세!C416,지급대장!$F$4:$F$3500,총괄명세!D416))</f>
        <v>0</v>
      </c>
      <c r="H416" s="16">
        <f t="shared" si="155"/>
        <v>0</v>
      </c>
      <c r="I416" s="69">
        <f t="shared" si="156"/>
        <v>0</v>
      </c>
      <c r="J416" s="68"/>
      <c r="K416" s="68"/>
      <c r="L416" s="16">
        <f>IF(C416=" ",0,SUMIFS(지급대장!$K$4:$K$3500,지급대장!$C$4:$C$3500,"파트너분담금",지급대장!$E$4:$E$3500,총괄명세!C416,지급대장!$F$4:$F$3500,총괄명세!D416))</f>
        <v>0</v>
      </c>
      <c r="M416" s="16">
        <f t="shared" si="157"/>
        <v>0</v>
      </c>
      <c r="N416" s="72">
        <f t="shared" si="158"/>
        <v>0</v>
      </c>
      <c r="P416" s="117">
        <f t="shared" si="138"/>
        <v>0</v>
      </c>
    </row>
    <row r="417" spans="1:16" ht="18" customHeight="1" x14ac:dyDescent="0.3">
      <c r="A417" s="76"/>
      <c r="B417" s="74" t="str">
        <f>DB!B392</f>
        <v>항20  XXX</v>
      </c>
      <c r="C417" s="50" t="str">
        <f>DB!C392</f>
        <v>20.1   YYY</v>
      </c>
      <c r="D417" s="50" t="str">
        <f>DB!D392</f>
        <v>20.1.9   ZZZ</v>
      </c>
      <c r="E417" s="68"/>
      <c r="F417" s="68"/>
      <c r="G417" s="16">
        <f>IF(C417="",0,SUMIFS(지급대장!$K$4:$K$3500,지급대장!$C$4:$C$3500,"국제협력단",지급대장!$E$4:$E$3500,총괄명세!C417,지급대장!$F$4:$F$3500,총괄명세!D417))</f>
        <v>0</v>
      </c>
      <c r="H417" s="16">
        <f t="shared" ref="H417:H418" si="159">IF(F417&gt;=G417, G417, F417)</f>
        <v>0</v>
      </c>
      <c r="I417" s="69">
        <f t="shared" ref="I417:I418" si="160">IF(ISERROR(H417/F417),0,H417/F417)</f>
        <v>0</v>
      </c>
      <c r="J417" s="68"/>
      <c r="K417" s="68"/>
      <c r="L417" s="16">
        <f>IF(C417=" ",0,SUMIFS(지급대장!$K$4:$K$3500,지급대장!$C$4:$C$3500,"파트너분담금",지급대장!$E$4:$E$3500,총괄명세!C417,지급대장!$F$4:$F$3500,총괄명세!D417))</f>
        <v>0</v>
      </c>
      <c r="M417" s="16">
        <f t="shared" ref="M417:M418" si="161">IF(K417&gt;=L417, L417, K417)</f>
        <v>0</v>
      </c>
      <c r="N417" s="72">
        <f t="shared" ref="N417:N418" si="162">IF(ISERROR(M417/K417),0,M417/K417)</f>
        <v>0</v>
      </c>
      <c r="P417" s="117">
        <f t="shared" si="138"/>
        <v>0</v>
      </c>
    </row>
    <row r="418" spans="1:16" ht="18" customHeight="1" x14ac:dyDescent="0.3">
      <c r="A418" s="76"/>
      <c r="B418" s="74" t="str">
        <f>DB!B393</f>
        <v>항20  XXX</v>
      </c>
      <c r="C418" s="50" t="str">
        <f>DB!C393</f>
        <v>20.1   YYY</v>
      </c>
      <c r="D418" s="50" t="str">
        <f>DB!D393</f>
        <v>20.1.10   ZZZ</v>
      </c>
      <c r="E418" s="68"/>
      <c r="F418" s="68"/>
      <c r="G418" s="16">
        <f>IF(C418="",0,SUMIFS(지급대장!$K$4:$K$3500,지급대장!$C$4:$C$3500,"국제협력단",지급대장!$E$4:$E$3500,총괄명세!C418,지급대장!$F$4:$F$3500,총괄명세!D418))</f>
        <v>0</v>
      </c>
      <c r="H418" s="16">
        <f t="shared" si="159"/>
        <v>0</v>
      </c>
      <c r="I418" s="69">
        <f t="shared" si="160"/>
        <v>0</v>
      </c>
      <c r="J418" s="68"/>
      <c r="K418" s="68"/>
      <c r="L418" s="16">
        <f>IF(C418=" ",0,SUMIFS(지급대장!$K$4:$K$3500,지급대장!$C$4:$C$3500,"파트너분담금",지급대장!$E$4:$E$3500,총괄명세!C418,지급대장!$F$4:$F$3500,총괄명세!D418))</f>
        <v>0</v>
      </c>
      <c r="M418" s="16">
        <f t="shared" si="161"/>
        <v>0</v>
      </c>
      <c r="N418" s="72">
        <f t="shared" si="162"/>
        <v>0</v>
      </c>
      <c r="P418" s="117">
        <f t="shared" si="138"/>
        <v>0</v>
      </c>
    </row>
    <row r="419" spans="1:16" ht="18" customHeight="1" x14ac:dyDescent="0.3">
      <c r="A419" s="76"/>
      <c r="B419" s="74" t="str">
        <f>DB!B394</f>
        <v>항20  XXX</v>
      </c>
      <c r="C419" s="50" t="str">
        <f>DB!C394</f>
        <v>20.2   YYY</v>
      </c>
      <c r="D419" s="50" t="str">
        <f>DB!D394</f>
        <v>20.2.1   ZZZ</v>
      </c>
      <c r="E419" s="68"/>
      <c r="F419" s="68"/>
      <c r="G419" s="16">
        <f>IF(C419="",0,SUMIFS(지급대장!$K$4:$K$3500,지급대장!$C$4:$C$3500,"국제협력단",지급대장!$E$4:$E$3500,총괄명세!C419,지급대장!$F$4:$F$3500,총괄명세!D419))</f>
        <v>0</v>
      </c>
      <c r="H419" s="16">
        <f t="shared" si="107"/>
        <v>0</v>
      </c>
      <c r="I419" s="69">
        <f t="shared" si="101"/>
        <v>0</v>
      </c>
      <c r="J419" s="68"/>
      <c r="K419" s="68"/>
      <c r="L419" s="16">
        <f>IF(C419=" ",0,SUMIFS(지급대장!$K$4:$K$3500,지급대장!$C$4:$C$3500,"파트너분담금",지급대장!$E$4:$E$3500,총괄명세!C419,지급대장!$F$4:$F$3500,총괄명세!D419))</f>
        <v>0</v>
      </c>
      <c r="M419" s="16">
        <f t="shared" si="108"/>
        <v>0</v>
      </c>
      <c r="N419" s="72">
        <f t="shared" si="102"/>
        <v>0</v>
      </c>
      <c r="P419" s="117">
        <f t="shared" si="138"/>
        <v>0</v>
      </c>
    </row>
    <row r="420" spans="1:16" ht="18" customHeight="1" x14ac:dyDescent="0.3">
      <c r="A420" s="76"/>
      <c r="B420" s="74" t="str">
        <f>DB!B395</f>
        <v>항20  XXX</v>
      </c>
      <c r="C420" s="50" t="str">
        <f>DB!C395</f>
        <v>20.2   YYY</v>
      </c>
      <c r="D420" s="50" t="str">
        <f>DB!D395</f>
        <v>20.2.2   ZZZ</v>
      </c>
      <c r="E420" s="68"/>
      <c r="F420" s="68"/>
      <c r="G420" s="16">
        <f>IF(C420="",0,SUMIFS(지급대장!$K$4:$K$3500,지급대장!$C$4:$C$3500,"국제협력단",지급대장!$E$4:$E$3500,총괄명세!C420,지급대장!$F$4:$F$3500,총괄명세!D420))</f>
        <v>0</v>
      </c>
      <c r="H420" s="16">
        <f t="shared" si="107"/>
        <v>0</v>
      </c>
      <c r="I420" s="69">
        <f t="shared" si="101"/>
        <v>0</v>
      </c>
      <c r="J420" s="68"/>
      <c r="K420" s="68"/>
      <c r="L420" s="16">
        <f>IF(C420=" ",0,SUMIFS(지급대장!$K$4:$K$3500,지급대장!$C$4:$C$3500,"파트너분담금",지급대장!$E$4:$E$3500,총괄명세!C420,지급대장!$F$4:$F$3500,총괄명세!D420))</f>
        <v>0</v>
      </c>
      <c r="M420" s="16">
        <f t="shared" si="108"/>
        <v>0</v>
      </c>
      <c r="N420" s="72">
        <f t="shared" si="102"/>
        <v>0</v>
      </c>
      <c r="P420" s="117">
        <f t="shared" si="138"/>
        <v>0</v>
      </c>
    </row>
    <row r="421" spans="1:16" ht="18" customHeight="1" x14ac:dyDescent="0.3">
      <c r="A421" s="76"/>
      <c r="B421" s="74" t="str">
        <f>DB!B396</f>
        <v>항20  XXX</v>
      </c>
      <c r="C421" s="50" t="str">
        <f>DB!C396</f>
        <v>20.2   YYY</v>
      </c>
      <c r="D421" s="50" t="str">
        <f>DB!D396</f>
        <v>20.2.3   ZZZ</v>
      </c>
      <c r="E421" s="68"/>
      <c r="F421" s="68"/>
      <c r="G421" s="16">
        <f>IF(C421="",0,SUMIFS(지급대장!$K$4:$K$3500,지급대장!$C$4:$C$3500,"국제협력단",지급대장!$E$4:$E$3500,총괄명세!C421,지급대장!$F$4:$F$3500,총괄명세!D421))</f>
        <v>0</v>
      </c>
      <c r="H421" s="16">
        <f t="shared" si="107"/>
        <v>0</v>
      </c>
      <c r="I421" s="69">
        <f t="shared" si="101"/>
        <v>0</v>
      </c>
      <c r="J421" s="68"/>
      <c r="K421" s="68"/>
      <c r="L421" s="16">
        <f>IF(C421=" ",0,SUMIFS(지급대장!$K$4:$K$3500,지급대장!$C$4:$C$3500,"파트너분담금",지급대장!$E$4:$E$3500,총괄명세!C421,지급대장!$F$4:$F$3500,총괄명세!D421))</f>
        <v>0</v>
      </c>
      <c r="M421" s="16">
        <f t="shared" si="108"/>
        <v>0</v>
      </c>
      <c r="N421" s="72">
        <f t="shared" si="102"/>
        <v>0</v>
      </c>
      <c r="P421" s="117">
        <f t="shared" si="138"/>
        <v>0</v>
      </c>
    </row>
    <row r="422" spans="1:16" ht="18" customHeight="1" x14ac:dyDescent="0.3">
      <c r="A422" s="76"/>
      <c r="B422" s="74" t="str">
        <f>DB!B397</f>
        <v>항20  XXX</v>
      </c>
      <c r="C422" s="50" t="str">
        <f>DB!C397</f>
        <v>20.2   YYY</v>
      </c>
      <c r="D422" s="50" t="str">
        <f>DB!D397</f>
        <v>20.2.4   ZZZ</v>
      </c>
      <c r="E422" s="68"/>
      <c r="F422" s="68"/>
      <c r="G422" s="16">
        <f>IF(C422="",0,SUMIFS(지급대장!$K$4:$K$3500,지급대장!$C$4:$C$3500,"국제협력단",지급대장!$E$4:$E$3500,총괄명세!C422,지급대장!$F$4:$F$3500,총괄명세!D422))</f>
        <v>0</v>
      </c>
      <c r="H422" s="16">
        <f t="shared" si="107"/>
        <v>0</v>
      </c>
      <c r="I422" s="69">
        <f t="shared" si="101"/>
        <v>0</v>
      </c>
      <c r="J422" s="68"/>
      <c r="K422" s="68"/>
      <c r="L422" s="16">
        <f>IF(C422=" ",0,SUMIFS(지급대장!$K$4:$K$3500,지급대장!$C$4:$C$3500,"파트너분담금",지급대장!$E$4:$E$3500,총괄명세!C422,지급대장!$F$4:$F$3500,총괄명세!D422))</f>
        <v>0</v>
      </c>
      <c r="M422" s="16">
        <f t="shared" si="108"/>
        <v>0</v>
      </c>
      <c r="N422" s="72">
        <f t="shared" si="102"/>
        <v>0</v>
      </c>
      <c r="P422" s="117">
        <f t="shared" si="138"/>
        <v>0</v>
      </c>
    </row>
    <row r="423" spans="1:16" ht="18" customHeight="1" x14ac:dyDescent="0.3">
      <c r="A423" s="76"/>
      <c r="B423" s="74" t="str">
        <f>DB!B398</f>
        <v>항20  XXX</v>
      </c>
      <c r="C423" s="50" t="str">
        <f>DB!C398</f>
        <v>20.2   YYY</v>
      </c>
      <c r="D423" s="50" t="str">
        <f>DB!D398</f>
        <v>20.2.5   ZZZ</v>
      </c>
      <c r="E423" s="68"/>
      <c r="F423" s="68"/>
      <c r="G423" s="16">
        <f>IF(C423="",0,SUMIFS(지급대장!$K$4:$K$3500,지급대장!$C$4:$C$3500,"국제협력단",지급대장!$E$4:$E$3500,총괄명세!C423,지급대장!$F$4:$F$3500,총괄명세!D423))</f>
        <v>0</v>
      </c>
      <c r="H423" s="16">
        <f t="shared" ref="H423:H428" si="163">IF(F423&gt;=G423, G423, F423)</f>
        <v>0</v>
      </c>
      <c r="I423" s="69">
        <f t="shared" ref="I423:I428" si="164">IF(ISERROR(H423/F423),0,H423/F423)</f>
        <v>0</v>
      </c>
      <c r="J423" s="68"/>
      <c r="K423" s="68"/>
      <c r="L423" s="16">
        <f>IF(C423=" ",0,SUMIFS(지급대장!$K$4:$K$3500,지급대장!$C$4:$C$3500,"파트너분담금",지급대장!$E$4:$E$3500,총괄명세!C423,지급대장!$F$4:$F$3500,총괄명세!D423))</f>
        <v>0</v>
      </c>
      <c r="M423" s="16">
        <f t="shared" ref="M423:M428" si="165">IF(K423&gt;=L423, L423, K423)</f>
        <v>0</v>
      </c>
      <c r="N423" s="72">
        <f t="shared" ref="N423:N428" si="166">IF(ISERROR(M423/K423),0,M423/K423)</f>
        <v>0</v>
      </c>
      <c r="P423" s="117">
        <f t="shared" si="138"/>
        <v>0</v>
      </c>
    </row>
    <row r="424" spans="1:16" ht="18" customHeight="1" x14ac:dyDescent="0.3">
      <c r="A424" s="76"/>
      <c r="B424" s="74" t="str">
        <f>DB!B399</f>
        <v>항20  XXX</v>
      </c>
      <c r="C424" s="50" t="str">
        <f>DB!C399</f>
        <v>20.2   YYY</v>
      </c>
      <c r="D424" s="50" t="str">
        <f>DB!D399</f>
        <v>20.2.6   ZZZ</v>
      </c>
      <c r="E424" s="68"/>
      <c r="F424" s="68"/>
      <c r="G424" s="16">
        <f>IF(C424="",0,SUMIFS(지급대장!$K$4:$K$3500,지급대장!$C$4:$C$3500,"국제협력단",지급대장!$E$4:$E$3500,총괄명세!C424,지급대장!$F$4:$F$3500,총괄명세!D424))</f>
        <v>0</v>
      </c>
      <c r="H424" s="16">
        <f t="shared" si="163"/>
        <v>0</v>
      </c>
      <c r="I424" s="69">
        <f t="shared" si="164"/>
        <v>0</v>
      </c>
      <c r="J424" s="68"/>
      <c r="K424" s="68"/>
      <c r="L424" s="16">
        <f>IF(C424=" ",0,SUMIFS(지급대장!$K$4:$K$3500,지급대장!$C$4:$C$3500,"파트너분담금",지급대장!$E$4:$E$3500,총괄명세!C424,지급대장!$F$4:$F$3500,총괄명세!D424))</f>
        <v>0</v>
      </c>
      <c r="M424" s="16">
        <f t="shared" si="165"/>
        <v>0</v>
      </c>
      <c r="N424" s="72">
        <f t="shared" si="166"/>
        <v>0</v>
      </c>
      <c r="P424" s="117">
        <f t="shared" si="138"/>
        <v>0</v>
      </c>
    </row>
    <row r="425" spans="1:16" ht="18" customHeight="1" x14ac:dyDescent="0.3">
      <c r="A425" s="76"/>
      <c r="B425" s="74" t="str">
        <f>DB!B400</f>
        <v>항20  XXX</v>
      </c>
      <c r="C425" s="50" t="str">
        <f>DB!C400</f>
        <v>20.2   YYY</v>
      </c>
      <c r="D425" s="50" t="str">
        <f>DB!D400</f>
        <v>20.2.7   ZZZ</v>
      </c>
      <c r="E425" s="68"/>
      <c r="F425" s="68"/>
      <c r="G425" s="16">
        <f>IF(C425="",0,SUMIFS(지급대장!$K$4:$K$3500,지급대장!$C$4:$C$3500,"국제협력단",지급대장!$E$4:$E$3500,총괄명세!C425,지급대장!$F$4:$F$3500,총괄명세!D425))</f>
        <v>0</v>
      </c>
      <c r="H425" s="16">
        <f t="shared" si="163"/>
        <v>0</v>
      </c>
      <c r="I425" s="69">
        <f t="shared" si="164"/>
        <v>0</v>
      </c>
      <c r="J425" s="68"/>
      <c r="K425" s="68"/>
      <c r="L425" s="16">
        <f>IF(C425=" ",0,SUMIFS(지급대장!$K$4:$K$3500,지급대장!$C$4:$C$3500,"파트너분담금",지급대장!$E$4:$E$3500,총괄명세!C425,지급대장!$F$4:$F$3500,총괄명세!D425))</f>
        <v>0</v>
      </c>
      <c r="M425" s="16">
        <f t="shared" si="165"/>
        <v>0</v>
      </c>
      <c r="N425" s="72">
        <f t="shared" si="166"/>
        <v>0</v>
      </c>
      <c r="P425" s="117">
        <f t="shared" si="138"/>
        <v>0</v>
      </c>
    </row>
    <row r="426" spans="1:16" ht="18" customHeight="1" x14ac:dyDescent="0.3">
      <c r="A426" s="76"/>
      <c r="B426" s="74" t="str">
        <f>DB!B401</f>
        <v>항20  XXX</v>
      </c>
      <c r="C426" s="50" t="str">
        <f>DB!C401</f>
        <v>20.2   YYY</v>
      </c>
      <c r="D426" s="50" t="str">
        <f>DB!D401</f>
        <v>20.2.8   ZZZ</v>
      </c>
      <c r="E426" s="68"/>
      <c r="F426" s="68"/>
      <c r="G426" s="16">
        <f>IF(C426="",0,SUMIFS(지급대장!$K$4:$K$3500,지급대장!$C$4:$C$3500,"국제협력단",지급대장!$E$4:$E$3500,총괄명세!C426,지급대장!$F$4:$F$3500,총괄명세!D426))</f>
        <v>0</v>
      </c>
      <c r="H426" s="16">
        <f t="shared" si="163"/>
        <v>0</v>
      </c>
      <c r="I426" s="69">
        <f t="shared" si="164"/>
        <v>0</v>
      </c>
      <c r="J426" s="68"/>
      <c r="K426" s="68"/>
      <c r="L426" s="16">
        <f>IF(C426=" ",0,SUMIFS(지급대장!$K$4:$K$3500,지급대장!$C$4:$C$3500,"파트너분담금",지급대장!$E$4:$E$3500,총괄명세!C426,지급대장!$F$4:$F$3500,총괄명세!D426))</f>
        <v>0</v>
      </c>
      <c r="M426" s="16">
        <f t="shared" si="165"/>
        <v>0</v>
      </c>
      <c r="N426" s="72">
        <f t="shared" si="166"/>
        <v>0</v>
      </c>
      <c r="P426" s="117">
        <f t="shared" si="138"/>
        <v>0</v>
      </c>
    </row>
    <row r="427" spans="1:16" ht="18" customHeight="1" x14ac:dyDescent="0.3">
      <c r="A427" s="76"/>
      <c r="B427" s="74" t="str">
        <f>DB!B402</f>
        <v>항20  XXX</v>
      </c>
      <c r="C427" s="50" t="str">
        <f>DB!C402</f>
        <v>20.2   YYY</v>
      </c>
      <c r="D427" s="50" t="str">
        <f>DB!D402</f>
        <v>20.2.9   ZZZ</v>
      </c>
      <c r="E427" s="68"/>
      <c r="F427" s="68"/>
      <c r="G427" s="16">
        <f>IF(C427="",0,SUMIFS(지급대장!$K$4:$K$3500,지급대장!$C$4:$C$3500,"국제협력단",지급대장!$E$4:$E$3500,총괄명세!C427,지급대장!$F$4:$F$3500,총괄명세!D427))</f>
        <v>0</v>
      </c>
      <c r="H427" s="16">
        <f t="shared" si="163"/>
        <v>0</v>
      </c>
      <c r="I427" s="69">
        <f t="shared" si="164"/>
        <v>0</v>
      </c>
      <c r="J427" s="68"/>
      <c r="K427" s="68"/>
      <c r="L427" s="16">
        <f>IF(C427=" ",0,SUMIFS(지급대장!$K$4:$K$3500,지급대장!$C$4:$C$3500,"파트너분담금",지급대장!$E$4:$E$3500,총괄명세!C427,지급대장!$F$4:$F$3500,총괄명세!D427))</f>
        <v>0</v>
      </c>
      <c r="M427" s="16">
        <f t="shared" si="165"/>
        <v>0</v>
      </c>
      <c r="N427" s="72">
        <f t="shared" si="166"/>
        <v>0</v>
      </c>
      <c r="P427" s="117">
        <f t="shared" si="138"/>
        <v>0</v>
      </c>
    </row>
    <row r="428" spans="1:16" ht="18" customHeight="1" x14ac:dyDescent="0.3">
      <c r="A428" s="76"/>
      <c r="B428" s="74" t="str">
        <f>DB!B403</f>
        <v>항20  XXX</v>
      </c>
      <c r="C428" s="50" t="str">
        <f>DB!C403</f>
        <v>20.2   YYY</v>
      </c>
      <c r="D428" s="50" t="str">
        <f>DB!D403</f>
        <v>20.2.10   ZZZ</v>
      </c>
      <c r="E428" s="68"/>
      <c r="F428" s="68"/>
      <c r="G428" s="16">
        <f>IF(C428="",0,SUMIFS(지급대장!$K$4:$K$3500,지급대장!$C$4:$C$3500,"국제협력단",지급대장!$E$4:$E$3500,총괄명세!C428,지급대장!$F$4:$F$3500,총괄명세!D428))</f>
        <v>0</v>
      </c>
      <c r="H428" s="16">
        <f t="shared" si="163"/>
        <v>0</v>
      </c>
      <c r="I428" s="69">
        <f t="shared" si="164"/>
        <v>0</v>
      </c>
      <c r="J428" s="68"/>
      <c r="K428" s="68"/>
      <c r="L428" s="16">
        <f>IF(C428=" ",0,SUMIFS(지급대장!$K$4:$K$3500,지급대장!$C$4:$C$3500,"파트너분담금",지급대장!$E$4:$E$3500,총괄명세!C428,지급대장!$F$4:$F$3500,총괄명세!D428))</f>
        <v>0</v>
      </c>
      <c r="M428" s="16">
        <f t="shared" si="165"/>
        <v>0</v>
      </c>
      <c r="N428" s="72">
        <f t="shared" si="166"/>
        <v>0</v>
      </c>
      <c r="P428" s="117">
        <f t="shared" si="138"/>
        <v>0</v>
      </c>
    </row>
    <row r="429" spans="1:16" ht="18" customHeight="1" x14ac:dyDescent="0.3">
      <c r="A429" s="76"/>
      <c r="B429" s="113"/>
      <c r="C429" s="102" t="s">
        <v>9</v>
      </c>
      <c r="D429" s="102"/>
      <c r="E429" s="103">
        <f>SUM(E409:E428)</f>
        <v>0</v>
      </c>
      <c r="F429" s="103">
        <f>SUM(F409:F428)</f>
        <v>0</v>
      </c>
      <c r="G429" s="14">
        <f>SUM(G409:G428)</f>
        <v>0</v>
      </c>
      <c r="H429" s="14">
        <f>SUM(H409:H428)</f>
        <v>0</v>
      </c>
      <c r="I429" s="15">
        <f>IF(ISERROR(H429/F429),0,H429/F429)</f>
        <v>0</v>
      </c>
      <c r="J429" s="103">
        <f>SUM(J409:J428)</f>
        <v>0</v>
      </c>
      <c r="K429" s="103">
        <f>SUM(K409:K428)</f>
        <v>0</v>
      </c>
      <c r="L429" s="14">
        <f>SUM(L409:L428)</f>
        <v>0</v>
      </c>
      <c r="M429" s="14">
        <f>SUM(M409:M428)</f>
        <v>0</v>
      </c>
      <c r="N429" s="15">
        <f>IF(ISERROR(M429/K429),0,M429/K429)</f>
        <v>0</v>
      </c>
      <c r="P429" s="117">
        <f t="shared" si="138"/>
        <v>0</v>
      </c>
    </row>
    <row r="430" spans="1:16" ht="18" customHeight="1" x14ac:dyDescent="0.3">
      <c r="A430" s="76"/>
      <c r="B430" s="710" t="s">
        <v>303</v>
      </c>
      <c r="C430" s="711"/>
      <c r="D430" s="100"/>
      <c r="E430" s="13">
        <f>SUM(E429,E408,E387,E366,E345,E324,E303,E282,E261,E240,E219,E198,E177,E156,E135,E114,E93,E72,E51,E30)</f>
        <v>0</v>
      </c>
      <c r="F430" s="13">
        <f>SUM(F429,F408,F387,F366,F345,F324,F303,F282,F261,F240,F219,F198,F177,F156,F135,F114,F93,F72,F51,F30)</f>
        <v>0</v>
      </c>
      <c r="G430" s="13">
        <f>SUM(G429,G408,G387,G366,G345,G324,G303,G282,G261,G240,G219,G198,G177,G156,G135,G114,G93,G72,G51,G30)</f>
        <v>1340233</v>
      </c>
      <c r="H430" s="13">
        <f>SUM(H429,H408,H387,H366,H345,H324,H303,H282,H261,H240,H219,H198,H177,H156,H135,H114,H93,H72,H51,H30)</f>
        <v>0</v>
      </c>
      <c r="I430" s="12">
        <f>IF(ISERROR(H430/F430),0,H430/F430)</f>
        <v>0</v>
      </c>
      <c r="J430" s="13">
        <f>SUM(J429,J408,J387,J366,J345,J324,J303,J282,J261,J240,J219,J198,J177,J156,J135,J114,J93,J72,J51,J30)</f>
        <v>0</v>
      </c>
      <c r="K430" s="13">
        <f>SUM(K429,K408,K387,K366,K345,K324,K303,K282,K261,K240,K219,K198,K177,K156,K135,K114,K93,K72,K51,K30)</f>
        <v>0</v>
      </c>
      <c r="L430" s="13">
        <f>SUM(L429,L408,L387,L366,L345,L324,L303,L282,L261,L240,L219,L198,L177,L156,L135,L114,L93,L72,L51,L30)</f>
        <v>0</v>
      </c>
      <c r="M430" s="13">
        <f>SUM(M429,M408,M387,M366,M345,M324,M303,M282,M261,M240,M219,M198,M177,M156,M135,M114,M93,M72,M51,M30)</f>
        <v>0</v>
      </c>
      <c r="N430" s="104">
        <f>IF(ISERROR(M430/K430),0,M430/K430)</f>
        <v>0</v>
      </c>
      <c r="P430" s="117">
        <f t="shared" si="138"/>
        <v>1340233</v>
      </c>
    </row>
    <row r="433" spans="10:12" x14ac:dyDescent="0.3">
      <c r="J433" s="122"/>
      <c r="K433" s="123" t="s">
        <v>331</v>
      </c>
      <c r="L433" s="121">
        <f>G430+L430</f>
        <v>1340233</v>
      </c>
    </row>
    <row r="434" spans="10:12" x14ac:dyDescent="0.3">
      <c r="J434" s="122"/>
      <c r="K434" s="123" t="s">
        <v>332</v>
      </c>
      <c r="L434" s="121">
        <f>지급대장!K2</f>
        <v>1340233</v>
      </c>
    </row>
    <row r="435" spans="10:12" x14ac:dyDescent="0.3">
      <c r="J435" s="122"/>
      <c r="K435" s="123" t="s">
        <v>333</v>
      </c>
      <c r="L435" s="121">
        <f>L433-L434</f>
        <v>0</v>
      </c>
    </row>
    <row r="436" spans="10:12" x14ac:dyDescent="0.3">
      <c r="J436" s="122"/>
      <c r="K436" s="124" t="s">
        <v>334</v>
      </c>
      <c r="L436" s="125" t="b">
        <f>(L435&lt;0.01)</f>
        <v>1</v>
      </c>
    </row>
  </sheetData>
  <sheetProtection formatRows="0"/>
  <autoFilter ref="A9:P430"/>
  <mergeCells count="4">
    <mergeCell ref="B430:C430"/>
    <mergeCell ref="J8:N8"/>
    <mergeCell ref="E8:I8"/>
    <mergeCell ref="B8:D8"/>
  </mergeCells>
  <phoneticPr fontId="1" type="noConversion"/>
  <pageMargins left="1.299212598425197" right="0.54" top="0.74803149606299213" bottom="0.51181102362204722" header="0.31496062992125984" footer="0.31496062992125984"/>
  <pageSetup paperSize="9" scale="49" fitToHeight="0" orientation="landscape" r:id="rId1"/>
  <rowBreaks count="2" manualBreakCount="2">
    <brk id="58" max="13" man="1"/>
    <brk id="109" max="13" man="1"/>
  </rowBreaks>
  <colBreaks count="1" manualBreakCount="1">
    <brk id="3" max="1048575" man="1"/>
  </colBreaks>
  <ignoredErrors>
    <ignoredError sqref="I429:I430 G30:H30 I51 H72:I72 I93 H114:I114 I135 H177:I177 H198:I198 H219:I219 I240 I261 I282 H324:I324 H345:I345 I366 H387:I387 H408:I408 L30:M30 I30 M72 M114 H156:I156 M156 M198 M177 M219 M282 M324 H303 M387"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
  <sheetViews>
    <sheetView zoomScale="85" zoomScaleNormal="85" workbookViewId="0">
      <selection activeCell="B2" sqref="B2:C3"/>
    </sheetView>
  </sheetViews>
  <sheetFormatPr defaultColWidth="9" defaultRowHeight="13.5" x14ac:dyDescent="0.25"/>
  <cols>
    <col min="1" max="1" width="2.25" style="37" customWidth="1"/>
    <col min="2" max="2" width="2.75" style="37" customWidth="1"/>
    <col min="3" max="3" width="96.5" style="37" customWidth="1"/>
    <col min="4" max="6" width="9" style="37"/>
    <col min="7" max="7" width="41.875" style="37" customWidth="1"/>
    <col min="8" max="16384" width="9" style="37"/>
  </cols>
  <sheetData>
    <row r="1" spans="2:7" ht="13.5" customHeight="1" thickBot="1" x14ac:dyDescent="0.3">
      <c r="C1" s="44">
        <f ca="1">YEAR(NOW())</f>
        <v>2019</v>
      </c>
    </row>
    <row r="2" spans="2:7" ht="18" customHeight="1" thickBot="1" x14ac:dyDescent="0.3">
      <c r="B2" s="718" t="s">
        <v>150</v>
      </c>
      <c r="C2" s="719"/>
      <c r="D2" s="722" t="s">
        <v>151</v>
      </c>
      <c r="E2" s="723"/>
      <c r="F2" s="724"/>
      <c r="G2" s="725" t="s">
        <v>152</v>
      </c>
    </row>
    <row r="3" spans="2:7" ht="17.25" customHeight="1" x14ac:dyDescent="0.25">
      <c r="B3" s="720"/>
      <c r="C3" s="721"/>
      <c r="D3" s="41" t="s">
        <v>153</v>
      </c>
      <c r="E3" s="42" t="s">
        <v>154</v>
      </c>
      <c r="F3" s="43" t="s">
        <v>155</v>
      </c>
      <c r="G3" s="726"/>
    </row>
    <row r="4" spans="2:7" ht="20.100000000000001" customHeight="1" x14ac:dyDescent="0.25">
      <c r="B4" s="203" t="s">
        <v>156</v>
      </c>
      <c r="C4" s="204" t="s">
        <v>19</v>
      </c>
      <c r="D4" s="39"/>
      <c r="E4" s="38"/>
      <c r="F4" s="40"/>
      <c r="G4" s="209" t="s">
        <v>157</v>
      </c>
    </row>
    <row r="5" spans="2:7" ht="20.100000000000001" customHeight="1" x14ac:dyDescent="0.25">
      <c r="B5" s="203" t="s">
        <v>158</v>
      </c>
      <c r="C5" s="204" t="s">
        <v>20</v>
      </c>
      <c r="D5" s="39"/>
      <c r="E5" s="38"/>
      <c r="F5" s="40"/>
      <c r="G5" s="209" t="s">
        <v>159</v>
      </c>
    </row>
    <row r="6" spans="2:7" ht="20.100000000000001" customHeight="1" x14ac:dyDescent="0.25">
      <c r="B6" s="203" t="s">
        <v>160</v>
      </c>
      <c r="C6" s="204" t="s">
        <v>201</v>
      </c>
      <c r="D6" s="39"/>
      <c r="E6" s="38"/>
      <c r="F6" s="40"/>
      <c r="G6" s="209" t="s">
        <v>161</v>
      </c>
    </row>
    <row r="7" spans="2:7" ht="20.100000000000001" customHeight="1" x14ac:dyDescent="0.25">
      <c r="B7" s="203" t="s">
        <v>162</v>
      </c>
      <c r="C7" s="204" t="s">
        <v>202</v>
      </c>
      <c r="D7" s="39"/>
      <c r="E7" s="38"/>
      <c r="F7" s="40"/>
      <c r="G7" s="209" t="s">
        <v>163</v>
      </c>
    </row>
    <row r="8" spans="2:7" ht="20.100000000000001" customHeight="1" x14ac:dyDescent="0.25">
      <c r="B8" s="203" t="s">
        <v>164</v>
      </c>
      <c r="C8" s="204" t="s">
        <v>165</v>
      </c>
      <c r="D8" s="39"/>
      <c r="E8" s="38"/>
      <c r="F8" s="40"/>
      <c r="G8" s="209" t="s">
        <v>166</v>
      </c>
    </row>
    <row r="9" spans="2:7" ht="20.100000000000001" customHeight="1" x14ac:dyDescent="0.25">
      <c r="B9" s="203" t="s">
        <v>203</v>
      </c>
      <c r="C9" s="205" t="s">
        <v>204</v>
      </c>
      <c r="D9" s="39"/>
      <c r="E9" s="38"/>
      <c r="F9" s="40"/>
      <c r="G9" s="208" t="s">
        <v>205</v>
      </c>
    </row>
    <row r="10" spans="2:7" ht="20.100000000000001" customHeight="1" x14ac:dyDescent="0.25">
      <c r="B10" s="203" t="s">
        <v>167</v>
      </c>
      <c r="C10" s="204" t="s">
        <v>168</v>
      </c>
      <c r="D10" s="39"/>
      <c r="E10" s="38"/>
      <c r="F10" s="40"/>
      <c r="G10" s="209"/>
    </row>
    <row r="11" spans="2:7" ht="20.100000000000001" customHeight="1" thickBot="1" x14ac:dyDescent="0.3">
      <c r="B11" s="206" t="s">
        <v>169</v>
      </c>
      <c r="C11" s="207" t="s">
        <v>170</v>
      </c>
      <c r="D11" s="45"/>
      <c r="E11" s="46"/>
      <c r="F11" s="47"/>
      <c r="G11" s="210" t="s">
        <v>21</v>
      </c>
    </row>
    <row r="13" spans="2:7" ht="16.5" x14ac:dyDescent="0.3">
      <c r="C13" s="49" t="s">
        <v>171</v>
      </c>
      <c r="D13" s="37" t="s">
        <v>195</v>
      </c>
      <c r="E13" s="48" t="s">
        <v>196</v>
      </c>
      <c r="G13" s="101" t="s">
        <v>197</v>
      </c>
    </row>
    <row r="14" spans="2:7" ht="16.5" x14ac:dyDescent="0.3">
      <c r="D14" s="37" t="s">
        <v>198</v>
      </c>
      <c r="E14" s="48" t="s">
        <v>199</v>
      </c>
      <c r="G14" s="101" t="s">
        <v>200</v>
      </c>
    </row>
    <row r="15" spans="2:7" x14ac:dyDescent="0.25">
      <c r="G15" s="48"/>
    </row>
  </sheetData>
  <mergeCells count="3">
    <mergeCell ref="B2:C3"/>
    <mergeCell ref="D2:F2"/>
    <mergeCell ref="G2:G3"/>
  </mergeCells>
  <phoneticPr fontId="30" type="noConversion"/>
  <hyperlinks>
    <hyperlink ref="G14" r:id="rId1"/>
    <hyperlink ref="G13" r:id="rId2" display="Woo-Jin@mazars.kr"/>
  </hyperlinks>
  <pageMargins left="0.7" right="0.7" top="0.75" bottom="0.75" header="0.3" footer="0.3"/>
  <pageSetup paperSize="9" orientation="portrait" verticalDpi="300" r:id="rId3"/>
  <ignoredErrors>
    <ignoredError sqref="B4:B5 B6:B1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xdr:col>
                    <xdr:colOff>57150</xdr:colOff>
                    <xdr:row>3</xdr:row>
                    <xdr:rowOff>57150</xdr:rowOff>
                  </from>
                  <to>
                    <xdr:col>4</xdr:col>
                    <xdr:colOff>0</xdr:colOff>
                    <xdr:row>4</xdr:row>
                    <xdr:rowOff>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4</xdr:col>
                    <xdr:colOff>133350</xdr:colOff>
                    <xdr:row>3</xdr:row>
                    <xdr:rowOff>38100</xdr:rowOff>
                  </from>
                  <to>
                    <xdr:col>5</xdr:col>
                    <xdr:colOff>0</xdr:colOff>
                    <xdr:row>4</xdr:row>
                    <xdr:rowOff>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xdr:col>
                    <xdr:colOff>104775</xdr:colOff>
                    <xdr:row>3</xdr:row>
                    <xdr:rowOff>38100</xdr:rowOff>
                  </from>
                  <to>
                    <xdr:col>6</xdr:col>
                    <xdr:colOff>104775</xdr:colOff>
                    <xdr:row>4</xdr:row>
                    <xdr:rowOff>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3</xdr:col>
                    <xdr:colOff>57150</xdr:colOff>
                    <xdr:row>4</xdr:row>
                    <xdr:rowOff>57150</xdr:rowOff>
                  </from>
                  <to>
                    <xdr:col>4</xdr:col>
                    <xdr:colOff>0</xdr:colOff>
                    <xdr:row>5</xdr:row>
                    <xdr:rowOff>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4</xdr:col>
                    <xdr:colOff>133350</xdr:colOff>
                    <xdr:row>4</xdr:row>
                    <xdr:rowOff>38100</xdr:rowOff>
                  </from>
                  <to>
                    <xdr:col>5</xdr:col>
                    <xdr:colOff>0</xdr:colOff>
                    <xdr:row>5</xdr:row>
                    <xdr:rowOff>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5</xdr:col>
                    <xdr:colOff>104775</xdr:colOff>
                    <xdr:row>4</xdr:row>
                    <xdr:rowOff>38100</xdr:rowOff>
                  </from>
                  <to>
                    <xdr:col>6</xdr:col>
                    <xdr:colOff>104775</xdr:colOff>
                    <xdr:row>5</xdr:row>
                    <xdr:rowOff>0</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57150</xdr:colOff>
                    <xdr:row>5</xdr:row>
                    <xdr:rowOff>57150</xdr:rowOff>
                  </from>
                  <to>
                    <xdr:col>4</xdr:col>
                    <xdr:colOff>0</xdr:colOff>
                    <xdr:row>6</xdr:row>
                    <xdr:rowOff>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4</xdr:col>
                    <xdr:colOff>133350</xdr:colOff>
                    <xdr:row>5</xdr:row>
                    <xdr:rowOff>38100</xdr:rowOff>
                  </from>
                  <to>
                    <xdr:col>5</xdr:col>
                    <xdr:colOff>0</xdr:colOff>
                    <xdr:row>6</xdr:row>
                    <xdr:rowOff>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5</xdr:col>
                    <xdr:colOff>104775</xdr:colOff>
                    <xdr:row>5</xdr:row>
                    <xdr:rowOff>38100</xdr:rowOff>
                  </from>
                  <to>
                    <xdr:col>6</xdr:col>
                    <xdr:colOff>104775</xdr:colOff>
                    <xdr:row>6</xdr:row>
                    <xdr:rowOff>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3</xdr:col>
                    <xdr:colOff>57150</xdr:colOff>
                    <xdr:row>6</xdr:row>
                    <xdr:rowOff>57150</xdr:rowOff>
                  </from>
                  <to>
                    <xdr:col>4</xdr:col>
                    <xdr:colOff>0</xdr:colOff>
                    <xdr:row>7</xdr:row>
                    <xdr:rowOff>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xdr:col>
                    <xdr:colOff>133350</xdr:colOff>
                    <xdr:row>6</xdr:row>
                    <xdr:rowOff>38100</xdr:rowOff>
                  </from>
                  <to>
                    <xdr:col>5</xdr:col>
                    <xdr:colOff>0</xdr:colOff>
                    <xdr:row>7</xdr:row>
                    <xdr:rowOff>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5</xdr:col>
                    <xdr:colOff>104775</xdr:colOff>
                    <xdr:row>6</xdr:row>
                    <xdr:rowOff>38100</xdr:rowOff>
                  </from>
                  <to>
                    <xdr:col>6</xdr:col>
                    <xdr:colOff>104775</xdr:colOff>
                    <xdr:row>7</xdr:row>
                    <xdr:rowOff>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3</xdr:col>
                    <xdr:colOff>57150</xdr:colOff>
                    <xdr:row>7</xdr:row>
                    <xdr:rowOff>57150</xdr:rowOff>
                  </from>
                  <to>
                    <xdr:col>4</xdr:col>
                    <xdr:colOff>0</xdr:colOff>
                    <xdr:row>8</xdr:row>
                    <xdr:rowOff>0</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4</xdr:col>
                    <xdr:colOff>133350</xdr:colOff>
                    <xdr:row>7</xdr:row>
                    <xdr:rowOff>38100</xdr:rowOff>
                  </from>
                  <to>
                    <xdr:col>5</xdr:col>
                    <xdr:colOff>0</xdr:colOff>
                    <xdr:row>8</xdr:row>
                    <xdr:rowOff>0</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5</xdr:col>
                    <xdr:colOff>104775</xdr:colOff>
                    <xdr:row>7</xdr:row>
                    <xdr:rowOff>38100</xdr:rowOff>
                  </from>
                  <to>
                    <xdr:col>6</xdr:col>
                    <xdr:colOff>104775</xdr:colOff>
                    <xdr:row>8</xdr:row>
                    <xdr:rowOff>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3</xdr:col>
                    <xdr:colOff>57150</xdr:colOff>
                    <xdr:row>9</xdr:row>
                    <xdr:rowOff>57150</xdr:rowOff>
                  </from>
                  <to>
                    <xdr:col>4</xdr:col>
                    <xdr:colOff>0</xdr:colOff>
                    <xdr:row>10</xdr:row>
                    <xdr:rowOff>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4</xdr:col>
                    <xdr:colOff>133350</xdr:colOff>
                    <xdr:row>9</xdr:row>
                    <xdr:rowOff>38100</xdr:rowOff>
                  </from>
                  <to>
                    <xdr:col>5</xdr:col>
                    <xdr:colOff>0</xdr:colOff>
                    <xdr:row>10</xdr:row>
                    <xdr:rowOff>0</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5</xdr:col>
                    <xdr:colOff>104775</xdr:colOff>
                    <xdr:row>9</xdr:row>
                    <xdr:rowOff>38100</xdr:rowOff>
                  </from>
                  <to>
                    <xdr:col>6</xdr:col>
                    <xdr:colOff>104775</xdr:colOff>
                    <xdr:row>10</xdr:row>
                    <xdr:rowOff>0</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3</xdr:col>
                    <xdr:colOff>57150</xdr:colOff>
                    <xdr:row>10</xdr:row>
                    <xdr:rowOff>57150</xdr:rowOff>
                  </from>
                  <to>
                    <xdr:col>4</xdr:col>
                    <xdr:colOff>0</xdr:colOff>
                    <xdr:row>11</xdr:row>
                    <xdr:rowOff>0</xdr:rowOff>
                  </to>
                </anchor>
              </controlPr>
            </control>
          </mc:Choice>
        </mc:AlternateContent>
        <mc:AlternateContent xmlns:mc="http://schemas.openxmlformats.org/markup-compatibility/2006">
          <mc:Choice Requires="x14">
            <control shapeId="10260" r:id="rId25" name="Check Box 20">
              <controlPr defaultSize="0" autoFill="0" autoLine="0" autoPict="0">
                <anchor moveWithCells="1">
                  <from>
                    <xdr:col>4</xdr:col>
                    <xdr:colOff>133350</xdr:colOff>
                    <xdr:row>10</xdr:row>
                    <xdr:rowOff>38100</xdr:rowOff>
                  </from>
                  <to>
                    <xdr:col>5</xdr:col>
                    <xdr:colOff>0</xdr:colOff>
                    <xdr:row>11</xdr:row>
                    <xdr:rowOff>0</xdr:rowOff>
                  </to>
                </anchor>
              </controlPr>
            </control>
          </mc:Choice>
        </mc:AlternateContent>
        <mc:AlternateContent xmlns:mc="http://schemas.openxmlformats.org/markup-compatibility/2006">
          <mc:Choice Requires="x14">
            <control shapeId="10261" r:id="rId26" name="Check Box 21">
              <controlPr defaultSize="0" autoFill="0" autoLine="0" autoPict="0">
                <anchor moveWithCells="1">
                  <from>
                    <xdr:col>5</xdr:col>
                    <xdr:colOff>104775</xdr:colOff>
                    <xdr:row>10</xdr:row>
                    <xdr:rowOff>38100</xdr:rowOff>
                  </from>
                  <to>
                    <xdr:col>6</xdr:col>
                    <xdr:colOff>104775</xdr:colOff>
                    <xdr:row>11</xdr:row>
                    <xdr:rowOff>0</xdr:rowOff>
                  </to>
                </anchor>
              </controlPr>
            </control>
          </mc:Choice>
        </mc:AlternateContent>
        <mc:AlternateContent xmlns:mc="http://schemas.openxmlformats.org/markup-compatibility/2006">
          <mc:Choice Requires="x14">
            <control shapeId="10268" r:id="rId27" name="Check Box 28">
              <controlPr defaultSize="0" autoFill="0" autoLine="0" autoPict="0">
                <anchor moveWithCells="1">
                  <from>
                    <xdr:col>3</xdr:col>
                    <xdr:colOff>57150</xdr:colOff>
                    <xdr:row>8</xdr:row>
                    <xdr:rowOff>57150</xdr:rowOff>
                  </from>
                  <to>
                    <xdr:col>4</xdr:col>
                    <xdr:colOff>0</xdr:colOff>
                    <xdr:row>9</xdr:row>
                    <xdr:rowOff>0</xdr:rowOff>
                  </to>
                </anchor>
              </controlPr>
            </control>
          </mc:Choice>
        </mc:AlternateContent>
        <mc:AlternateContent xmlns:mc="http://schemas.openxmlformats.org/markup-compatibility/2006">
          <mc:Choice Requires="x14">
            <control shapeId="10269" r:id="rId28" name="Check Box 29">
              <controlPr defaultSize="0" autoFill="0" autoLine="0" autoPict="0">
                <anchor moveWithCells="1">
                  <from>
                    <xdr:col>4</xdr:col>
                    <xdr:colOff>133350</xdr:colOff>
                    <xdr:row>8</xdr:row>
                    <xdr:rowOff>38100</xdr:rowOff>
                  </from>
                  <to>
                    <xdr:col>5</xdr:col>
                    <xdr:colOff>0</xdr:colOff>
                    <xdr:row>9</xdr:row>
                    <xdr:rowOff>0</xdr:rowOff>
                  </to>
                </anchor>
              </controlPr>
            </control>
          </mc:Choice>
        </mc:AlternateContent>
        <mc:AlternateContent xmlns:mc="http://schemas.openxmlformats.org/markup-compatibility/2006">
          <mc:Choice Requires="x14">
            <control shapeId="10270" r:id="rId29" name="Check Box 30">
              <controlPr defaultSize="0" autoFill="0" autoLine="0" autoPict="0">
                <anchor moveWithCells="1">
                  <from>
                    <xdr:col>5</xdr:col>
                    <xdr:colOff>104775</xdr:colOff>
                    <xdr:row>8</xdr:row>
                    <xdr:rowOff>38100</xdr:rowOff>
                  </from>
                  <to>
                    <xdr:col>6</xdr:col>
                    <xdr:colOff>104775</xdr:colOff>
                    <xdr:row>9</xdr:row>
                    <xdr:rowOff>0</xdr:rowOff>
                  </to>
                </anchor>
              </controlPr>
            </control>
          </mc:Choice>
        </mc:AlternateContent>
        <mc:AlternateContent xmlns:mc="http://schemas.openxmlformats.org/markup-compatibility/2006">
          <mc:Choice Requires="x14">
            <control shapeId="10271" r:id="rId30" name="Check Box 31">
              <controlPr defaultSize="0" autoFill="0" autoLine="0" autoPict="0">
                <anchor moveWithCells="1">
                  <from>
                    <xdr:col>3</xdr:col>
                    <xdr:colOff>57150</xdr:colOff>
                    <xdr:row>8</xdr:row>
                    <xdr:rowOff>57150</xdr:rowOff>
                  </from>
                  <to>
                    <xdr:col>4</xdr:col>
                    <xdr:colOff>0</xdr:colOff>
                    <xdr:row>9</xdr:row>
                    <xdr:rowOff>0</xdr:rowOff>
                  </to>
                </anchor>
              </controlPr>
            </control>
          </mc:Choice>
        </mc:AlternateContent>
        <mc:AlternateContent xmlns:mc="http://schemas.openxmlformats.org/markup-compatibility/2006">
          <mc:Choice Requires="x14">
            <control shapeId="10272" r:id="rId31" name="Check Box 32">
              <controlPr defaultSize="0" autoFill="0" autoLine="0" autoPict="0">
                <anchor moveWithCells="1">
                  <from>
                    <xdr:col>4</xdr:col>
                    <xdr:colOff>133350</xdr:colOff>
                    <xdr:row>8</xdr:row>
                    <xdr:rowOff>38100</xdr:rowOff>
                  </from>
                  <to>
                    <xdr:col>5</xdr:col>
                    <xdr:colOff>0</xdr:colOff>
                    <xdr:row>9</xdr:row>
                    <xdr:rowOff>0</xdr:rowOff>
                  </to>
                </anchor>
              </controlPr>
            </control>
          </mc:Choice>
        </mc:AlternateContent>
        <mc:AlternateContent xmlns:mc="http://schemas.openxmlformats.org/markup-compatibility/2006">
          <mc:Choice Requires="x14">
            <control shapeId="10273" r:id="rId32" name="Check Box 33">
              <controlPr defaultSize="0" autoFill="0" autoLine="0" autoPict="0">
                <anchor moveWithCells="1">
                  <from>
                    <xdr:col>5</xdr:col>
                    <xdr:colOff>104775</xdr:colOff>
                    <xdr:row>8</xdr:row>
                    <xdr:rowOff>38100</xdr:rowOff>
                  </from>
                  <to>
                    <xdr:col>6</xdr:col>
                    <xdr:colOff>104775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R119"/>
  <sheetViews>
    <sheetView showGridLines="0" topLeftCell="A2" zoomScale="70" zoomScaleNormal="70" workbookViewId="0">
      <selection activeCell="B2" sqref="B2:P2"/>
    </sheetView>
  </sheetViews>
  <sheetFormatPr defaultColWidth="13" defaultRowHeight="13.5" x14ac:dyDescent="0.3"/>
  <cols>
    <col min="1" max="1" width="2.25" style="81" customWidth="1"/>
    <col min="2" max="3" width="20.75" style="81" customWidth="1"/>
    <col min="4" max="4" width="21.5" style="81" customWidth="1"/>
    <col min="5" max="5" width="17.125" style="81" customWidth="1"/>
    <col min="6" max="6" width="17.625" style="81" customWidth="1"/>
    <col min="7" max="7" width="17.25" style="81" customWidth="1"/>
    <col min="8" max="8" width="20.5" style="81" customWidth="1"/>
    <col min="9" max="16" width="17.125" style="81" customWidth="1"/>
    <col min="17" max="18" width="17" style="81" customWidth="1"/>
    <col min="19" max="16384" width="13" style="81"/>
  </cols>
  <sheetData>
    <row r="1" spans="2:16" hidden="1" x14ac:dyDescent="0.3"/>
    <row r="2" spans="2:16" ht="38.25" customHeight="1" x14ac:dyDescent="0.3">
      <c r="B2" s="685" t="s">
        <v>876</v>
      </c>
      <c r="C2" s="685"/>
      <c r="D2" s="685"/>
      <c r="E2" s="685"/>
      <c r="F2" s="685"/>
      <c r="G2" s="685"/>
      <c r="H2" s="685"/>
      <c r="I2" s="685"/>
      <c r="J2" s="685"/>
      <c r="K2" s="685"/>
      <c r="L2" s="685"/>
      <c r="M2" s="685"/>
      <c r="N2" s="685"/>
      <c r="O2" s="685"/>
      <c r="P2" s="685"/>
    </row>
    <row r="3" spans="2:16" ht="20.25" x14ac:dyDescent="0.3">
      <c r="B3" s="126" t="s">
        <v>782</v>
      </c>
      <c r="C3" s="126"/>
      <c r="E3" s="82"/>
      <c r="F3" s="82"/>
      <c r="G3" s="82"/>
      <c r="H3" s="82"/>
      <c r="I3" s="82"/>
      <c r="J3" s="82"/>
    </row>
    <row r="4" spans="2:16" ht="14.25" thickBot="1" x14ac:dyDescent="0.35">
      <c r="D4" s="83"/>
      <c r="H4" s="92"/>
      <c r="I4" s="92"/>
      <c r="J4" s="92"/>
      <c r="K4" s="92"/>
      <c r="L4" s="92"/>
    </row>
    <row r="5" spans="2:16" ht="15" customHeight="1" x14ac:dyDescent="0.3">
      <c r="B5" s="400" t="s">
        <v>176</v>
      </c>
      <c r="C5" s="686" t="s">
        <v>176</v>
      </c>
      <c r="D5" s="687"/>
      <c r="E5" s="688"/>
      <c r="H5" s="92"/>
      <c r="I5" s="92"/>
      <c r="J5" s="92"/>
      <c r="K5" s="92"/>
      <c r="L5" s="92"/>
    </row>
    <row r="6" spans="2:16" ht="15" customHeight="1" x14ac:dyDescent="0.3">
      <c r="B6" s="401" t="s">
        <v>177</v>
      </c>
      <c r="C6" s="689" t="s">
        <v>335</v>
      </c>
      <c r="D6" s="690"/>
      <c r="E6" s="691"/>
      <c r="H6" s="92" t="s">
        <v>758</v>
      </c>
      <c r="I6" s="92"/>
      <c r="J6" s="92"/>
      <c r="K6" s="92"/>
      <c r="L6" s="92"/>
    </row>
    <row r="7" spans="2:16" ht="15" customHeight="1" x14ac:dyDescent="0.3">
      <c r="B7" s="401" t="s">
        <v>178</v>
      </c>
      <c r="C7" s="287">
        <v>43160</v>
      </c>
      <c r="D7" s="671" t="s">
        <v>336</v>
      </c>
      <c r="E7" s="289">
        <v>44196</v>
      </c>
      <c r="F7" s="81" t="s">
        <v>337</v>
      </c>
      <c r="H7" s="278" t="s">
        <v>346</v>
      </c>
      <c r="I7" s="278" t="s">
        <v>764</v>
      </c>
      <c r="J7" s="278" t="s">
        <v>765</v>
      </c>
      <c r="K7" s="278" t="s">
        <v>766</v>
      </c>
      <c r="L7" s="92"/>
    </row>
    <row r="8" spans="2:16" ht="15" customHeight="1" x14ac:dyDescent="0.3">
      <c r="B8" s="401" t="s">
        <v>338</v>
      </c>
      <c r="C8" s="287">
        <v>43466</v>
      </c>
      <c r="D8" s="671" t="s">
        <v>336</v>
      </c>
      <c r="E8" s="289">
        <v>43830</v>
      </c>
      <c r="F8" s="81" t="s">
        <v>339</v>
      </c>
      <c r="H8" s="271" t="s">
        <v>760</v>
      </c>
      <c r="I8" s="391">
        <f>D51</f>
        <v>0</v>
      </c>
      <c r="J8" s="394">
        <f>H51</f>
        <v>0</v>
      </c>
      <c r="K8" s="397">
        <f>Q51</f>
        <v>0</v>
      </c>
      <c r="L8" s="92"/>
    </row>
    <row r="9" spans="2:16" ht="15" customHeight="1" x14ac:dyDescent="0.3">
      <c r="B9" s="401" t="s">
        <v>340</v>
      </c>
      <c r="C9" s="287">
        <v>43466</v>
      </c>
      <c r="D9" s="671" t="s">
        <v>336</v>
      </c>
      <c r="E9" s="289">
        <v>43646</v>
      </c>
      <c r="F9" s="81" t="s">
        <v>341</v>
      </c>
      <c r="H9" s="271" t="s">
        <v>761</v>
      </c>
      <c r="I9" s="391">
        <f>D64</f>
        <v>0</v>
      </c>
      <c r="J9" s="394">
        <f>I64</f>
        <v>0</v>
      </c>
      <c r="K9" s="398">
        <f>G64</f>
        <v>0</v>
      </c>
      <c r="L9" s="92"/>
    </row>
    <row r="10" spans="2:16" ht="15" customHeight="1" x14ac:dyDescent="0.25">
      <c r="B10" s="401" t="s">
        <v>179</v>
      </c>
      <c r="C10" s="689" t="s">
        <v>342</v>
      </c>
      <c r="D10" s="690"/>
      <c r="E10" s="691"/>
      <c r="H10" s="271" t="s">
        <v>762</v>
      </c>
      <c r="I10" s="507">
        <f>F76</f>
        <v>0</v>
      </c>
      <c r="J10" s="394">
        <f>D76</f>
        <v>0</v>
      </c>
      <c r="K10" s="398">
        <f>G76</f>
        <v>0</v>
      </c>
      <c r="L10" s="92"/>
    </row>
    <row r="11" spans="2:16" ht="15" customHeight="1" thickBot="1" x14ac:dyDescent="0.35">
      <c r="B11" s="401" t="s">
        <v>180</v>
      </c>
      <c r="C11" s="689" t="s">
        <v>343</v>
      </c>
      <c r="D11" s="690"/>
      <c r="E11" s="691"/>
      <c r="H11" s="271" t="s">
        <v>763</v>
      </c>
      <c r="I11" s="398">
        <f>H88</f>
        <v>0</v>
      </c>
      <c r="J11" s="394">
        <f>F88</f>
        <v>0</v>
      </c>
      <c r="K11" s="399">
        <f>D88</f>
        <v>0</v>
      </c>
      <c r="L11" s="92"/>
      <c r="M11" s="254"/>
    </row>
    <row r="12" spans="2:16" ht="15" customHeight="1" thickBot="1" x14ac:dyDescent="0.35">
      <c r="B12" s="402" t="s">
        <v>181</v>
      </c>
      <c r="C12" s="682" t="s">
        <v>344</v>
      </c>
      <c r="D12" s="683"/>
      <c r="E12" s="684"/>
      <c r="H12" s="271" t="s">
        <v>767</v>
      </c>
      <c r="I12" s="391">
        <f>SUM(I8:I11)</f>
        <v>0</v>
      </c>
      <c r="J12" s="391">
        <f>SUM(J8:J11)</f>
        <v>0</v>
      </c>
      <c r="K12" s="391">
        <f>SUM(K8:K11)</f>
        <v>0</v>
      </c>
      <c r="L12" s="92"/>
      <c r="M12" s="260"/>
      <c r="N12" s="264" t="s">
        <v>182</v>
      </c>
      <c r="O12" s="265"/>
    </row>
    <row r="13" spans="2:16" ht="15.6" customHeight="1" x14ac:dyDescent="0.3">
      <c r="L13" s="92"/>
      <c r="M13" s="92"/>
    </row>
    <row r="14" spans="2:16" ht="30" customHeight="1" thickBot="1" x14ac:dyDescent="0.35">
      <c r="B14" s="139" t="s">
        <v>757</v>
      </c>
      <c r="C14" s="139"/>
      <c r="O14" s="92"/>
    </row>
    <row r="15" spans="2:16" ht="16.5" x14ac:dyDescent="0.3">
      <c r="B15" s="700" t="s">
        <v>878</v>
      </c>
      <c r="C15" s="701"/>
      <c r="D15" s="701"/>
      <c r="E15" s="701"/>
      <c r="F15" s="701"/>
      <c r="G15" s="701"/>
      <c r="H15" s="702"/>
      <c r="I15" s="84"/>
      <c r="J15" s="697" t="s">
        <v>879</v>
      </c>
      <c r="K15" s="698"/>
      <c r="L15" s="698"/>
      <c r="M15" s="698"/>
      <c r="N15" s="698"/>
      <c r="O15" s="699"/>
    </row>
    <row r="16" spans="2:16" s="83" customFormat="1" ht="15" customHeight="1" x14ac:dyDescent="0.3">
      <c r="B16" s="127" t="s">
        <v>183</v>
      </c>
      <c r="C16" s="290" t="s">
        <v>184</v>
      </c>
      <c r="D16" s="279" t="s">
        <v>703</v>
      </c>
      <c r="E16" s="128" t="s">
        <v>769</v>
      </c>
      <c r="F16" s="128" t="s">
        <v>185</v>
      </c>
      <c r="G16" s="128" t="s">
        <v>347</v>
      </c>
      <c r="H16" s="129" t="s">
        <v>348</v>
      </c>
      <c r="I16" s="84"/>
      <c r="J16" s="262" t="s">
        <v>183</v>
      </c>
      <c r="K16" s="263" t="s">
        <v>184</v>
      </c>
      <c r="L16" s="263" t="s">
        <v>346</v>
      </c>
      <c r="M16" s="263" t="s">
        <v>349</v>
      </c>
      <c r="N16" s="263" t="s">
        <v>784</v>
      </c>
      <c r="O16" s="475" t="s">
        <v>350</v>
      </c>
    </row>
    <row r="17" spans="2:15" s="83" customFormat="1" ht="27" x14ac:dyDescent="0.3">
      <c r="B17" s="437"/>
      <c r="C17" s="607" t="s">
        <v>721</v>
      </c>
      <c r="D17" s="293"/>
      <c r="E17" s="293"/>
      <c r="F17" s="608"/>
      <c r="G17" s="609"/>
      <c r="H17" s="295">
        <f>F17-G17</f>
        <v>0</v>
      </c>
      <c r="I17" s="84"/>
      <c r="J17" s="437"/>
      <c r="K17" s="617"/>
      <c r="L17" s="618"/>
      <c r="M17" s="446"/>
      <c r="N17" s="446"/>
      <c r="O17" s="450"/>
    </row>
    <row r="18" spans="2:15" ht="27" x14ac:dyDescent="0.3">
      <c r="B18" s="440"/>
      <c r="C18" s="607" t="s">
        <v>721</v>
      </c>
      <c r="D18" s="298"/>
      <c r="E18" s="298"/>
      <c r="F18" s="610"/>
      <c r="G18" s="611"/>
      <c r="H18" s="300">
        <f>H17+F18-G18</f>
        <v>0</v>
      </c>
      <c r="I18" s="84"/>
      <c r="J18" s="440"/>
      <c r="K18" s="619"/>
      <c r="L18" s="620"/>
      <c r="M18" s="447"/>
      <c r="N18" s="447"/>
      <c r="O18" s="451"/>
    </row>
    <row r="19" spans="2:15" ht="27" x14ac:dyDescent="0.3">
      <c r="B19" s="440"/>
      <c r="C19" s="607" t="s">
        <v>721</v>
      </c>
      <c r="D19" s="298"/>
      <c r="E19" s="298"/>
      <c r="F19" s="610"/>
      <c r="G19" s="611"/>
      <c r="H19" s="300">
        <f>H18+F19-G19</f>
        <v>0</v>
      </c>
      <c r="I19" s="84"/>
      <c r="J19" s="440"/>
      <c r="K19" s="619"/>
      <c r="L19" s="620"/>
      <c r="M19" s="447"/>
      <c r="N19" s="447"/>
      <c r="O19" s="451"/>
    </row>
    <row r="20" spans="2:15" ht="27" x14ac:dyDescent="0.3">
      <c r="B20" s="440"/>
      <c r="C20" s="607" t="s">
        <v>721</v>
      </c>
      <c r="D20" s="298"/>
      <c r="E20" s="298"/>
      <c r="F20" s="610"/>
      <c r="G20" s="611"/>
      <c r="H20" s="300">
        <f>H19+F20-G20</f>
        <v>0</v>
      </c>
      <c r="I20" s="84"/>
      <c r="J20" s="440"/>
      <c r="K20" s="619"/>
      <c r="L20" s="620"/>
      <c r="M20" s="447"/>
      <c r="N20" s="447"/>
      <c r="O20" s="451"/>
    </row>
    <row r="21" spans="2:15" ht="27" x14ac:dyDescent="0.3">
      <c r="B21" s="440"/>
      <c r="C21" s="607" t="s">
        <v>721</v>
      </c>
      <c r="D21" s="298"/>
      <c r="E21" s="298"/>
      <c r="F21" s="610"/>
      <c r="G21" s="611"/>
      <c r="H21" s="300">
        <f t="shared" ref="H21:H22" si="0">H20+F21-G21</f>
        <v>0</v>
      </c>
      <c r="I21" s="84"/>
      <c r="J21" s="440"/>
      <c r="K21" s="619"/>
      <c r="L21" s="620"/>
      <c r="M21" s="447"/>
      <c r="N21" s="447"/>
      <c r="O21" s="451"/>
    </row>
    <row r="22" spans="2:15" ht="27" x14ac:dyDescent="0.3">
      <c r="B22" s="440"/>
      <c r="C22" s="607" t="s">
        <v>721</v>
      </c>
      <c r="D22" s="298"/>
      <c r="E22" s="298"/>
      <c r="F22" s="610"/>
      <c r="G22" s="611"/>
      <c r="H22" s="300">
        <f t="shared" si="0"/>
        <v>0</v>
      </c>
      <c r="I22" s="84"/>
      <c r="J22" s="440"/>
      <c r="K22" s="619"/>
      <c r="L22" s="620"/>
      <c r="M22" s="447"/>
      <c r="N22" s="447"/>
      <c r="O22" s="451"/>
    </row>
    <row r="23" spans="2:15" ht="27" x14ac:dyDescent="0.3">
      <c r="B23" s="440"/>
      <c r="C23" s="607" t="s">
        <v>721</v>
      </c>
      <c r="D23" s="298"/>
      <c r="E23" s="298"/>
      <c r="F23" s="610"/>
      <c r="G23" s="611"/>
      <c r="H23" s="300">
        <f>H22+F23-G23</f>
        <v>0</v>
      </c>
      <c r="I23" s="84"/>
      <c r="J23" s="440"/>
      <c r="K23" s="619"/>
      <c r="L23" s="620"/>
      <c r="M23" s="447"/>
      <c r="N23" s="447"/>
      <c r="O23" s="451"/>
    </row>
    <row r="24" spans="2:15" ht="27" x14ac:dyDescent="0.3">
      <c r="B24" s="440"/>
      <c r="C24" s="607" t="s">
        <v>721</v>
      </c>
      <c r="D24" s="441"/>
      <c r="E24" s="298"/>
      <c r="F24" s="610"/>
      <c r="G24" s="611"/>
      <c r="H24" s="300">
        <f t="shared" ref="H24:H28" si="1">H23+F24-G24</f>
        <v>0</v>
      </c>
      <c r="I24" s="84"/>
      <c r="J24" s="440"/>
      <c r="K24" s="619"/>
      <c r="L24" s="620"/>
      <c r="M24" s="447"/>
      <c r="N24" s="447"/>
      <c r="O24" s="451"/>
    </row>
    <row r="25" spans="2:15" ht="27" x14ac:dyDescent="0.3">
      <c r="B25" s="440"/>
      <c r="C25" s="607" t="s">
        <v>721</v>
      </c>
      <c r="D25" s="441"/>
      <c r="E25" s="298"/>
      <c r="F25" s="610"/>
      <c r="G25" s="611"/>
      <c r="H25" s="300">
        <f t="shared" si="1"/>
        <v>0</v>
      </c>
      <c r="I25" s="84"/>
      <c r="J25" s="440"/>
      <c r="K25" s="619"/>
      <c r="L25" s="620"/>
      <c r="M25" s="447"/>
      <c r="N25" s="447"/>
      <c r="O25" s="451"/>
    </row>
    <row r="26" spans="2:15" ht="27" x14ac:dyDescent="0.3">
      <c r="B26" s="440"/>
      <c r="C26" s="607" t="s">
        <v>721</v>
      </c>
      <c r="D26" s="441"/>
      <c r="E26" s="298"/>
      <c r="F26" s="610"/>
      <c r="G26" s="611"/>
      <c r="H26" s="300">
        <f t="shared" si="1"/>
        <v>0</v>
      </c>
      <c r="I26" s="84"/>
      <c r="J26" s="440"/>
      <c r="K26" s="619"/>
      <c r="L26" s="620"/>
      <c r="M26" s="447"/>
      <c r="N26" s="447"/>
      <c r="O26" s="451"/>
    </row>
    <row r="27" spans="2:15" ht="27" x14ac:dyDescent="0.3">
      <c r="B27" s="440"/>
      <c r="C27" s="607" t="s">
        <v>721</v>
      </c>
      <c r="D27" s="441"/>
      <c r="E27" s="298"/>
      <c r="F27" s="610"/>
      <c r="G27" s="611"/>
      <c r="H27" s="300">
        <f t="shared" si="1"/>
        <v>0</v>
      </c>
      <c r="I27" s="84"/>
      <c r="J27" s="440"/>
      <c r="K27" s="619"/>
      <c r="L27" s="620"/>
      <c r="M27" s="447"/>
      <c r="N27" s="447"/>
      <c r="O27" s="451"/>
    </row>
    <row r="28" spans="2:15" ht="27" x14ac:dyDescent="0.3">
      <c r="B28" s="449"/>
      <c r="C28" s="612" t="s">
        <v>721</v>
      </c>
      <c r="D28" s="613"/>
      <c r="E28" s="304"/>
      <c r="F28" s="614"/>
      <c r="G28" s="615"/>
      <c r="H28" s="306">
        <f t="shared" si="1"/>
        <v>0</v>
      </c>
      <c r="I28" s="84"/>
      <c r="J28" s="449"/>
      <c r="K28" s="621"/>
      <c r="L28" s="622"/>
      <c r="M28" s="448"/>
      <c r="N28" s="448"/>
      <c r="O28" s="452"/>
    </row>
    <row r="29" spans="2:15" ht="15" customHeight="1" thickBot="1" x14ac:dyDescent="0.35">
      <c r="B29" s="85"/>
      <c r="C29" s="280"/>
      <c r="D29" s="482"/>
      <c r="E29" s="616"/>
      <c r="F29" s="86">
        <f>SUM(F17:F28)</f>
        <v>0</v>
      </c>
      <c r="G29" s="86">
        <f>SUM(G17:G28)</f>
        <v>0</v>
      </c>
      <c r="H29" s="132">
        <f>F29-G29</f>
        <v>0</v>
      </c>
      <c r="I29" s="133" t="b">
        <f>H28=H29</f>
        <v>1</v>
      </c>
      <c r="J29" s="134"/>
      <c r="K29" s="135"/>
      <c r="L29" s="253"/>
      <c r="M29" s="136">
        <f>SUM(M17:M28)</f>
        <v>0</v>
      </c>
      <c r="N29" s="505">
        <f>SUM(N17:N28)</f>
        <v>0</v>
      </c>
      <c r="O29" s="476">
        <f>SUM(O17:O28)</f>
        <v>0</v>
      </c>
    </row>
    <row r="30" spans="2:15" ht="15" customHeight="1" x14ac:dyDescent="0.3">
      <c r="B30" s="96"/>
      <c r="C30" s="96"/>
      <c r="D30" s="97"/>
      <c r="E30" s="98"/>
      <c r="F30" s="98"/>
      <c r="G30" s="98"/>
      <c r="H30" s="84"/>
      <c r="I30" s="137"/>
      <c r="J30" s="138"/>
      <c r="K30" s="130"/>
      <c r="L30" s="130"/>
      <c r="M30" s="99"/>
      <c r="O30" s="506" t="b">
        <f>O29=Q51+G64+G76+D88</f>
        <v>1</v>
      </c>
    </row>
    <row r="31" spans="2:15" ht="1.9" customHeight="1" x14ac:dyDescent="0.3"/>
    <row r="32" spans="2:15" s="256" customFormat="1" ht="20.25" x14ac:dyDescent="0.3">
      <c r="B32" s="255" t="s">
        <v>686</v>
      </c>
      <c r="C32" s="255"/>
    </row>
    <row r="33" spans="2:18" s="256" customFormat="1" x14ac:dyDescent="0.3">
      <c r="B33" s="257" t="s">
        <v>351</v>
      </c>
      <c r="C33" s="257"/>
    </row>
    <row r="34" spans="2:18" s="256" customFormat="1" x14ac:dyDescent="0.3">
      <c r="B34" s="257" t="s">
        <v>352</v>
      </c>
      <c r="C34" s="257"/>
    </row>
    <row r="35" spans="2:18" hidden="1" x14ac:dyDescent="0.3"/>
    <row r="36" spans="2:18" ht="16.5" x14ac:dyDescent="0.3">
      <c r="B36"/>
      <c r="C36"/>
      <c r="D36"/>
      <c r="E36"/>
      <c r="F36"/>
      <c r="G36"/>
      <c r="H36"/>
      <c r="I36"/>
      <c r="J36"/>
      <c r="K36"/>
      <c r="L36"/>
      <c r="M36"/>
      <c r="N36"/>
      <c r="O36"/>
      <c r="P36"/>
    </row>
    <row r="37" spans="2:18" ht="30" customHeight="1" thickBot="1" x14ac:dyDescent="0.35">
      <c r="B37" s="139" t="s">
        <v>689</v>
      </c>
      <c r="C37" s="139"/>
      <c r="P37" s="84"/>
      <c r="Q37" s="81" t="s">
        <v>883</v>
      </c>
    </row>
    <row r="38" spans="2:18" ht="15" customHeight="1" x14ac:dyDescent="0.3">
      <c r="B38" s="140" t="s">
        <v>353</v>
      </c>
      <c r="C38" s="141"/>
      <c r="D38" s="141"/>
      <c r="E38" s="141"/>
      <c r="F38" s="141"/>
      <c r="G38" s="141"/>
      <c r="H38" s="141"/>
      <c r="I38" s="142"/>
      <c r="J38" s="143" t="s">
        <v>354</v>
      </c>
      <c r="K38" s="144"/>
      <c r="L38" s="144"/>
      <c r="M38" s="144"/>
      <c r="N38" s="144"/>
      <c r="O38" s="144"/>
      <c r="P38" s="144"/>
      <c r="Q38" s="145"/>
    </row>
    <row r="39" spans="2:18" ht="15" customHeight="1" x14ac:dyDescent="0.3">
      <c r="B39" s="146" t="s">
        <v>355</v>
      </c>
      <c r="C39" s="281" t="s">
        <v>720</v>
      </c>
      <c r="D39" s="147" t="s">
        <v>356</v>
      </c>
      <c r="E39" s="147" t="s">
        <v>357</v>
      </c>
      <c r="F39" s="147" t="s">
        <v>358</v>
      </c>
      <c r="G39" s="147" t="s">
        <v>359</v>
      </c>
      <c r="H39" s="147" t="s">
        <v>755</v>
      </c>
      <c r="I39" s="148" t="s">
        <v>360</v>
      </c>
      <c r="J39" s="149" t="s">
        <v>183</v>
      </c>
      <c r="K39" s="150" t="s">
        <v>361</v>
      </c>
      <c r="L39" s="150" t="s">
        <v>783</v>
      </c>
      <c r="M39" s="150" t="s">
        <v>362</v>
      </c>
      <c r="N39" s="150" t="s">
        <v>786</v>
      </c>
      <c r="O39" s="150" t="s">
        <v>363</v>
      </c>
      <c r="P39" s="150" t="s">
        <v>360</v>
      </c>
      <c r="Q39" s="151" t="s">
        <v>364</v>
      </c>
    </row>
    <row r="40" spans="2:18" ht="15" customHeight="1" x14ac:dyDescent="0.3">
      <c r="B40" s="437"/>
      <c r="C40" s="438"/>
      <c r="D40" s="439"/>
      <c r="E40" s="439"/>
      <c r="F40" s="318">
        <f t="shared" ref="F40:F50" si="2">D40-E40</f>
        <v>0</v>
      </c>
      <c r="G40" s="319">
        <f>IFERROR(F40/H40,0)</f>
        <v>0</v>
      </c>
      <c r="H40" s="446"/>
      <c r="I40" s="321">
        <f t="shared" ref="I40:I50" si="3">IFERROR(H40*G40/SUM($H$51,$I$64,$D$76,$F$88),0)</f>
        <v>0</v>
      </c>
      <c r="J40" s="437"/>
      <c r="K40" s="446"/>
      <c r="L40" s="446"/>
      <c r="M40" s="446"/>
      <c r="N40" s="322">
        <f>L40-M40</f>
        <v>0</v>
      </c>
      <c r="O40" s="323">
        <f>IFERROR(N40/Q40,)</f>
        <v>0</v>
      </c>
      <c r="P40" s="350">
        <f t="shared" ref="P40:P50" si="4">IFERROR(Q40*O40/SUM($Q$51,$G$76,$G$64,$D$88),0)</f>
        <v>0</v>
      </c>
      <c r="Q40" s="450"/>
      <c r="R40" s="501"/>
    </row>
    <row r="41" spans="2:18" ht="15" customHeight="1" x14ac:dyDescent="0.3">
      <c r="B41" s="440"/>
      <c r="C41" s="441"/>
      <c r="D41" s="442"/>
      <c r="E41" s="442"/>
      <c r="F41" s="327">
        <f t="shared" si="2"/>
        <v>0</v>
      </c>
      <c r="G41" s="328">
        <f t="shared" ref="G41:G50" si="5">IFERROR(F41/H41,0)</f>
        <v>0</v>
      </c>
      <c r="H41" s="447"/>
      <c r="I41" s="330">
        <f t="shared" si="3"/>
        <v>0</v>
      </c>
      <c r="J41" s="440"/>
      <c r="K41" s="447"/>
      <c r="L41" s="447"/>
      <c r="M41" s="447"/>
      <c r="N41" s="331">
        <f t="shared" ref="N41:N50" si="6">L41-M41</f>
        <v>0</v>
      </c>
      <c r="O41" s="332">
        <f t="shared" ref="O41:O50" si="7">IFERROR(N41/Q41,)</f>
        <v>0</v>
      </c>
      <c r="P41" s="351">
        <f t="shared" si="4"/>
        <v>0</v>
      </c>
      <c r="Q41" s="451"/>
      <c r="R41" s="501"/>
    </row>
    <row r="42" spans="2:18" ht="15" customHeight="1" x14ac:dyDescent="0.3">
      <c r="B42" s="440"/>
      <c r="C42" s="441"/>
      <c r="D42" s="442"/>
      <c r="E42" s="442"/>
      <c r="F42" s="327">
        <f t="shared" si="2"/>
        <v>0</v>
      </c>
      <c r="G42" s="328">
        <f t="shared" si="5"/>
        <v>0</v>
      </c>
      <c r="H42" s="447"/>
      <c r="I42" s="330">
        <f t="shared" si="3"/>
        <v>0</v>
      </c>
      <c r="J42" s="440"/>
      <c r="K42" s="447"/>
      <c r="L42" s="447"/>
      <c r="M42" s="447"/>
      <c r="N42" s="331">
        <f t="shared" si="6"/>
        <v>0</v>
      </c>
      <c r="O42" s="332">
        <f t="shared" si="7"/>
        <v>0</v>
      </c>
      <c r="P42" s="351">
        <f t="shared" si="4"/>
        <v>0</v>
      </c>
      <c r="Q42" s="451"/>
      <c r="R42" s="501"/>
    </row>
    <row r="43" spans="2:18" ht="15" customHeight="1" x14ac:dyDescent="0.3">
      <c r="B43" s="440"/>
      <c r="C43" s="441"/>
      <c r="D43" s="442"/>
      <c r="E43" s="442"/>
      <c r="F43" s="327">
        <f t="shared" si="2"/>
        <v>0</v>
      </c>
      <c r="G43" s="328">
        <f t="shared" si="5"/>
        <v>0</v>
      </c>
      <c r="H43" s="447"/>
      <c r="I43" s="330">
        <f t="shared" si="3"/>
        <v>0</v>
      </c>
      <c r="J43" s="440"/>
      <c r="K43" s="447"/>
      <c r="L43" s="447"/>
      <c r="M43" s="447"/>
      <c r="N43" s="331">
        <f t="shared" si="6"/>
        <v>0</v>
      </c>
      <c r="O43" s="332">
        <f t="shared" si="7"/>
        <v>0</v>
      </c>
      <c r="P43" s="351">
        <f t="shared" si="4"/>
        <v>0</v>
      </c>
      <c r="Q43" s="451"/>
      <c r="R43" s="501"/>
    </row>
    <row r="44" spans="2:18" ht="15" customHeight="1" x14ac:dyDescent="0.3">
      <c r="B44" s="440"/>
      <c r="C44" s="441"/>
      <c r="D44" s="442"/>
      <c r="E44" s="442"/>
      <c r="F44" s="327">
        <f t="shared" si="2"/>
        <v>0</v>
      </c>
      <c r="G44" s="328">
        <f t="shared" si="5"/>
        <v>0</v>
      </c>
      <c r="H44" s="447"/>
      <c r="I44" s="330">
        <f t="shared" si="3"/>
        <v>0</v>
      </c>
      <c r="J44" s="440"/>
      <c r="K44" s="447"/>
      <c r="L44" s="447"/>
      <c r="M44" s="447"/>
      <c r="N44" s="331">
        <f t="shared" si="6"/>
        <v>0</v>
      </c>
      <c r="O44" s="332">
        <f t="shared" si="7"/>
        <v>0</v>
      </c>
      <c r="P44" s="351">
        <f t="shared" si="4"/>
        <v>0</v>
      </c>
      <c r="Q44" s="451"/>
    </row>
    <row r="45" spans="2:18" ht="15" customHeight="1" x14ac:dyDescent="0.3">
      <c r="B45" s="440"/>
      <c r="C45" s="441"/>
      <c r="D45" s="442"/>
      <c r="E45" s="442"/>
      <c r="F45" s="327">
        <f t="shared" si="2"/>
        <v>0</v>
      </c>
      <c r="G45" s="328">
        <f t="shared" si="5"/>
        <v>0</v>
      </c>
      <c r="H45" s="447"/>
      <c r="I45" s="330">
        <f t="shared" si="3"/>
        <v>0</v>
      </c>
      <c r="J45" s="440"/>
      <c r="K45" s="447"/>
      <c r="L45" s="447"/>
      <c r="M45" s="447"/>
      <c r="N45" s="331">
        <f t="shared" si="6"/>
        <v>0</v>
      </c>
      <c r="O45" s="332">
        <f t="shared" si="7"/>
        <v>0</v>
      </c>
      <c r="P45" s="351">
        <f t="shared" si="4"/>
        <v>0</v>
      </c>
      <c r="Q45" s="451"/>
    </row>
    <row r="46" spans="2:18" ht="15" customHeight="1" x14ac:dyDescent="0.3">
      <c r="B46" s="440"/>
      <c r="C46" s="441"/>
      <c r="D46" s="442"/>
      <c r="E46" s="442"/>
      <c r="F46" s="327">
        <f t="shared" si="2"/>
        <v>0</v>
      </c>
      <c r="G46" s="328">
        <f t="shared" si="5"/>
        <v>0</v>
      </c>
      <c r="H46" s="447"/>
      <c r="I46" s="330">
        <f t="shared" si="3"/>
        <v>0</v>
      </c>
      <c r="J46" s="440"/>
      <c r="K46" s="447"/>
      <c r="L46" s="447"/>
      <c r="M46" s="447"/>
      <c r="N46" s="331">
        <f t="shared" si="6"/>
        <v>0</v>
      </c>
      <c r="O46" s="332">
        <f t="shared" si="7"/>
        <v>0</v>
      </c>
      <c r="P46" s="351">
        <f t="shared" si="4"/>
        <v>0</v>
      </c>
      <c r="Q46" s="451"/>
    </row>
    <row r="47" spans="2:18" ht="15" customHeight="1" x14ac:dyDescent="0.3">
      <c r="B47" s="440"/>
      <c r="C47" s="441"/>
      <c r="D47" s="442"/>
      <c r="E47" s="442"/>
      <c r="F47" s="327">
        <f t="shared" si="2"/>
        <v>0</v>
      </c>
      <c r="G47" s="328">
        <f t="shared" si="5"/>
        <v>0</v>
      </c>
      <c r="H47" s="447"/>
      <c r="I47" s="330">
        <f t="shared" si="3"/>
        <v>0</v>
      </c>
      <c r="J47" s="440"/>
      <c r="K47" s="447"/>
      <c r="L47" s="447"/>
      <c r="M47" s="447"/>
      <c r="N47" s="331">
        <f t="shared" si="6"/>
        <v>0</v>
      </c>
      <c r="O47" s="332">
        <f t="shared" si="7"/>
        <v>0</v>
      </c>
      <c r="P47" s="351">
        <f t="shared" si="4"/>
        <v>0</v>
      </c>
      <c r="Q47" s="451"/>
    </row>
    <row r="48" spans="2:18" ht="15" customHeight="1" x14ac:dyDescent="0.3">
      <c r="B48" s="440"/>
      <c r="C48" s="441"/>
      <c r="D48" s="442"/>
      <c r="E48" s="442"/>
      <c r="F48" s="327">
        <f t="shared" si="2"/>
        <v>0</v>
      </c>
      <c r="G48" s="328">
        <f t="shared" si="5"/>
        <v>0</v>
      </c>
      <c r="H48" s="447"/>
      <c r="I48" s="330">
        <f t="shared" si="3"/>
        <v>0</v>
      </c>
      <c r="J48" s="440"/>
      <c r="K48" s="447"/>
      <c r="L48" s="447"/>
      <c r="M48" s="447"/>
      <c r="N48" s="331">
        <f t="shared" si="6"/>
        <v>0</v>
      </c>
      <c r="O48" s="332">
        <f t="shared" si="7"/>
        <v>0</v>
      </c>
      <c r="P48" s="351">
        <f t="shared" si="4"/>
        <v>0</v>
      </c>
      <c r="Q48" s="451"/>
    </row>
    <row r="49" spans="2:17" ht="15" customHeight="1" x14ac:dyDescent="0.3">
      <c r="B49" s="440"/>
      <c r="C49" s="441"/>
      <c r="D49" s="442"/>
      <c r="E49" s="442"/>
      <c r="F49" s="327">
        <f t="shared" si="2"/>
        <v>0</v>
      </c>
      <c r="G49" s="328">
        <f t="shared" si="5"/>
        <v>0</v>
      </c>
      <c r="H49" s="447"/>
      <c r="I49" s="330">
        <f t="shared" si="3"/>
        <v>0</v>
      </c>
      <c r="J49" s="440"/>
      <c r="K49" s="447"/>
      <c r="L49" s="447"/>
      <c r="M49" s="447"/>
      <c r="N49" s="331">
        <f t="shared" si="6"/>
        <v>0</v>
      </c>
      <c r="O49" s="332">
        <f t="shared" si="7"/>
        <v>0</v>
      </c>
      <c r="P49" s="351">
        <f t="shared" si="4"/>
        <v>0</v>
      </c>
      <c r="Q49" s="451"/>
    </row>
    <row r="50" spans="2:17" ht="15" customHeight="1" x14ac:dyDescent="0.3">
      <c r="B50" s="443"/>
      <c r="C50" s="444"/>
      <c r="D50" s="445"/>
      <c r="E50" s="445"/>
      <c r="F50" s="336">
        <f t="shared" si="2"/>
        <v>0</v>
      </c>
      <c r="G50" s="337">
        <f t="shared" si="5"/>
        <v>0</v>
      </c>
      <c r="H50" s="448"/>
      <c r="I50" s="339">
        <f t="shared" si="3"/>
        <v>0</v>
      </c>
      <c r="J50" s="449"/>
      <c r="K50" s="448"/>
      <c r="L50" s="448"/>
      <c r="M50" s="448"/>
      <c r="N50" s="340">
        <f t="shared" si="6"/>
        <v>0</v>
      </c>
      <c r="O50" s="341">
        <f t="shared" si="7"/>
        <v>0</v>
      </c>
      <c r="P50" s="352">
        <f t="shared" si="4"/>
        <v>0</v>
      </c>
      <c r="Q50" s="452"/>
    </row>
    <row r="51" spans="2:17" ht="15" customHeight="1" thickBot="1" x14ac:dyDescent="0.35">
      <c r="B51" s="152"/>
      <c r="C51" s="153"/>
      <c r="D51" s="364">
        <f>SUM(D40:D50)</f>
        <v>0</v>
      </c>
      <c r="E51" s="364">
        <f>SUM(E40:E50)</f>
        <v>0</v>
      </c>
      <c r="F51" s="268"/>
      <c r="G51" s="154"/>
      <c r="H51" s="136">
        <f>SUM(H40:H50)</f>
        <v>0</v>
      </c>
      <c r="I51" s="155">
        <f>SUM(I40:I50)</f>
        <v>0</v>
      </c>
      <c r="J51" s="153"/>
      <c r="K51" s="156">
        <f>SUM(K40:K50)</f>
        <v>0</v>
      </c>
      <c r="L51" s="156">
        <f>SUM(L40:L50)</f>
        <v>0</v>
      </c>
      <c r="M51" s="156">
        <f>SUM(M40:M50)</f>
        <v>0</v>
      </c>
      <c r="N51" s="157">
        <f>SUM(N40:N50)</f>
        <v>0</v>
      </c>
      <c r="O51" s="154"/>
      <c r="P51" s="353">
        <f>SUM(P40:P50)</f>
        <v>0</v>
      </c>
      <c r="Q51" s="158">
        <f>SUM(Q40:Q50)</f>
        <v>0</v>
      </c>
    </row>
    <row r="52" spans="2:17" ht="15" customHeight="1" x14ac:dyDescent="0.3">
      <c r="B52" s="355" t="s">
        <v>726</v>
      </c>
      <c r="C52" s="355" t="s">
        <v>726</v>
      </c>
      <c r="D52" s="355" t="s">
        <v>726</v>
      </c>
      <c r="E52" s="355" t="s">
        <v>726</v>
      </c>
      <c r="F52" s="160" t="s">
        <v>365</v>
      </c>
      <c r="G52" s="160" t="s">
        <v>365</v>
      </c>
      <c r="H52" s="355" t="s">
        <v>726</v>
      </c>
      <c r="I52" s="160" t="s">
        <v>365</v>
      </c>
      <c r="J52" s="355" t="s">
        <v>726</v>
      </c>
      <c r="K52" s="355" t="s">
        <v>726</v>
      </c>
      <c r="L52" s="355" t="s">
        <v>726</v>
      </c>
      <c r="M52" s="355" t="s">
        <v>726</v>
      </c>
      <c r="N52" s="160" t="s">
        <v>365</v>
      </c>
      <c r="O52" s="160" t="s">
        <v>365</v>
      </c>
      <c r="P52" s="160" t="s">
        <v>365</v>
      </c>
      <c r="Q52" s="355" t="s">
        <v>726</v>
      </c>
    </row>
    <row r="53" spans="2:17" s="252" customFormat="1" ht="2.25" customHeight="1" x14ac:dyDescent="0.3">
      <c r="B53" s="250"/>
      <c r="C53" s="250"/>
      <c r="D53" s="250"/>
      <c r="E53" s="250"/>
      <c r="F53" s="196"/>
      <c r="G53" s="196"/>
      <c r="H53" s="197"/>
      <c r="I53" s="196"/>
      <c r="J53" s="250"/>
      <c r="K53" s="197"/>
      <c r="L53" s="197"/>
      <c r="M53" s="196"/>
      <c r="N53" s="196"/>
      <c r="O53" s="196"/>
      <c r="P53" s="251"/>
    </row>
    <row r="54" spans="2:17" s="252" customFormat="1" ht="30" customHeight="1" thickBot="1" x14ac:dyDescent="0.35">
      <c r="B54" s="139" t="s">
        <v>688</v>
      </c>
      <c r="C54" s="139"/>
      <c r="D54" s="250"/>
      <c r="E54" s="250"/>
      <c r="F54" s="196"/>
      <c r="G54" s="196"/>
      <c r="H54" s="197"/>
      <c r="I54" s="196"/>
      <c r="J54" s="250"/>
      <c r="K54" s="197"/>
      <c r="L54" s="197"/>
      <c r="M54" s="196"/>
      <c r="N54" s="196"/>
      <c r="O54" s="196"/>
      <c r="P54" s="251"/>
    </row>
    <row r="55" spans="2:17" s="252" customFormat="1" ht="15" customHeight="1" x14ac:dyDescent="0.3">
      <c r="B55" s="140" t="s">
        <v>353</v>
      </c>
      <c r="C55" s="141"/>
      <c r="D55" s="141"/>
      <c r="E55" s="141"/>
      <c r="F55" s="141"/>
      <c r="G55" s="141"/>
      <c r="H55" s="141"/>
      <c r="I55" s="141"/>
      <c r="J55" s="141"/>
      <c r="K55" s="141"/>
      <c r="L55" s="142"/>
      <c r="M55" s="196"/>
      <c r="N55" s="196"/>
      <c r="O55" s="196"/>
      <c r="P55" s="251"/>
    </row>
    <row r="56" spans="2:17" s="252" customFormat="1" ht="15" customHeight="1" x14ac:dyDescent="0.3">
      <c r="B56" s="146" t="s">
        <v>355</v>
      </c>
      <c r="C56" s="281" t="s">
        <v>346</v>
      </c>
      <c r="D56" s="147" t="s">
        <v>356</v>
      </c>
      <c r="E56" s="147" t="s">
        <v>357</v>
      </c>
      <c r="F56" s="147" t="s">
        <v>358</v>
      </c>
      <c r="G56" s="267" t="str">
        <f>"현지 수취액("&amp;O12&amp;")"</f>
        <v>현지 수취액()</v>
      </c>
      <c r="H56" s="147" t="s">
        <v>733</v>
      </c>
      <c r="I56" s="267" t="s">
        <v>730</v>
      </c>
      <c r="J56" s="267" t="s">
        <v>734</v>
      </c>
      <c r="K56" s="267" t="s">
        <v>736</v>
      </c>
      <c r="L56" s="148" t="s">
        <v>735</v>
      </c>
      <c r="M56" s="196"/>
      <c r="N56" s="196"/>
      <c r="O56" s="196"/>
      <c r="P56" s="251"/>
    </row>
    <row r="57" spans="2:17" s="252" customFormat="1" ht="15" customHeight="1" x14ac:dyDescent="0.3">
      <c r="B57" s="437"/>
      <c r="C57" s="438"/>
      <c r="D57" s="439"/>
      <c r="E57" s="439"/>
      <c r="F57" s="343">
        <f>D57-E57</f>
        <v>0</v>
      </c>
      <c r="G57" s="456"/>
      <c r="H57" s="456"/>
      <c r="I57" s="322">
        <f>IFERROR(F57/H57,0)</f>
        <v>0</v>
      </c>
      <c r="J57" s="358">
        <f>IFERROR(I57/G57,0)</f>
        <v>0</v>
      </c>
      <c r="K57" s="358">
        <f>IFERROR(I57*H57/SUM($H$51,$I$64,$D$76,$F$88),0)</f>
        <v>0</v>
      </c>
      <c r="L57" s="362">
        <f t="shared" ref="L57:L63" si="8">IFERROR(G57*J57/SUM($Q$51,$G$76,$G$64,$D$88),0)</f>
        <v>0</v>
      </c>
      <c r="M57" s="81"/>
      <c r="N57" s="81"/>
      <c r="O57" s="196"/>
      <c r="P57" s="251"/>
    </row>
    <row r="58" spans="2:17" s="252" customFormat="1" ht="15" customHeight="1" x14ac:dyDescent="0.3">
      <c r="B58" s="440"/>
      <c r="C58" s="441"/>
      <c r="D58" s="442"/>
      <c r="E58" s="442"/>
      <c r="F58" s="345">
        <f t="shared" ref="F58:F63" si="9">D58-E58</f>
        <v>0</v>
      </c>
      <c r="G58" s="457"/>
      <c r="H58" s="458"/>
      <c r="I58" s="331">
        <f t="shared" ref="I58:I63" si="10">IFERROR(F58/H58,0)</f>
        <v>0</v>
      </c>
      <c r="J58" s="359">
        <f t="shared" ref="J58:J63" si="11">IFERROR(I58/G58,0)</f>
        <v>0</v>
      </c>
      <c r="K58" s="359">
        <f t="shared" ref="K58:K63" si="12">IFERROR(I58*H58/SUM($H$51,$I$64,$D$76,$F$88),0)</f>
        <v>0</v>
      </c>
      <c r="L58" s="363">
        <f t="shared" si="8"/>
        <v>0</v>
      </c>
      <c r="M58" s="81"/>
      <c r="N58" s="81"/>
      <c r="O58" s="196"/>
      <c r="P58" s="251"/>
    </row>
    <row r="59" spans="2:17" s="252" customFormat="1" ht="15" customHeight="1" x14ac:dyDescent="0.3">
      <c r="B59" s="440"/>
      <c r="C59" s="441"/>
      <c r="D59" s="442"/>
      <c r="E59" s="442"/>
      <c r="F59" s="345">
        <f t="shared" si="9"/>
        <v>0</v>
      </c>
      <c r="G59" s="457"/>
      <c r="H59" s="458"/>
      <c r="I59" s="331">
        <f t="shared" si="10"/>
        <v>0</v>
      </c>
      <c r="J59" s="359">
        <f t="shared" si="11"/>
        <v>0</v>
      </c>
      <c r="K59" s="359">
        <f t="shared" si="12"/>
        <v>0</v>
      </c>
      <c r="L59" s="363">
        <f t="shared" si="8"/>
        <v>0</v>
      </c>
      <c r="M59" s="92"/>
      <c r="N59" s="198"/>
      <c r="O59" s="196"/>
      <c r="P59" s="251"/>
    </row>
    <row r="60" spans="2:17" s="252" customFormat="1" ht="15" customHeight="1" x14ac:dyDescent="0.3">
      <c r="B60" s="440"/>
      <c r="C60" s="441"/>
      <c r="D60" s="442"/>
      <c r="E60" s="442"/>
      <c r="F60" s="345">
        <f t="shared" si="9"/>
        <v>0</v>
      </c>
      <c r="G60" s="457"/>
      <c r="H60" s="458"/>
      <c r="I60" s="331">
        <f t="shared" si="10"/>
        <v>0</v>
      </c>
      <c r="J60" s="359">
        <f t="shared" si="11"/>
        <v>0</v>
      </c>
      <c r="K60" s="359">
        <f t="shared" si="12"/>
        <v>0</v>
      </c>
      <c r="L60" s="363">
        <f t="shared" si="8"/>
        <v>0</v>
      </c>
      <c r="M60" s="92"/>
      <c r="N60" s="266"/>
      <c r="O60" s="196"/>
      <c r="P60" s="251"/>
    </row>
    <row r="61" spans="2:17" s="252" customFormat="1" ht="15" customHeight="1" x14ac:dyDescent="0.3">
      <c r="B61" s="440"/>
      <c r="C61" s="441"/>
      <c r="D61" s="442"/>
      <c r="E61" s="442"/>
      <c r="F61" s="345">
        <f t="shared" si="9"/>
        <v>0</v>
      </c>
      <c r="G61" s="457"/>
      <c r="H61" s="458"/>
      <c r="I61" s="331">
        <f t="shared" si="10"/>
        <v>0</v>
      </c>
      <c r="J61" s="359">
        <f t="shared" si="11"/>
        <v>0</v>
      </c>
      <c r="K61" s="359">
        <f t="shared" si="12"/>
        <v>0</v>
      </c>
      <c r="L61" s="363">
        <f t="shared" si="8"/>
        <v>0</v>
      </c>
      <c r="M61" s="92"/>
      <c r="N61" s="198"/>
      <c r="O61" s="196"/>
      <c r="P61" s="251"/>
    </row>
    <row r="62" spans="2:17" s="252" customFormat="1" ht="15" customHeight="1" x14ac:dyDescent="0.3">
      <c r="B62" s="440"/>
      <c r="C62" s="441"/>
      <c r="D62" s="442"/>
      <c r="E62" s="442"/>
      <c r="F62" s="345">
        <f t="shared" si="9"/>
        <v>0</v>
      </c>
      <c r="G62" s="457"/>
      <c r="H62" s="458"/>
      <c r="I62" s="331">
        <f t="shared" si="10"/>
        <v>0</v>
      </c>
      <c r="J62" s="359">
        <f t="shared" si="11"/>
        <v>0</v>
      </c>
      <c r="K62" s="359">
        <f t="shared" si="12"/>
        <v>0</v>
      </c>
      <c r="L62" s="363">
        <f t="shared" si="8"/>
        <v>0</v>
      </c>
      <c r="M62" s="92"/>
      <c r="N62" s="198"/>
      <c r="O62" s="196"/>
      <c r="P62" s="251"/>
    </row>
    <row r="63" spans="2:17" ht="15" customHeight="1" x14ac:dyDescent="0.3">
      <c r="B63" s="453"/>
      <c r="C63" s="454"/>
      <c r="D63" s="455"/>
      <c r="E63" s="455"/>
      <c r="F63" s="370">
        <f t="shared" si="9"/>
        <v>0</v>
      </c>
      <c r="G63" s="459"/>
      <c r="H63" s="460"/>
      <c r="I63" s="361">
        <f t="shared" si="10"/>
        <v>0</v>
      </c>
      <c r="J63" s="373">
        <f t="shared" si="11"/>
        <v>0</v>
      </c>
      <c r="K63" s="373">
        <f t="shared" si="12"/>
        <v>0</v>
      </c>
      <c r="L63" s="374">
        <f t="shared" si="8"/>
        <v>0</v>
      </c>
      <c r="M63" s="196"/>
      <c r="N63" s="196"/>
      <c r="O63" s="196"/>
      <c r="P63" s="251"/>
    </row>
    <row r="64" spans="2:17" ht="15" customHeight="1" thickBot="1" x14ac:dyDescent="0.35">
      <c r="B64" s="375"/>
      <c r="C64" s="376"/>
      <c r="D64" s="377">
        <f>SUM(D57:D63)</f>
        <v>0</v>
      </c>
      <c r="E64" s="377">
        <f>SUM(E57:E63)</f>
        <v>0</v>
      </c>
      <c r="F64" s="378">
        <f>SUM(F57:F63)</f>
        <v>0</v>
      </c>
      <c r="G64" s="379">
        <f t="shared" ref="G64" si="13">SUM(G57:G63)</f>
        <v>0</v>
      </c>
      <c r="H64" s="380"/>
      <c r="I64" s="381">
        <f>SUM(I57:I63)</f>
        <v>0</v>
      </c>
      <c r="J64" s="378"/>
      <c r="K64" s="382">
        <f>SUM(K57:K63)</f>
        <v>0</v>
      </c>
      <c r="L64" s="383">
        <f>SUM(L57:L63)</f>
        <v>0</v>
      </c>
      <c r="M64" s="196"/>
      <c r="N64" s="196"/>
      <c r="O64" s="196"/>
      <c r="P64" s="251"/>
    </row>
    <row r="65" spans="2:16" ht="15" customHeight="1" x14ac:dyDescent="0.3">
      <c r="B65" s="196" t="s">
        <v>732</v>
      </c>
      <c r="C65" s="159"/>
      <c r="D65" s="196" t="s">
        <v>732</v>
      </c>
      <c r="E65" s="196" t="s">
        <v>732</v>
      </c>
      <c r="F65" s="160" t="s">
        <v>365</v>
      </c>
      <c r="G65" s="196" t="s">
        <v>732</v>
      </c>
      <c r="H65" s="196" t="s">
        <v>732</v>
      </c>
      <c r="I65" s="160" t="s">
        <v>365</v>
      </c>
      <c r="J65" s="160" t="s">
        <v>365</v>
      </c>
      <c r="K65" s="160"/>
      <c r="L65" s="160" t="s">
        <v>365</v>
      </c>
      <c r="M65" s="196"/>
      <c r="N65" s="196"/>
      <c r="O65" s="196"/>
      <c r="P65" s="251"/>
    </row>
    <row r="66" spans="2:16" ht="30" customHeight="1" thickBot="1" x14ac:dyDescent="0.35">
      <c r="B66" s="139" t="s">
        <v>741</v>
      </c>
      <c r="C66" s="159"/>
      <c r="D66" s="159"/>
      <c r="E66" s="159"/>
      <c r="F66" s="196"/>
      <c r="G66" s="196"/>
      <c r="H66" s="197"/>
      <c r="I66" s="196"/>
      <c r="J66" s="92"/>
      <c r="K66" s="130"/>
      <c r="L66" s="130"/>
      <c r="M66" s="196"/>
      <c r="N66" s="196"/>
      <c r="O66" s="196"/>
      <c r="P66" s="251"/>
    </row>
    <row r="67" spans="2:16" ht="17.25" x14ac:dyDescent="0.3">
      <c r="B67" s="384" t="s">
        <v>747</v>
      </c>
      <c r="C67" s="141"/>
      <c r="D67" s="141"/>
      <c r="E67" s="141"/>
      <c r="F67" s="141"/>
      <c r="G67" s="141"/>
      <c r="H67" s="141"/>
      <c r="I67" s="141"/>
      <c r="J67" s="141"/>
      <c r="K67" s="141"/>
      <c r="L67" s="142"/>
      <c r="M67" s="196"/>
      <c r="N67" s="196"/>
      <c r="O67" s="196"/>
      <c r="P67" s="251"/>
    </row>
    <row r="68" spans="2:16" ht="15" customHeight="1" x14ac:dyDescent="0.3">
      <c r="B68" s="146" t="s">
        <v>355</v>
      </c>
      <c r="C68" s="281" t="s">
        <v>346</v>
      </c>
      <c r="D68" s="267" t="s">
        <v>743</v>
      </c>
      <c r="E68" s="147" t="s">
        <v>359</v>
      </c>
      <c r="F68" s="267" t="s">
        <v>744</v>
      </c>
      <c r="G68" s="267" t="str">
        <f>"환전액("&amp;O12&amp;")"</f>
        <v>환전액()</v>
      </c>
      <c r="H68" s="267" t="s">
        <v>745</v>
      </c>
      <c r="I68" s="267" t="s">
        <v>729</v>
      </c>
      <c r="J68" s="267" t="s">
        <v>734</v>
      </c>
      <c r="K68" s="267" t="s">
        <v>736</v>
      </c>
      <c r="L68" s="148" t="s">
        <v>735</v>
      </c>
      <c r="M68" s="196"/>
      <c r="N68" s="196"/>
      <c r="O68" s="196"/>
      <c r="P68" s="251"/>
    </row>
    <row r="69" spans="2:16" ht="15" customHeight="1" x14ac:dyDescent="0.3">
      <c r="B69" s="437"/>
      <c r="C69" s="438"/>
      <c r="D69" s="447"/>
      <c r="E69" s="461"/>
      <c r="F69" s="343">
        <f>D69*E69</f>
        <v>0</v>
      </c>
      <c r="G69" s="456"/>
      <c r="H69" s="623"/>
      <c r="I69" s="322">
        <f>D69-H69</f>
        <v>0</v>
      </c>
      <c r="J69" s="358">
        <f>IFERROR(I69/G69,0)</f>
        <v>0</v>
      </c>
      <c r="K69" s="358">
        <f>IFERROR(D69*E69/SUM($H$51,$I$64,$D$76,$F$88),0)</f>
        <v>0</v>
      </c>
      <c r="L69" s="362">
        <f t="shared" ref="L69:L75" si="14">IFERROR(G69*J69/SUM($Q$51,$G$76,$G$64,$D$88),0)</f>
        <v>0</v>
      </c>
      <c r="M69" s="196"/>
      <c r="N69" s="196"/>
      <c r="O69" s="196"/>
      <c r="P69" s="251"/>
    </row>
    <row r="70" spans="2:16" ht="15" customHeight="1" x14ac:dyDescent="0.3">
      <c r="B70" s="440"/>
      <c r="C70" s="441"/>
      <c r="D70" s="447"/>
      <c r="E70" s="442"/>
      <c r="F70" s="345">
        <f t="shared" ref="F70:F75" si="15">D70*E70</f>
        <v>0</v>
      </c>
      <c r="G70" s="457"/>
      <c r="H70" s="624"/>
      <c r="I70" s="331">
        <f t="shared" ref="I70:I75" si="16">D70-H70</f>
        <v>0</v>
      </c>
      <c r="J70" s="359">
        <f t="shared" ref="J70:J75" si="17">IFERROR(I70/G70,0)</f>
        <v>0</v>
      </c>
      <c r="K70" s="359">
        <f t="shared" ref="K70:K75" si="18">IFERROR(D70*E70/SUM($H$51,$I$64,$D$76,$F$88),0)</f>
        <v>0</v>
      </c>
      <c r="L70" s="363">
        <f t="shared" si="14"/>
        <v>0</v>
      </c>
      <c r="M70" s="196"/>
      <c r="N70" s="196"/>
      <c r="O70" s="196"/>
      <c r="P70" s="251"/>
    </row>
    <row r="71" spans="2:16" ht="15" customHeight="1" x14ac:dyDescent="0.3">
      <c r="B71" s="440"/>
      <c r="C71" s="441"/>
      <c r="D71" s="447"/>
      <c r="E71" s="442"/>
      <c r="F71" s="345">
        <f t="shared" si="15"/>
        <v>0</v>
      </c>
      <c r="G71" s="457"/>
      <c r="H71" s="624"/>
      <c r="I71" s="331">
        <f t="shared" si="16"/>
        <v>0</v>
      </c>
      <c r="J71" s="359">
        <f t="shared" si="17"/>
        <v>0</v>
      </c>
      <c r="K71" s="359">
        <f t="shared" si="18"/>
        <v>0</v>
      </c>
      <c r="L71" s="363">
        <f t="shared" si="14"/>
        <v>0</v>
      </c>
      <c r="M71" s="196"/>
      <c r="N71" s="196"/>
      <c r="O71" s="196"/>
      <c r="P71" s="251"/>
    </row>
    <row r="72" spans="2:16" ht="15" customHeight="1" x14ac:dyDescent="0.3">
      <c r="B72" s="440"/>
      <c r="C72" s="441"/>
      <c r="D72" s="447"/>
      <c r="E72" s="442"/>
      <c r="F72" s="345">
        <f t="shared" si="15"/>
        <v>0</v>
      </c>
      <c r="G72" s="457"/>
      <c r="H72" s="624"/>
      <c r="I72" s="331">
        <f t="shared" si="16"/>
        <v>0</v>
      </c>
      <c r="J72" s="359">
        <f t="shared" si="17"/>
        <v>0</v>
      </c>
      <c r="K72" s="359">
        <f t="shared" si="18"/>
        <v>0</v>
      </c>
      <c r="L72" s="363">
        <f t="shared" si="14"/>
        <v>0</v>
      </c>
      <c r="M72" s="196"/>
      <c r="N72" s="196"/>
      <c r="O72" s="196"/>
      <c r="P72" s="251"/>
    </row>
    <row r="73" spans="2:16" ht="15" customHeight="1" x14ac:dyDescent="0.3">
      <c r="B73" s="440"/>
      <c r="C73" s="441"/>
      <c r="D73" s="447"/>
      <c r="E73" s="442"/>
      <c r="F73" s="345">
        <f t="shared" si="15"/>
        <v>0</v>
      </c>
      <c r="G73" s="457"/>
      <c r="H73" s="624"/>
      <c r="I73" s="331">
        <f t="shared" si="16"/>
        <v>0</v>
      </c>
      <c r="J73" s="359">
        <f t="shared" si="17"/>
        <v>0</v>
      </c>
      <c r="K73" s="359">
        <f t="shared" si="18"/>
        <v>0</v>
      </c>
      <c r="L73" s="363">
        <f t="shared" si="14"/>
        <v>0</v>
      </c>
      <c r="M73" s="196"/>
      <c r="N73" s="196"/>
      <c r="O73" s="196"/>
      <c r="P73" s="251"/>
    </row>
    <row r="74" spans="2:16" ht="15" customHeight="1" x14ac:dyDescent="0.3">
      <c r="B74" s="440"/>
      <c r="C74" s="441"/>
      <c r="D74" s="447"/>
      <c r="E74" s="442"/>
      <c r="F74" s="345">
        <f t="shared" si="15"/>
        <v>0</v>
      </c>
      <c r="G74" s="457"/>
      <c r="H74" s="624"/>
      <c r="I74" s="331">
        <f t="shared" si="16"/>
        <v>0</v>
      </c>
      <c r="J74" s="359">
        <f t="shared" si="17"/>
        <v>0</v>
      </c>
      <c r="K74" s="359">
        <f t="shared" si="18"/>
        <v>0</v>
      </c>
      <c r="L74" s="363">
        <f t="shared" si="14"/>
        <v>0</v>
      </c>
      <c r="M74" s="196"/>
      <c r="N74" s="196"/>
      <c r="O74" s="196"/>
      <c r="P74" s="251"/>
    </row>
    <row r="75" spans="2:16" ht="15" customHeight="1" x14ac:dyDescent="0.3">
      <c r="B75" s="453"/>
      <c r="C75" s="454"/>
      <c r="D75" s="462"/>
      <c r="E75" s="455"/>
      <c r="F75" s="370">
        <f t="shared" si="15"/>
        <v>0</v>
      </c>
      <c r="G75" s="459"/>
      <c r="H75" s="625"/>
      <c r="I75" s="361">
        <f t="shared" si="16"/>
        <v>0</v>
      </c>
      <c r="J75" s="373">
        <f t="shared" si="17"/>
        <v>0</v>
      </c>
      <c r="K75" s="373">
        <f t="shared" si="18"/>
        <v>0</v>
      </c>
      <c r="L75" s="374">
        <f t="shared" si="14"/>
        <v>0</v>
      </c>
      <c r="M75" s="196"/>
      <c r="N75" s="196"/>
      <c r="O75" s="196"/>
      <c r="P75" s="251"/>
    </row>
    <row r="76" spans="2:16" ht="15" customHeight="1" thickBot="1" x14ac:dyDescent="0.35">
      <c r="B76" s="375"/>
      <c r="C76" s="376"/>
      <c r="D76" s="136">
        <f>SUM(D69:D75)</f>
        <v>0</v>
      </c>
      <c r="E76" s="377"/>
      <c r="F76" s="378">
        <f>SUM(F69:F75)</f>
        <v>0</v>
      </c>
      <c r="G76" s="379">
        <f>SUM(G69:G75)</f>
        <v>0</v>
      </c>
      <c r="H76" s="606">
        <f>SUM(H69:H75)</f>
        <v>0</v>
      </c>
      <c r="I76" s="381">
        <f>SUM(I69:I75)</f>
        <v>0</v>
      </c>
      <c r="J76" s="378"/>
      <c r="K76" s="382">
        <f>SUM(K69:K75)</f>
        <v>0</v>
      </c>
      <c r="L76" s="383">
        <f>SUM(L69:L75)</f>
        <v>0</v>
      </c>
      <c r="M76" s="196"/>
      <c r="N76" s="196"/>
      <c r="O76" s="196"/>
      <c r="P76" s="251"/>
    </row>
    <row r="77" spans="2:16" ht="15" customHeight="1" x14ac:dyDescent="0.3">
      <c r="B77" s="196" t="s">
        <v>732</v>
      </c>
      <c r="C77" s="159"/>
      <c r="D77" s="196" t="s">
        <v>732</v>
      </c>
      <c r="E77" s="196" t="s">
        <v>732</v>
      </c>
      <c r="F77" s="160" t="s">
        <v>365</v>
      </c>
      <c r="G77" s="196" t="s">
        <v>732</v>
      </c>
      <c r="H77" s="196" t="s">
        <v>732</v>
      </c>
      <c r="I77" s="160" t="s">
        <v>365</v>
      </c>
      <c r="J77" s="160"/>
      <c r="K77" s="160"/>
      <c r="L77" s="160"/>
      <c r="M77" s="196"/>
      <c r="N77" s="196"/>
      <c r="O77" s="196"/>
      <c r="P77" s="251"/>
    </row>
    <row r="78" spans="2:16" ht="15" customHeight="1" thickBot="1" x14ac:dyDescent="0.35">
      <c r="B78" s="196"/>
      <c r="C78" s="159"/>
      <c r="D78" s="159"/>
      <c r="E78" s="159"/>
      <c r="F78" s="196"/>
      <c r="G78" s="196"/>
      <c r="H78" s="196"/>
      <c r="I78" s="196"/>
      <c r="J78" s="196"/>
      <c r="K78" s="196"/>
      <c r="L78" s="196"/>
      <c r="M78" s="196"/>
      <c r="N78" s="196"/>
      <c r="O78" s="196"/>
      <c r="P78" s="251"/>
    </row>
    <row r="79" spans="2:16" ht="17.25" x14ac:dyDescent="0.3">
      <c r="B79" s="384" t="s">
        <v>746</v>
      </c>
      <c r="C79" s="141"/>
      <c r="D79" s="141"/>
      <c r="E79" s="141"/>
      <c r="F79" s="141"/>
      <c r="G79" s="141"/>
      <c r="H79" s="141"/>
      <c r="I79" s="141"/>
      <c r="J79" s="141"/>
      <c r="K79" s="141"/>
      <c r="L79" s="142"/>
      <c r="M79" s="196"/>
      <c r="N79" s="196"/>
      <c r="O79" s="196"/>
      <c r="P79" s="251"/>
    </row>
    <row r="80" spans="2:16" ht="15" customHeight="1" x14ac:dyDescent="0.3">
      <c r="B80" s="146" t="s">
        <v>355</v>
      </c>
      <c r="C80" s="281" t="s">
        <v>346</v>
      </c>
      <c r="D80" s="267" t="str">
        <f>"조달금액("&amp;O12&amp;")"</f>
        <v>조달금액()</v>
      </c>
      <c r="E80" s="267" t="s">
        <v>773</v>
      </c>
      <c r="F80" s="267" t="s">
        <v>754</v>
      </c>
      <c r="G80" s="147" t="s">
        <v>359</v>
      </c>
      <c r="H80" s="267" t="s">
        <v>749</v>
      </c>
      <c r="I80" s="466"/>
      <c r="J80" s="466"/>
      <c r="K80" s="267" t="s">
        <v>736</v>
      </c>
      <c r="L80" s="148" t="s">
        <v>735</v>
      </c>
      <c r="M80" s="196"/>
      <c r="N80" s="196"/>
      <c r="O80" s="196"/>
      <c r="P80" s="251"/>
    </row>
    <row r="81" spans="2:16" ht="15" customHeight="1" x14ac:dyDescent="0.3">
      <c r="B81" s="437"/>
      <c r="C81" s="438"/>
      <c r="D81" s="461"/>
      <c r="E81" s="463"/>
      <c r="F81" s="322">
        <f>D81*E81</f>
        <v>0</v>
      </c>
      <c r="G81" s="456"/>
      <c r="H81" s="343">
        <f>F81*G81</f>
        <v>0</v>
      </c>
      <c r="I81" s="467"/>
      <c r="J81" s="468"/>
      <c r="K81" s="358">
        <f>IFERROR(F81*G81/SUM($H$51,$I$64,$D$76,$F$88),0)</f>
        <v>0</v>
      </c>
      <c r="L81" s="362">
        <f t="shared" ref="L81:L87" si="19">IFERROR(D81*E81/SUM($Q$51,$G$76,$G$64,$D$88),0)</f>
        <v>0</v>
      </c>
      <c r="M81" s="196"/>
      <c r="N81" s="196"/>
      <c r="O81" s="196"/>
      <c r="P81" s="251"/>
    </row>
    <row r="82" spans="2:16" ht="15" customHeight="1" x14ac:dyDescent="0.3">
      <c r="B82" s="440"/>
      <c r="C82" s="441"/>
      <c r="D82" s="464"/>
      <c r="E82" s="442"/>
      <c r="F82" s="331">
        <f t="shared" ref="F82:F87" si="20">D82*E82</f>
        <v>0</v>
      </c>
      <c r="G82" s="457"/>
      <c r="H82" s="345">
        <f t="shared" ref="H82:H87" si="21">F82*G82</f>
        <v>0</v>
      </c>
      <c r="I82" s="469"/>
      <c r="J82" s="470"/>
      <c r="K82" s="359">
        <f t="shared" ref="K82:K87" si="22">IFERROR(F82*G82/SUM($H$51,$I$64,$D$76,$F$88),0)</f>
        <v>0</v>
      </c>
      <c r="L82" s="363">
        <f t="shared" si="19"/>
        <v>0</v>
      </c>
      <c r="M82" s="196"/>
      <c r="N82" s="196"/>
      <c r="O82" s="196"/>
      <c r="P82" s="251"/>
    </row>
    <row r="83" spans="2:16" ht="15" customHeight="1" x14ac:dyDescent="0.3">
      <c r="B83" s="440"/>
      <c r="C83" s="441"/>
      <c r="D83" s="464"/>
      <c r="E83" s="442"/>
      <c r="F83" s="331">
        <f t="shared" si="20"/>
        <v>0</v>
      </c>
      <c r="G83" s="457"/>
      <c r="H83" s="345">
        <f t="shared" si="21"/>
        <v>0</v>
      </c>
      <c r="I83" s="469"/>
      <c r="J83" s="470"/>
      <c r="K83" s="359">
        <f t="shared" si="22"/>
        <v>0</v>
      </c>
      <c r="L83" s="363">
        <f t="shared" si="19"/>
        <v>0</v>
      </c>
      <c r="M83" s="196"/>
      <c r="N83" s="196"/>
      <c r="O83" s="196"/>
      <c r="P83" s="251"/>
    </row>
    <row r="84" spans="2:16" ht="15" customHeight="1" x14ac:dyDescent="0.3">
      <c r="B84" s="440"/>
      <c r="C84" s="441"/>
      <c r="D84" s="464"/>
      <c r="E84" s="442"/>
      <c r="F84" s="331">
        <f t="shared" si="20"/>
        <v>0</v>
      </c>
      <c r="G84" s="457"/>
      <c r="H84" s="345">
        <f t="shared" si="21"/>
        <v>0</v>
      </c>
      <c r="I84" s="469"/>
      <c r="J84" s="470"/>
      <c r="K84" s="359">
        <f t="shared" si="22"/>
        <v>0</v>
      </c>
      <c r="L84" s="363">
        <f t="shared" si="19"/>
        <v>0</v>
      </c>
      <c r="M84" s="196"/>
      <c r="N84" s="196"/>
      <c r="O84" s="196"/>
      <c r="P84" s="251"/>
    </row>
    <row r="85" spans="2:16" ht="15" customHeight="1" x14ac:dyDescent="0.3">
      <c r="B85" s="440"/>
      <c r="C85" s="441"/>
      <c r="D85" s="464"/>
      <c r="E85" s="442"/>
      <c r="F85" s="331">
        <f t="shared" si="20"/>
        <v>0</v>
      </c>
      <c r="G85" s="457"/>
      <c r="H85" s="345">
        <f t="shared" si="21"/>
        <v>0</v>
      </c>
      <c r="I85" s="469"/>
      <c r="J85" s="470"/>
      <c r="K85" s="359">
        <f t="shared" si="22"/>
        <v>0</v>
      </c>
      <c r="L85" s="363">
        <f t="shared" si="19"/>
        <v>0</v>
      </c>
      <c r="M85" s="196"/>
      <c r="N85" s="196"/>
      <c r="O85" s="196"/>
      <c r="P85" s="251"/>
    </row>
    <row r="86" spans="2:16" ht="15" customHeight="1" x14ac:dyDescent="0.3">
      <c r="B86" s="440"/>
      <c r="C86" s="441"/>
      <c r="D86" s="464"/>
      <c r="E86" s="442"/>
      <c r="F86" s="331">
        <f t="shared" si="20"/>
        <v>0</v>
      </c>
      <c r="G86" s="457"/>
      <c r="H86" s="345">
        <f t="shared" si="21"/>
        <v>0</v>
      </c>
      <c r="I86" s="469"/>
      <c r="J86" s="470"/>
      <c r="K86" s="359">
        <f t="shared" si="22"/>
        <v>0</v>
      </c>
      <c r="L86" s="363">
        <f t="shared" si="19"/>
        <v>0</v>
      </c>
      <c r="M86" s="196"/>
      <c r="N86" s="196"/>
      <c r="O86" s="196"/>
      <c r="P86" s="251"/>
    </row>
    <row r="87" spans="2:16" ht="15" customHeight="1" x14ac:dyDescent="0.3">
      <c r="B87" s="453"/>
      <c r="C87" s="454"/>
      <c r="D87" s="465"/>
      <c r="E87" s="455"/>
      <c r="F87" s="361">
        <f t="shared" si="20"/>
        <v>0</v>
      </c>
      <c r="G87" s="459"/>
      <c r="H87" s="370">
        <f t="shared" si="21"/>
        <v>0</v>
      </c>
      <c r="I87" s="471"/>
      <c r="J87" s="472"/>
      <c r="K87" s="373">
        <f t="shared" si="22"/>
        <v>0</v>
      </c>
      <c r="L87" s="374">
        <f t="shared" si="19"/>
        <v>0</v>
      </c>
      <c r="M87" s="196"/>
      <c r="N87" s="196"/>
      <c r="O87" s="196"/>
      <c r="P87" s="251"/>
    </row>
    <row r="88" spans="2:16" ht="15" customHeight="1" thickBot="1" x14ac:dyDescent="0.35">
      <c r="B88" s="375"/>
      <c r="C88" s="376"/>
      <c r="D88" s="261">
        <f>SUM(D81:D87)</f>
        <v>0</v>
      </c>
      <c r="E88" s="377"/>
      <c r="F88" s="381">
        <f>SUM(F81:F87)</f>
        <v>0</v>
      </c>
      <c r="G88" s="379"/>
      <c r="H88" s="378">
        <f>SUM(H81:H87)</f>
        <v>0</v>
      </c>
      <c r="I88" s="473"/>
      <c r="J88" s="474"/>
      <c r="K88" s="382">
        <f>SUM(K81:K87)</f>
        <v>0</v>
      </c>
      <c r="L88" s="383">
        <f>SUM(L81:L87)</f>
        <v>0</v>
      </c>
      <c r="M88" s="196"/>
      <c r="N88" s="196"/>
      <c r="O88" s="196"/>
      <c r="P88" s="251"/>
    </row>
    <row r="89" spans="2:16" ht="15" customHeight="1" x14ac:dyDescent="0.3">
      <c r="B89" s="196" t="s">
        <v>732</v>
      </c>
      <c r="C89" s="159"/>
      <c r="D89" s="196" t="s">
        <v>732</v>
      </c>
      <c r="E89" s="196" t="s">
        <v>732</v>
      </c>
      <c r="F89" s="160" t="s">
        <v>365</v>
      </c>
      <c r="G89" s="196" t="s">
        <v>732</v>
      </c>
      <c r="H89" s="160" t="s">
        <v>365</v>
      </c>
      <c r="I89" s="396" t="s">
        <v>756</v>
      </c>
      <c r="J89" s="396" t="s">
        <v>756</v>
      </c>
      <c r="K89" s="160" t="s">
        <v>365</v>
      </c>
      <c r="L89" s="160" t="s">
        <v>365</v>
      </c>
      <c r="M89" s="196"/>
      <c r="N89" s="196"/>
      <c r="O89" s="196"/>
      <c r="P89" s="251"/>
    </row>
    <row r="90" spans="2:16" ht="15" customHeight="1" x14ac:dyDescent="0.3">
      <c r="B90" s="159"/>
      <c r="C90" s="159"/>
      <c r="D90" s="159"/>
      <c r="E90" s="159"/>
      <c r="F90" s="196"/>
      <c r="G90" s="196"/>
      <c r="H90" s="197"/>
      <c r="I90" s="196"/>
      <c r="J90" s="92"/>
      <c r="K90" s="130"/>
      <c r="L90" s="130"/>
      <c r="M90" s="196"/>
      <c r="N90" s="196"/>
      <c r="O90" s="196"/>
      <c r="P90" s="251"/>
    </row>
    <row r="91" spans="2:16" ht="30" customHeight="1" x14ac:dyDescent="0.3">
      <c r="B91" s="139" t="s">
        <v>770</v>
      </c>
      <c r="C91" s="139"/>
      <c r="G91" s="354"/>
      <c r="H91" s="254"/>
      <c r="I91" s="254"/>
      <c r="J91" s="254"/>
      <c r="K91" s="254"/>
      <c r="L91" s="254"/>
    </row>
    <row r="92" spans="2:16" ht="3" customHeight="1" thickBot="1" x14ac:dyDescent="0.35">
      <c r="G92" s="92"/>
      <c r="H92" s="92"/>
      <c r="I92" s="92"/>
      <c r="J92" s="92"/>
      <c r="K92" s="92"/>
      <c r="L92" s="92"/>
    </row>
    <row r="93" spans="2:16" x14ac:dyDescent="0.3">
      <c r="B93" s="81" t="s">
        <v>366</v>
      </c>
      <c r="F93" s="392">
        <f>SUM(I51,K64,K76,K88)</f>
        <v>0</v>
      </c>
      <c r="G93" s="395" t="s">
        <v>740</v>
      </c>
      <c r="H93" s="525" t="s">
        <v>737</v>
      </c>
      <c r="I93" s="525" t="s">
        <v>738</v>
      </c>
      <c r="J93" s="525" t="s">
        <v>739</v>
      </c>
      <c r="K93" s="525" t="s">
        <v>362</v>
      </c>
      <c r="L93" s="525" t="s">
        <v>751</v>
      </c>
    </row>
    <row r="94" spans="2:16" x14ac:dyDescent="0.3">
      <c r="B94" s="81" t="s">
        <v>367</v>
      </c>
      <c r="F94" s="393">
        <f>SUM(P51,L64,L76,L88)</f>
        <v>0</v>
      </c>
      <c r="G94" s="389">
        <f>G95</f>
        <v>0</v>
      </c>
      <c r="H94" s="394">
        <f>F88+D76+I64+H51</f>
        <v>0</v>
      </c>
      <c r="I94" s="273">
        <f>H94*F93</f>
        <v>0</v>
      </c>
      <c r="J94" s="391">
        <f>G94-I94</f>
        <v>0</v>
      </c>
      <c r="K94" s="391">
        <f>E51+E64</f>
        <v>0</v>
      </c>
      <c r="L94" s="273">
        <f>J94-K94</f>
        <v>0</v>
      </c>
    </row>
    <row r="95" spans="2:16" ht="14.25" thickBot="1" x14ac:dyDescent="0.35">
      <c r="B95" s="81" t="s">
        <v>368</v>
      </c>
      <c r="F95" s="388">
        <f>F93*F94</f>
        <v>0</v>
      </c>
      <c r="G95" s="389">
        <f>H88+F76+D64+D51</f>
        <v>0</v>
      </c>
      <c r="H95" s="390">
        <f>Q51+G64+G76+D88</f>
        <v>0</v>
      </c>
      <c r="I95" s="273">
        <f>H95*F95</f>
        <v>0</v>
      </c>
      <c r="J95" s="391">
        <f>G95-I95</f>
        <v>0</v>
      </c>
      <c r="K95" s="273">
        <f>M51*F93+E64+E51+H76*F93</f>
        <v>0</v>
      </c>
      <c r="L95" s="273">
        <f>J95-K95</f>
        <v>0</v>
      </c>
    </row>
    <row r="96" spans="2:16" ht="15" customHeight="1" x14ac:dyDescent="0.3">
      <c r="F96" s="198"/>
      <c r="G96" s="365"/>
      <c r="H96" s="83"/>
      <c r="I96" s="83"/>
      <c r="J96" s="83"/>
      <c r="K96" s="83"/>
    </row>
    <row r="97" spans="2:13" s="256" customFormat="1" ht="17.25" x14ac:dyDescent="0.3">
      <c r="B97" s="258" t="s">
        <v>885</v>
      </c>
      <c r="C97" s="258"/>
    </row>
    <row r="98" spans="2:13" ht="14.25" customHeight="1" x14ac:dyDescent="0.3">
      <c r="B98" s="161"/>
      <c r="C98" s="161"/>
    </row>
    <row r="99" spans="2:13" ht="30" customHeight="1" x14ac:dyDescent="0.3">
      <c r="B99" s="139" t="s">
        <v>771</v>
      </c>
      <c r="C99" s="139"/>
    </row>
    <row r="100" spans="2:13" ht="3" customHeight="1" thickBot="1" x14ac:dyDescent="0.35"/>
    <row r="101" spans="2:13" ht="15.6" customHeight="1" x14ac:dyDescent="0.3">
      <c r="B101" s="692" t="s">
        <v>186</v>
      </c>
      <c r="C101" s="693"/>
      <c r="D101" s="694"/>
      <c r="E101" s="695" t="s">
        <v>187</v>
      </c>
      <c r="F101" s="693"/>
      <c r="G101" s="693"/>
      <c r="H101" s="693"/>
      <c r="I101" s="693"/>
      <c r="J101" s="693"/>
      <c r="K101" s="693"/>
      <c r="L101" s="693"/>
      <c r="M101" s="696"/>
    </row>
    <row r="102" spans="2:13" x14ac:dyDescent="0.3">
      <c r="B102" s="162" t="s">
        <v>369</v>
      </c>
      <c r="C102" s="282"/>
      <c r="D102" s="163"/>
      <c r="E102" s="164"/>
      <c r="F102" s="165"/>
      <c r="G102" s="165"/>
      <c r="H102" s="165"/>
      <c r="I102" s="165"/>
      <c r="J102" s="165"/>
      <c r="K102" s="165"/>
      <c r="L102" s="165"/>
      <c r="M102" s="166"/>
    </row>
    <row r="103" spans="2:13" x14ac:dyDescent="0.3">
      <c r="B103" s="167" t="s">
        <v>370</v>
      </c>
      <c r="C103" s="283"/>
      <c r="D103" s="87"/>
      <c r="E103" s="88" t="s">
        <v>880</v>
      </c>
      <c r="F103" s="89"/>
      <c r="G103" s="89"/>
      <c r="H103" s="89"/>
      <c r="I103" s="89"/>
      <c r="J103" s="89"/>
      <c r="K103" s="89"/>
      <c r="L103" s="89"/>
      <c r="M103" s="168"/>
    </row>
    <row r="104" spans="2:13" x14ac:dyDescent="0.3">
      <c r="B104" s="169"/>
      <c r="C104" s="284"/>
      <c r="D104" s="90"/>
      <c r="E104" s="91" t="s">
        <v>188</v>
      </c>
      <c r="F104" s="92"/>
      <c r="G104" s="92"/>
      <c r="H104" s="92"/>
      <c r="I104" s="92"/>
      <c r="J104" s="92"/>
      <c r="K104" s="92"/>
      <c r="L104" s="92"/>
      <c r="M104" s="170"/>
    </row>
    <row r="105" spans="2:13" x14ac:dyDescent="0.3">
      <c r="B105" s="167" t="s">
        <v>371</v>
      </c>
      <c r="C105" s="283"/>
      <c r="D105" s="87"/>
      <c r="E105" s="88" t="s">
        <v>189</v>
      </c>
      <c r="F105" s="89"/>
      <c r="G105" s="89"/>
      <c r="H105" s="89"/>
      <c r="I105" s="89"/>
      <c r="J105" s="89"/>
      <c r="K105" s="89"/>
      <c r="L105" s="89"/>
      <c r="M105" s="168"/>
    </row>
    <row r="106" spans="2:13" x14ac:dyDescent="0.3">
      <c r="B106" s="169"/>
      <c r="C106" s="284"/>
      <c r="D106" s="90"/>
      <c r="E106" s="91" t="s">
        <v>190</v>
      </c>
      <c r="F106" s="92"/>
      <c r="G106" s="92"/>
      <c r="H106" s="92"/>
      <c r="I106" s="92"/>
      <c r="J106" s="92"/>
      <c r="K106" s="92"/>
      <c r="L106" s="92"/>
      <c r="M106" s="170"/>
    </row>
    <row r="107" spans="2:13" x14ac:dyDescent="0.3">
      <c r="B107" s="171"/>
      <c r="C107" s="285"/>
      <c r="D107" s="93"/>
      <c r="E107" s="94" t="s">
        <v>191</v>
      </c>
      <c r="F107" s="95"/>
      <c r="G107" s="95"/>
      <c r="H107" s="95"/>
      <c r="I107" s="95"/>
      <c r="J107" s="95"/>
      <c r="K107" s="95"/>
      <c r="L107" s="95"/>
      <c r="M107" s="172"/>
    </row>
    <row r="108" spans="2:13" x14ac:dyDescent="0.3">
      <c r="B108" s="169" t="s">
        <v>687</v>
      </c>
      <c r="C108" s="284"/>
      <c r="D108" s="90"/>
      <c r="E108" s="91" t="s">
        <v>886</v>
      </c>
      <c r="F108" s="92"/>
      <c r="G108" s="92"/>
      <c r="H108" s="92"/>
      <c r="I108" s="92"/>
      <c r="J108" s="92"/>
      <c r="K108" s="92"/>
      <c r="L108" s="92"/>
      <c r="M108" s="170"/>
    </row>
    <row r="109" spans="2:13" ht="14.25" thickBot="1" x14ac:dyDescent="0.35">
      <c r="B109" s="173"/>
      <c r="C109" s="286"/>
      <c r="D109" s="174"/>
      <c r="E109" s="175" t="s">
        <v>887</v>
      </c>
      <c r="F109" s="153"/>
      <c r="G109" s="153"/>
      <c r="H109" s="153"/>
      <c r="I109" s="153"/>
      <c r="J109" s="153"/>
      <c r="K109" s="153"/>
      <c r="L109" s="153"/>
      <c r="M109" s="176"/>
    </row>
    <row r="110" spans="2:13" x14ac:dyDescent="0.3">
      <c r="B110" s="92"/>
      <c r="C110" s="92"/>
      <c r="D110" s="92"/>
      <c r="E110" s="92"/>
      <c r="F110" s="92"/>
      <c r="G110" s="92"/>
      <c r="H110" s="92"/>
      <c r="I110" s="92"/>
      <c r="J110" s="92"/>
      <c r="K110" s="92"/>
    </row>
    <row r="111" spans="2:13" ht="30" customHeight="1" x14ac:dyDescent="0.3">
      <c r="B111" s="139" t="s">
        <v>772</v>
      </c>
      <c r="C111" s="139"/>
    </row>
    <row r="112" spans="2:13" ht="3" customHeight="1" x14ac:dyDescent="0.3"/>
    <row r="113" spans="2:3" x14ac:dyDescent="0.3">
      <c r="B113" s="81" t="s">
        <v>372</v>
      </c>
    </row>
    <row r="114" spans="2:3" x14ac:dyDescent="0.3">
      <c r="B114" s="81" t="s">
        <v>373</v>
      </c>
    </row>
    <row r="115" spans="2:3" ht="3" customHeight="1" x14ac:dyDescent="0.3"/>
    <row r="116" spans="2:3" x14ac:dyDescent="0.3">
      <c r="B116" s="81" t="s">
        <v>374</v>
      </c>
    </row>
    <row r="117" spans="2:3" x14ac:dyDescent="0.3">
      <c r="B117" s="81" t="s">
        <v>375</v>
      </c>
    </row>
    <row r="118" spans="2:3" x14ac:dyDescent="0.3">
      <c r="B118" s="81" t="s">
        <v>888</v>
      </c>
    </row>
    <row r="119" spans="2:3" s="259" customFormat="1" ht="17.25" x14ac:dyDescent="0.3">
      <c r="B119" s="258" t="s">
        <v>877</v>
      </c>
      <c r="C119" s="258"/>
    </row>
  </sheetData>
  <sheetProtection formatCells="0" formatColumns="0" formatRows="0" insertColumns="0" insertRows="0" insertHyperlinks="0" selectLockedCells="1"/>
  <mergeCells count="10">
    <mergeCell ref="B101:D101"/>
    <mergeCell ref="E101:M101"/>
    <mergeCell ref="B15:H15"/>
    <mergeCell ref="J15:O15"/>
    <mergeCell ref="B2:P2"/>
    <mergeCell ref="C5:E5"/>
    <mergeCell ref="C6:E6"/>
    <mergeCell ref="C10:E10"/>
    <mergeCell ref="C11:E11"/>
    <mergeCell ref="C12:E12"/>
  </mergeCells>
  <phoneticPr fontId="30" type="noConversion"/>
  <conditionalFormatting sqref="J25:M28">
    <cfRule type="expression" dxfId="72" priority="7">
      <formula>OR(O31="현지화-&gt;달러-&gt;원화",O31="현지화-&gt;원화")</formula>
    </cfRule>
  </conditionalFormatting>
  <conditionalFormatting sqref="J17:M17 O17">
    <cfRule type="expression" dxfId="71" priority="8">
      <formula>OR(#REF!="현지화-&gt;달러-&gt;원화",#REF!="현지화-&gt;원화")</formula>
    </cfRule>
  </conditionalFormatting>
  <conditionalFormatting sqref="J22:L22 O18:O21 L24 J18:M21">
    <cfRule type="expression" dxfId="70" priority="9">
      <formula>OR(#REF!="현지화-&gt;달러-&gt;원화",#REF!="현지화-&gt;원화")</formula>
    </cfRule>
  </conditionalFormatting>
  <conditionalFormatting sqref="M22 O22">
    <cfRule type="expression" dxfId="69" priority="10">
      <formula>OR(#REF!="현지화-&gt;달러-&gt;원화",#REF!="현지화-&gt;원화")</formula>
    </cfRule>
  </conditionalFormatting>
  <conditionalFormatting sqref="J23 L23:M23 O23">
    <cfRule type="expression" dxfId="68" priority="11">
      <formula>OR(#REF!="현지화-&gt;달러-&gt;원화",#REF!="현지화-&gt;원화")</formula>
    </cfRule>
  </conditionalFormatting>
  <conditionalFormatting sqref="J24 M24 O24 K23:K24">
    <cfRule type="expression" dxfId="67" priority="12">
      <formula>OR(#REF!="현지화-&gt;달러-&gt;원화",#REF!="현지화-&gt;원화")</formula>
    </cfRule>
  </conditionalFormatting>
  <conditionalFormatting sqref="O25:O28">
    <cfRule type="expression" dxfId="66" priority="13">
      <formula>OR(S31="현지화-&gt;달러-&gt;원화",S31="현지화-&gt;원화")</formula>
    </cfRule>
  </conditionalFormatting>
  <conditionalFormatting sqref="N25:N28">
    <cfRule type="expression" dxfId="65" priority="1">
      <formula>OR(S31="현지화-&gt;달러-&gt;원화",S31="현지화-&gt;원화")</formula>
    </cfRule>
  </conditionalFormatting>
  <conditionalFormatting sqref="N17">
    <cfRule type="expression" dxfId="64" priority="2">
      <formula>OR(#REF!="현지화-&gt;달러-&gt;원화",#REF!="현지화-&gt;원화")</formula>
    </cfRule>
  </conditionalFormatting>
  <conditionalFormatting sqref="N18:N21">
    <cfRule type="expression" dxfId="63" priority="3">
      <formula>OR(#REF!="현지화-&gt;달러-&gt;원화",#REF!="현지화-&gt;원화")</formula>
    </cfRule>
  </conditionalFormatting>
  <conditionalFormatting sqref="N22">
    <cfRule type="expression" dxfId="62" priority="4">
      <formula>OR(#REF!="현지화-&gt;달러-&gt;원화",#REF!="현지화-&gt;원화")</formula>
    </cfRule>
  </conditionalFormatting>
  <conditionalFormatting sqref="N23">
    <cfRule type="expression" dxfId="61" priority="5">
      <formula>OR(#REF!="현지화-&gt;달러-&gt;원화",#REF!="현지화-&gt;원화")</formula>
    </cfRule>
  </conditionalFormatting>
  <conditionalFormatting sqref="N24">
    <cfRule type="expression" dxfId="60" priority="6">
      <formula>OR(#REF!="현지화-&gt;달러-&gt;원화",#REF!="현지화-&gt;원화")</formula>
    </cfRule>
  </conditionalFormatting>
  <pageMargins left="0.75" right="0.75" top="1" bottom="1" header="0.5" footer="0.5"/>
  <pageSetup paperSize="9" scale="52" fitToHeight="0" orientation="landscape"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R119"/>
  <sheetViews>
    <sheetView showGridLines="0" topLeftCell="A2" zoomScale="70" zoomScaleNormal="70" workbookViewId="0">
      <selection activeCell="B2" sqref="B2:P2"/>
    </sheetView>
  </sheetViews>
  <sheetFormatPr defaultColWidth="13" defaultRowHeight="13.5" x14ac:dyDescent="0.3"/>
  <cols>
    <col min="1" max="1" width="2.25" style="81" customWidth="1"/>
    <col min="2" max="3" width="20.75" style="81" customWidth="1"/>
    <col min="4" max="4" width="21.5" style="81" customWidth="1"/>
    <col min="5" max="5" width="17.125" style="81" customWidth="1"/>
    <col min="6" max="6" width="17.625" style="81" customWidth="1"/>
    <col min="7" max="7" width="17.25" style="81" customWidth="1"/>
    <col min="8" max="8" width="20.5" style="81" customWidth="1"/>
    <col min="9" max="16" width="17.125" style="81" customWidth="1"/>
    <col min="17" max="18" width="17" style="81" customWidth="1"/>
    <col min="19" max="16384" width="13" style="81"/>
  </cols>
  <sheetData>
    <row r="1" spans="2:16" hidden="1" x14ac:dyDescent="0.3"/>
    <row r="2" spans="2:16" ht="38.25" customHeight="1" x14ac:dyDescent="0.3">
      <c r="B2" s="685" t="s">
        <v>875</v>
      </c>
      <c r="C2" s="685"/>
      <c r="D2" s="685"/>
      <c r="E2" s="685"/>
      <c r="F2" s="685"/>
      <c r="G2" s="685"/>
      <c r="H2" s="685"/>
      <c r="I2" s="685"/>
      <c r="J2" s="685"/>
      <c r="K2" s="685"/>
      <c r="L2" s="685"/>
      <c r="M2" s="685"/>
      <c r="N2" s="685"/>
      <c r="O2" s="685"/>
      <c r="P2" s="685"/>
    </row>
    <row r="3" spans="2:16" ht="20.25" x14ac:dyDescent="0.3">
      <c r="B3" s="126" t="s">
        <v>782</v>
      </c>
      <c r="C3" s="126"/>
      <c r="E3" s="82"/>
      <c r="F3" s="82"/>
      <c r="G3" s="82"/>
      <c r="H3" s="82"/>
      <c r="I3" s="82"/>
      <c r="J3" s="82"/>
    </row>
    <row r="4" spans="2:16" ht="14.25" thickBot="1" x14ac:dyDescent="0.35">
      <c r="D4" s="83"/>
      <c r="H4" s="92"/>
      <c r="I4" s="92"/>
      <c r="J4" s="92"/>
      <c r="K4" s="92"/>
      <c r="L4" s="92"/>
    </row>
    <row r="5" spans="2:16" ht="15" customHeight="1" x14ac:dyDescent="0.3">
      <c r="B5" s="400" t="s">
        <v>176</v>
      </c>
      <c r="C5" s="686" t="s">
        <v>176</v>
      </c>
      <c r="D5" s="687"/>
      <c r="E5" s="688"/>
      <c r="H5" s="92"/>
      <c r="I5" s="92"/>
      <c r="J5" s="92"/>
      <c r="K5" s="92"/>
      <c r="L5" s="92"/>
    </row>
    <row r="6" spans="2:16" ht="15" customHeight="1" x14ac:dyDescent="0.3">
      <c r="B6" s="401" t="s">
        <v>177</v>
      </c>
      <c r="C6" s="689" t="s">
        <v>335</v>
      </c>
      <c r="D6" s="690"/>
      <c r="E6" s="691"/>
      <c r="H6" s="92" t="s">
        <v>758</v>
      </c>
      <c r="I6" s="92"/>
      <c r="J6" s="92"/>
      <c r="K6" s="92"/>
      <c r="L6" s="92"/>
    </row>
    <row r="7" spans="2:16" ht="15" customHeight="1" x14ac:dyDescent="0.3">
      <c r="B7" s="401" t="s">
        <v>178</v>
      </c>
      <c r="C7" s="287">
        <v>43160</v>
      </c>
      <c r="D7" s="671" t="s">
        <v>336</v>
      </c>
      <c r="E7" s="289">
        <v>44196</v>
      </c>
      <c r="F7" s="81" t="s">
        <v>337</v>
      </c>
      <c r="H7" s="278" t="s">
        <v>346</v>
      </c>
      <c r="I7" s="278" t="s">
        <v>764</v>
      </c>
      <c r="J7" s="278" t="s">
        <v>765</v>
      </c>
      <c r="K7" s="278" t="s">
        <v>766</v>
      </c>
      <c r="L7" s="92"/>
    </row>
    <row r="8" spans="2:16" ht="15" customHeight="1" x14ac:dyDescent="0.3">
      <c r="B8" s="401" t="s">
        <v>338</v>
      </c>
      <c r="C8" s="287">
        <v>43466</v>
      </c>
      <c r="D8" s="671" t="s">
        <v>336</v>
      </c>
      <c r="E8" s="289">
        <v>43830</v>
      </c>
      <c r="F8" s="81" t="s">
        <v>339</v>
      </c>
      <c r="H8" s="271" t="s">
        <v>760</v>
      </c>
      <c r="I8" s="391">
        <f>D51</f>
        <v>0</v>
      </c>
      <c r="J8" s="394">
        <f>H51</f>
        <v>0</v>
      </c>
      <c r="K8" s="397">
        <f>Q51</f>
        <v>0</v>
      </c>
      <c r="L8" s="92"/>
    </row>
    <row r="9" spans="2:16" ht="15" customHeight="1" x14ac:dyDescent="0.3">
      <c r="B9" s="401" t="s">
        <v>340</v>
      </c>
      <c r="C9" s="287">
        <v>43647</v>
      </c>
      <c r="D9" s="671" t="s">
        <v>336</v>
      </c>
      <c r="E9" s="289">
        <v>43830</v>
      </c>
      <c r="F9" s="81" t="s">
        <v>341</v>
      </c>
      <c r="H9" s="271" t="s">
        <v>761</v>
      </c>
      <c r="I9" s="391">
        <f>D64</f>
        <v>0</v>
      </c>
      <c r="J9" s="394">
        <f>I64</f>
        <v>0</v>
      </c>
      <c r="K9" s="398">
        <f>G64</f>
        <v>0</v>
      </c>
      <c r="L9" s="92"/>
    </row>
    <row r="10" spans="2:16" ht="15" customHeight="1" x14ac:dyDescent="0.25">
      <c r="B10" s="401" t="s">
        <v>179</v>
      </c>
      <c r="C10" s="689" t="s">
        <v>342</v>
      </c>
      <c r="D10" s="690"/>
      <c r="E10" s="691"/>
      <c r="H10" s="271" t="s">
        <v>762</v>
      </c>
      <c r="I10" s="507">
        <f>F76</f>
        <v>0</v>
      </c>
      <c r="J10" s="394">
        <f>D76</f>
        <v>0</v>
      </c>
      <c r="K10" s="398">
        <f>G76</f>
        <v>0</v>
      </c>
      <c r="L10" s="92"/>
    </row>
    <row r="11" spans="2:16" ht="15" customHeight="1" thickBot="1" x14ac:dyDescent="0.35">
      <c r="B11" s="401" t="s">
        <v>180</v>
      </c>
      <c r="C11" s="689" t="s">
        <v>343</v>
      </c>
      <c r="D11" s="690"/>
      <c r="E11" s="691"/>
      <c r="H11" s="271" t="s">
        <v>763</v>
      </c>
      <c r="I11" s="398">
        <f>H88</f>
        <v>0</v>
      </c>
      <c r="J11" s="394">
        <f>F88</f>
        <v>0</v>
      </c>
      <c r="K11" s="399">
        <f>D88</f>
        <v>0</v>
      </c>
      <c r="L11" s="92"/>
      <c r="M11" s="254"/>
    </row>
    <row r="12" spans="2:16" ht="15" customHeight="1" thickBot="1" x14ac:dyDescent="0.35">
      <c r="B12" s="402" t="s">
        <v>181</v>
      </c>
      <c r="C12" s="682" t="s">
        <v>344</v>
      </c>
      <c r="D12" s="683"/>
      <c r="E12" s="684"/>
      <c r="H12" s="271" t="s">
        <v>767</v>
      </c>
      <c r="I12" s="391">
        <f>SUM(I8:I11)</f>
        <v>0</v>
      </c>
      <c r="J12" s="391">
        <f>SUM(J8:J11)</f>
        <v>0</v>
      </c>
      <c r="K12" s="391">
        <f>SUM(K8:K11)</f>
        <v>0</v>
      </c>
      <c r="L12" s="92"/>
      <c r="M12" s="260"/>
      <c r="N12" s="264" t="s">
        <v>182</v>
      </c>
      <c r="O12" s="265"/>
    </row>
    <row r="13" spans="2:16" ht="15.6" customHeight="1" x14ac:dyDescent="0.3">
      <c r="L13" s="92"/>
      <c r="M13" s="92"/>
    </row>
    <row r="14" spans="2:16" ht="30" customHeight="1" thickBot="1" x14ac:dyDescent="0.35">
      <c r="B14" s="139" t="s">
        <v>757</v>
      </c>
      <c r="C14" s="139"/>
      <c r="O14" s="92"/>
    </row>
    <row r="15" spans="2:16" ht="16.5" x14ac:dyDescent="0.3">
      <c r="B15" s="700" t="s">
        <v>878</v>
      </c>
      <c r="C15" s="701"/>
      <c r="D15" s="701"/>
      <c r="E15" s="701"/>
      <c r="F15" s="701"/>
      <c r="G15" s="701"/>
      <c r="H15" s="702"/>
      <c r="I15" s="84"/>
      <c r="J15" s="697" t="s">
        <v>879</v>
      </c>
      <c r="K15" s="698"/>
      <c r="L15" s="698"/>
      <c r="M15" s="698"/>
      <c r="N15" s="698"/>
      <c r="O15" s="699"/>
    </row>
    <row r="16" spans="2:16" s="83" customFormat="1" ht="15" customHeight="1" x14ac:dyDescent="0.3">
      <c r="B16" s="127" t="s">
        <v>183</v>
      </c>
      <c r="C16" s="290" t="s">
        <v>184</v>
      </c>
      <c r="D16" s="279" t="s">
        <v>703</v>
      </c>
      <c r="E16" s="128" t="s">
        <v>769</v>
      </c>
      <c r="F16" s="128" t="s">
        <v>185</v>
      </c>
      <c r="G16" s="128" t="s">
        <v>347</v>
      </c>
      <c r="H16" s="129" t="s">
        <v>348</v>
      </c>
      <c r="I16" s="84"/>
      <c r="J16" s="262" t="s">
        <v>183</v>
      </c>
      <c r="K16" s="263" t="s">
        <v>184</v>
      </c>
      <c r="L16" s="263" t="s">
        <v>346</v>
      </c>
      <c r="M16" s="263" t="s">
        <v>349</v>
      </c>
      <c r="N16" s="263" t="s">
        <v>784</v>
      </c>
      <c r="O16" s="475" t="s">
        <v>350</v>
      </c>
    </row>
    <row r="17" spans="2:15" s="83" customFormat="1" ht="27" x14ac:dyDescent="0.3">
      <c r="B17" s="437"/>
      <c r="C17" s="607" t="s">
        <v>721</v>
      </c>
      <c r="D17" s="293"/>
      <c r="E17" s="293"/>
      <c r="F17" s="608"/>
      <c r="G17" s="609"/>
      <c r="H17" s="295">
        <f>F17-G17</f>
        <v>0</v>
      </c>
      <c r="I17" s="84"/>
      <c r="J17" s="437"/>
      <c r="K17" s="617"/>
      <c r="L17" s="618"/>
      <c r="M17" s="446"/>
      <c r="N17" s="446"/>
      <c r="O17" s="450"/>
    </row>
    <row r="18" spans="2:15" ht="27" x14ac:dyDescent="0.3">
      <c r="B18" s="440"/>
      <c r="C18" s="607" t="s">
        <v>721</v>
      </c>
      <c r="D18" s="298"/>
      <c r="E18" s="298"/>
      <c r="F18" s="610"/>
      <c r="G18" s="611"/>
      <c r="H18" s="300">
        <f>H17+F18-G18</f>
        <v>0</v>
      </c>
      <c r="I18" s="84"/>
      <c r="J18" s="440"/>
      <c r="K18" s="619"/>
      <c r="L18" s="620"/>
      <c r="M18" s="447"/>
      <c r="N18" s="447"/>
      <c r="O18" s="451"/>
    </row>
    <row r="19" spans="2:15" ht="27" x14ac:dyDescent="0.3">
      <c r="B19" s="440"/>
      <c r="C19" s="607" t="s">
        <v>721</v>
      </c>
      <c r="D19" s="298"/>
      <c r="E19" s="298"/>
      <c r="F19" s="610"/>
      <c r="G19" s="611"/>
      <c r="H19" s="300">
        <f>H18+F19-G19</f>
        <v>0</v>
      </c>
      <c r="I19" s="84"/>
      <c r="J19" s="440"/>
      <c r="K19" s="619"/>
      <c r="L19" s="620"/>
      <c r="M19" s="447"/>
      <c r="N19" s="447"/>
      <c r="O19" s="451"/>
    </row>
    <row r="20" spans="2:15" ht="27" x14ac:dyDescent="0.3">
      <c r="B20" s="440"/>
      <c r="C20" s="607" t="s">
        <v>721</v>
      </c>
      <c r="D20" s="298"/>
      <c r="E20" s="298"/>
      <c r="F20" s="610"/>
      <c r="G20" s="611"/>
      <c r="H20" s="300">
        <f>H19+F20-G20</f>
        <v>0</v>
      </c>
      <c r="I20" s="84"/>
      <c r="J20" s="440"/>
      <c r="K20" s="619"/>
      <c r="L20" s="620"/>
      <c r="M20" s="447"/>
      <c r="N20" s="447"/>
      <c r="O20" s="451"/>
    </row>
    <row r="21" spans="2:15" ht="27" x14ac:dyDescent="0.3">
      <c r="B21" s="440"/>
      <c r="C21" s="607" t="s">
        <v>721</v>
      </c>
      <c r="D21" s="298"/>
      <c r="E21" s="298"/>
      <c r="F21" s="610"/>
      <c r="G21" s="611"/>
      <c r="H21" s="300">
        <f t="shared" ref="H21:H22" si="0">H20+F21-G21</f>
        <v>0</v>
      </c>
      <c r="I21" s="84"/>
      <c r="J21" s="440"/>
      <c r="K21" s="619"/>
      <c r="L21" s="620"/>
      <c r="M21" s="447"/>
      <c r="N21" s="447"/>
      <c r="O21" s="451"/>
    </row>
    <row r="22" spans="2:15" ht="27" x14ac:dyDescent="0.3">
      <c r="B22" s="440"/>
      <c r="C22" s="607" t="s">
        <v>721</v>
      </c>
      <c r="D22" s="298"/>
      <c r="E22" s="298"/>
      <c r="F22" s="610"/>
      <c r="G22" s="611"/>
      <c r="H22" s="300">
        <f t="shared" si="0"/>
        <v>0</v>
      </c>
      <c r="I22" s="84"/>
      <c r="J22" s="440"/>
      <c r="K22" s="619"/>
      <c r="L22" s="620"/>
      <c r="M22" s="447"/>
      <c r="N22" s="447"/>
      <c r="O22" s="451"/>
    </row>
    <row r="23" spans="2:15" ht="27" x14ac:dyDescent="0.3">
      <c r="B23" s="440"/>
      <c r="C23" s="607" t="s">
        <v>721</v>
      </c>
      <c r="D23" s="298"/>
      <c r="E23" s="298"/>
      <c r="F23" s="610"/>
      <c r="G23" s="611"/>
      <c r="H23" s="300">
        <f>H22+F23-G23</f>
        <v>0</v>
      </c>
      <c r="I23" s="84"/>
      <c r="J23" s="440"/>
      <c r="K23" s="619"/>
      <c r="L23" s="620"/>
      <c r="M23" s="447"/>
      <c r="N23" s="447"/>
      <c r="O23" s="451"/>
    </row>
    <row r="24" spans="2:15" ht="27" x14ac:dyDescent="0.3">
      <c r="B24" s="440"/>
      <c r="C24" s="607" t="s">
        <v>721</v>
      </c>
      <c r="D24" s="441"/>
      <c r="E24" s="298"/>
      <c r="F24" s="610"/>
      <c r="G24" s="611"/>
      <c r="H24" s="300">
        <f t="shared" ref="H24:H28" si="1">H23+F24-G24</f>
        <v>0</v>
      </c>
      <c r="I24" s="84"/>
      <c r="J24" s="440"/>
      <c r="K24" s="619"/>
      <c r="L24" s="620"/>
      <c r="M24" s="447"/>
      <c r="N24" s="447"/>
      <c r="O24" s="451"/>
    </row>
    <row r="25" spans="2:15" ht="27" x14ac:dyDescent="0.3">
      <c r="B25" s="440"/>
      <c r="C25" s="607" t="s">
        <v>721</v>
      </c>
      <c r="D25" s="441"/>
      <c r="E25" s="298"/>
      <c r="F25" s="610"/>
      <c r="G25" s="611"/>
      <c r="H25" s="300">
        <f t="shared" si="1"/>
        <v>0</v>
      </c>
      <c r="I25" s="84"/>
      <c r="J25" s="440"/>
      <c r="K25" s="619"/>
      <c r="L25" s="620"/>
      <c r="M25" s="447"/>
      <c r="N25" s="447"/>
      <c r="O25" s="451"/>
    </row>
    <row r="26" spans="2:15" ht="27" x14ac:dyDescent="0.3">
      <c r="B26" s="440"/>
      <c r="C26" s="607" t="s">
        <v>721</v>
      </c>
      <c r="D26" s="441"/>
      <c r="E26" s="298"/>
      <c r="F26" s="610"/>
      <c r="G26" s="611"/>
      <c r="H26" s="300">
        <f t="shared" si="1"/>
        <v>0</v>
      </c>
      <c r="I26" s="84"/>
      <c r="J26" s="440"/>
      <c r="K26" s="619"/>
      <c r="L26" s="620"/>
      <c r="M26" s="447"/>
      <c r="N26" s="447"/>
      <c r="O26" s="451"/>
    </row>
    <row r="27" spans="2:15" ht="27" x14ac:dyDescent="0.3">
      <c r="B27" s="440"/>
      <c r="C27" s="607" t="s">
        <v>721</v>
      </c>
      <c r="D27" s="441"/>
      <c r="E27" s="298"/>
      <c r="F27" s="610"/>
      <c r="G27" s="611"/>
      <c r="H27" s="300">
        <f t="shared" si="1"/>
        <v>0</v>
      </c>
      <c r="I27" s="84"/>
      <c r="J27" s="440"/>
      <c r="K27" s="619"/>
      <c r="L27" s="620"/>
      <c r="M27" s="447"/>
      <c r="N27" s="447"/>
      <c r="O27" s="451"/>
    </row>
    <row r="28" spans="2:15" ht="27" x14ac:dyDescent="0.3">
      <c r="B28" s="449"/>
      <c r="C28" s="612" t="s">
        <v>721</v>
      </c>
      <c r="D28" s="613"/>
      <c r="E28" s="304"/>
      <c r="F28" s="614"/>
      <c r="G28" s="615"/>
      <c r="H28" s="306">
        <f t="shared" si="1"/>
        <v>0</v>
      </c>
      <c r="I28" s="84"/>
      <c r="J28" s="449"/>
      <c r="K28" s="621"/>
      <c r="L28" s="622"/>
      <c r="M28" s="448"/>
      <c r="N28" s="448"/>
      <c r="O28" s="452"/>
    </row>
    <row r="29" spans="2:15" ht="15" customHeight="1" thickBot="1" x14ac:dyDescent="0.35">
      <c r="B29" s="85"/>
      <c r="C29" s="280"/>
      <c r="D29" s="482"/>
      <c r="E29" s="616"/>
      <c r="F29" s="86">
        <f>SUM(F17:F28)</f>
        <v>0</v>
      </c>
      <c r="G29" s="86">
        <f>SUM(G17:G28)</f>
        <v>0</v>
      </c>
      <c r="H29" s="132">
        <f>F29-G29</f>
        <v>0</v>
      </c>
      <c r="I29" s="133" t="b">
        <f>H28=H29</f>
        <v>1</v>
      </c>
      <c r="J29" s="134"/>
      <c r="K29" s="135"/>
      <c r="L29" s="253"/>
      <c r="M29" s="136">
        <f>SUM(M17:M28)</f>
        <v>0</v>
      </c>
      <c r="N29" s="505">
        <f>SUM(N17:N28)</f>
        <v>0</v>
      </c>
      <c r="O29" s="476">
        <f>SUM(O17:O28)</f>
        <v>0</v>
      </c>
    </row>
    <row r="30" spans="2:15" ht="15" customHeight="1" x14ac:dyDescent="0.3">
      <c r="B30" s="96"/>
      <c r="C30" s="96"/>
      <c r="D30" s="97"/>
      <c r="E30" s="98"/>
      <c r="F30" s="98"/>
      <c r="G30" s="98"/>
      <c r="H30" s="84"/>
      <c r="I30" s="137"/>
      <c r="J30" s="138"/>
      <c r="K30" s="130"/>
      <c r="L30" s="130"/>
      <c r="M30" s="99"/>
      <c r="O30" s="506" t="b">
        <f>O29=Q51+G64+G76+D88</f>
        <v>1</v>
      </c>
    </row>
    <row r="31" spans="2:15" ht="1.9" customHeight="1" x14ac:dyDescent="0.3"/>
    <row r="32" spans="2:15" s="256" customFormat="1" ht="20.25" x14ac:dyDescent="0.3">
      <c r="B32" s="255" t="s">
        <v>686</v>
      </c>
      <c r="C32" s="255"/>
    </row>
    <row r="33" spans="2:18" s="256" customFormat="1" x14ac:dyDescent="0.3">
      <c r="B33" s="257" t="s">
        <v>351</v>
      </c>
      <c r="C33" s="257"/>
    </row>
    <row r="34" spans="2:18" s="256" customFormat="1" x14ac:dyDescent="0.3">
      <c r="B34" s="257" t="s">
        <v>352</v>
      </c>
      <c r="C34" s="257"/>
    </row>
    <row r="35" spans="2:18" hidden="1" x14ac:dyDescent="0.3"/>
    <row r="36" spans="2:18" ht="16.5" x14ac:dyDescent="0.3">
      <c r="B36"/>
      <c r="C36"/>
      <c r="D36"/>
      <c r="E36"/>
      <c r="F36"/>
      <c r="G36"/>
      <c r="H36"/>
      <c r="I36"/>
      <c r="J36"/>
      <c r="K36"/>
      <c r="L36"/>
      <c r="M36"/>
      <c r="N36"/>
      <c r="O36"/>
      <c r="P36"/>
    </row>
    <row r="37" spans="2:18" ht="30" customHeight="1" thickBot="1" x14ac:dyDescent="0.35">
      <c r="B37" s="139" t="s">
        <v>689</v>
      </c>
      <c r="C37" s="139"/>
      <c r="P37" s="84"/>
      <c r="Q37" s="81" t="s">
        <v>884</v>
      </c>
    </row>
    <row r="38" spans="2:18" ht="15" customHeight="1" x14ac:dyDescent="0.3">
      <c r="B38" s="140" t="s">
        <v>353</v>
      </c>
      <c r="C38" s="141"/>
      <c r="D38" s="141"/>
      <c r="E38" s="141"/>
      <c r="F38" s="141"/>
      <c r="G38" s="141"/>
      <c r="H38" s="141"/>
      <c r="I38" s="142"/>
      <c r="J38" s="143" t="s">
        <v>354</v>
      </c>
      <c r="K38" s="144"/>
      <c r="L38" s="144"/>
      <c r="M38" s="144"/>
      <c r="N38" s="144"/>
      <c r="O38" s="144"/>
      <c r="P38" s="144"/>
      <c r="Q38" s="145"/>
    </row>
    <row r="39" spans="2:18" ht="15" customHeight="1" x14ac:dyDescent="0.3">
      <c r="B39" s="146" t="s">
        <v>355</v>
      </c>
      <c r="C39" s="281" t="s">
        <v>720</v>
      </c>
      <c r="D39" s="147" t="s">
        <v>356</v>
      </c>
      <c r="E39" s="147" t="s">
        <v>357</v>
      </c>
      <c r="F39" s="147" t="s">
        <v>358</v>
      </c>
      <c r="G39" s="147" t="s">
        <v>359</v>
      </c>
      <c r="H39" s="147" t="s">
        <v>755</v>
      </c>
      <c r="I39" s="148" t="s">
        <v>360</v>
      </c>
      <c r="J39" s="149" t="s">
        <v>183</v>
      </c>
      <c r="K39" s="150" t="s">
        <v>361</v>
      </c>
      <c r="L39" s="150" t="s">
        <v>783</v>
      </c>
      <c r="M39" s="150" t="s">
        <v>362</v>
      </c>
      <c r="N39" s="150" t="s">
        <v>786</v>
      </c>
      <c r="O39" s="150" t="s">
        <v>363</v>
      </c>
      <c r="P39" s="150" t="s">
        <v>360</v>
      </c>
      <c r="Q39" s="151" t="s">
        <v>364</v>
      </c>
    </row>
    <row r="40" spans="2:18" ht="15" customHeight="1" x14ac:dyDescent="0.3">
      <c r="B40" s="437"/>
      <c r="C40" s="438"/>
      <c r="D40" s="439"/>
      <c r="E40" s="439"/>
      <c r="F40" s="318">
        <f t="shared" ref="F40:F50" si="2">D40-E40</f>
        <v>0</v>
      </c>
      <c r="G40" s="319">
        <f>IFERROR(F40/H40,0)</f>
        <v>0</v>
      </c>
      <c r="H40" s="446"/>
      <c r="I40" s="321">
        <f t="shared" ref="I40:I50" si="3">IFERROR(H40*G40/SUM($H$51,$I$64,$D$76,$F$88),0)</f>
        <v>0</v>
      </c>
      <c r="J40" s="437"/>
      <c r="K40" s="446"/>
      <c r="L40" s="446"/>
      <c r="M40" s="446"/>
      <c r="N40" s="322">
        <f>L40-M40</f>
        <v>0</v>
      </c>
      <c r="O40" s="323">
        <f>IFERROR(N40/Q40,)</f>
        <v>0</v>
      </c>
      <c r="P40" s="350">
        <f t="shared" ref="P40:P50" si="4">IFERROR(Q40*O40/SUM($Q$51,$G$76,$G$64,$D$88),0)</f>
        <v>0</v>
      </c>
      <c r="Q40" s="450"/>
      <c r="R40" s="501"/>
    </row>
    <row r="41" spans="2:18" ht="15" customHeight="1" x14ac:dyDescent="0.3">
      <c r="B41" s="440"/>
      <c r="C41" s="441"/>
      <c r="D41" s="442"/>
      <c r="E41" s="442"/>
      <c r="F41" s="327">
        <f t="shared" si="2"/>
        <v>0</v>
      </c>
      <c r="G41" s="328">
        <f t="shared" ref="G41:G50" si="5">IFERROR(F41/H41,0)</f>
        <v>0</v>
      </c>
      <c r="H41" s="447"/>
      <c r="I41" s="330">
        <f t="shared" si="3"/>
        <v>0</v>
      </c>
      <c r="J41" s="440"/>
      <c r="K41" s="447"/>
      <c r="L41" s="447"/>
      <c r="M41" s="447"/>
      <c r="N41" s="331">
        <f t="shared" ref="N41:N50" si="6">L41-M41</f>
        <v>0</v>
      </c>
      <c r="O41" s="332">
        <f t="shared" ref="O41:O50" si="7">IFERROR(N41/Q41,)</f>
        <v>0</v>
      </c>
      <c r="P41" s="351">
        <f t="shared" si="4"/>
        <v>0</v>
      </c>
      <c r="Q41" s="451"/>
      <c r="R41" s="501"/>
    </row>
    <row r="42" spans="2:18" ht="15" customHeight="1" x14ac:dyDescent="0.3">
      <c r="B42" s="440"/>
      <c r="C42" s="441"/>
      <c r="D42" s="442"/>
      <c r="E42" s="442"/>
      <c r="F42" s="327">
        <f t="shared" si="2"/>
        <v>0</v>
      </c>
      <c r="G42" s="328">
        <f t="shared" si="5"/>
        <v>0</v>
      </c>
      <c r="H42" s="447"/>
      <c r="I42" s="330">
        <f t="shared" si="3"/>
        <v>0</v>
      </c>
      <c r="J42" s="440"/>
      <c r="K42" s="447"/>
      <c r="L42" s="447"/>
      <c r="M42" s="447"/>
      <c r="N42" s="331">
        <f t="shared" si="6"/>
        <v>0</v>
      </c>
      <c r="O42" s="332">
        <f t="shared" si="7"/>
        <v>0</v>
      </c>
      <c r="P42" s="351">
        <f t="shared" si="4"/>
        <v>0</v>
      </c>
      <c r="Q42" s="451"/>
      <c r="R42" s="501"/>
    </row>
    <row r="43" spans="2:18" ht="15" customHeight="1" x14ac:dyDescent="0.3">
      <c r="B43" s="440"/>
      <c r="C43" s="441"/>
      <c r="D43" s="442"/>
      <c r="E43" s="442"/>
      <c r="F43" s="327">
        <f t="shared" si="2"/>
        <v>0</v>
      </c>
      <c r="G43" s="328">
        <f t="shared" si="5"/>
        <v>0</v>
      </c>
      <c r="H43" s="447"/>
      <c r="I43" s="330">
        <f t="shared" si="3"/>
        <v>0</v>
      </c>
      <c r="J43" s="440"/>
      <c r="K43" s="447"/>
      <c r="L43" s="447"/>
      <c r="M43" s="447"/>
      <c r="N43" s="331">
        <f t="shared" si="6"/>
        <v>0</v>
      </c>
      <c r="O43" s="332">
        <f t="shared" si="7"/>
        <v>0</v>
      </c>
      <c r="P43" s="351">
        <f t="shared" si="4"/>
        <v>0</v>
      </c>
      <c r="Q43" s="451"/>
      <c r="R43" s="501"/>
    </row>
    <row r="44" spans="2:18" ht="15" customHeight="1" x14ac:dyDescent="0.3">
      <c r="B44" s="440"/>
      <c r="C44" s="441"/>
      <c r="D44" s="442"/>
      <c r="E44" s="442"/>
      <c r="F44" s="327">
        <f t="shared" si="2"/>
        <v>0</v>
      </c>
      <c r="G44" s="328">
        <f t="shared" si="5"/>
        <v>0</v>
      </c>
      <c r="H44" s="447"/>
      <c r="I44" s="330">
        <f t="shared" si="3"/>
        <v>0</v>
      </c>
      <c r="J44" s="440"/>
      <c r="K44" s="447"/>
      <c r="L44" s="447"/>
      <c r="M44" s="447"/>
      <c r="N44" s="331">
        <f t="shared" si="6"/>
        <v>0</v>
      </c>
      <c r="O44" s="332">
        <f t="shared" si="7"/>
        <v>0</v>
      </c>
      <c r="P44" s="351">
        <f t="shared" si="4"/>
        <v>0</v>
      </c>
      <c r="Q44" s="451"/>
    </row>
    <row r="45" spans="2:18" ht="15" customHeight="1" x14ac:dyDescent="0.3">
      <c r="B45" s="440"/>
      <c r="C45" s="441"/>
      <c r="D45" s="442"/>
      <c r="E45" s="442"/>
      <c r="F45" s="327">
        <f t="shared" si="2"/>
        <v>0</v>
      </c>
      <c r="G45" s="328">
        <f t="shared" si="5"/>
        <v>0</v>
      </c>
      <c r="H45" s="447"/>
      <c r="I45" s="330">
        <f t="shared" si="3"/>
        <v>0</v>
      </c>
      <c r="J45" s="440"/>
      <c r="K45" s="447"/>
      <c r="L45" s="447"/>
      <c r="M45" s="447"/>
      <c r="N45" s="331">
        <f t="shared" si="6"/>
        <v>0</v>
      </c>
      <c r="O45" s="332">
        <f t="shared" si="7"/>
        <v>0</v>
      </c>
      <c r="P45" s="351">
        <f t="shared" si="4"/>
        <v>0</v>
      </c>
      <c r="Q45" s="451"/>
    </row>
    <row r="46" spans="2:18" ht="15" customHeight="1" x14ac:dyDescent="0.3">
      <c r="B46" s="440"/>
      <c r="C46" s="441"/>
      <c r="D46" s="442"/>
      <c r="E46" s="442"/>
      <c r="F46" s="327">
        <f t="shared" si="2"/>
        <v>0</v>
      </c>
      <c r="G46" s="328">
        <f t="shared" si="5"/>
        <v>0</v>
      </c>
      <c r="H46" s="447"/>
      <c r="I46" s="330">
        <f t="shared" si="3"/>
        <v>0</v>
      </c>
      <c r="J46" s="440"/>
      <c r="K46" s="447"/>
      <c r="L46" s="447"/>
      <c r="M46" s="447"/>
      <c r="N46" s="331">
        <f t="shared" si="6"/>
        <v>0</v>
      </c>
      <c r="O46" s="332">
        <f t="shared" si="7"/>
        <v>0</v>
      </c>
      <c r="P46" s="351">
        <f t="shared" si="4"/>
        <v>0</v>
      </c>
      <c r="Q46" s="451"/>
    </row>
    <row r="47" spans="2:18" ht="15" customHeight="1" x14ac:dyDescent="0.3">
      <c r="B47" s="440"/>
      <c r="C47" s="441"/>
      <c r="D47" s="442"/>
      <c r="E47" s="442"/>
      <c r="F47" s="327">
        <f t="shared" si="2"/>
        <v>0</v>
      </c>
      <c r="G47" s="328">
        <f t="shared" si="5"/>
        <v>0</v>
      </c>
      <c r="H47" s="447"/>
      <c r="I47" s="330">
        <f t="shared" si="3"/>
        <v>0</v>
      </c>
      <c r="J47" s="440"/>
      <c r="K47" s="447"/>
      <c r="L47" s="447"/>
      <c r="M47" s="447"/>
      <c r="N47" s="331">
        <f t="shared" si="6"/>
        <v>0</v>
      </c>
      <c r="O47" s="332">
        <f t="shared" si="7"/>
        <v>0</v>
      </c>
      <c r="P47" s="351">
        <f t="shared" si="4"/>
        <v>0</v>
      </c>
      <c r="Q47" s="451"/>
    </row>
    <row r="48" spans="2:18" ht="15" customHeight="1" x14ac:dyDescent="0.3">
      <c r="B48" s="440"/>
      <c r="C48" s="441"/>
      <c r="D48" s="442"/>
      <c r="E48" s="442"/>
      <c r="F48" s="327">
        <f t="shared" si="2"/>
        <v>0</v>
      </c>
      <c r="G48" s="328">
        <f t="shared" si="5"/>
        <v>0</v>
      </c>
      <c r="H48" s="447"/>
      <c r="I48" s="330">
        <f t="shared" si="3"/>
        <v>0</v>
      </c>
      <c r="J48" s="440"/>
      <c r="K48" s="447"/>
      <c r="L48" s="447"/>
      <c r="M48" s="447"/>
      <c r="N48" s="331">
        <f t="shared" si="6"/>
        <v>0</v>
      </c>
      <c r="O48" s="332">
        <f t="shared" si="7"/>
        <v>0</v>
      </c>
      <c r="P48" s="351">
        <f t="shared" si="4"/>
        <v>0</v>
      </c>
      <c r="Q48" s="451"/>
    </row>
    <row r="49" spans="2:17" ht="15" customHeight="1" x14ac:dyDescent="0.3">
      <c r="B49" s="440"/>
      <c r="C49" s="441"/>
      <c r="D49" s="442"/>
      <c r="E49" s="442"/>
      <c r="F49" s="327">
        <f t="shared" si="2"/>
        <v>0</v>
      </c>
      <c r="G49" s="328">
        <f t="shared" si="5"/>
        <v>0</v>
      </c>
      <c r="H49" s="447"/>
      <c r="I49" s="330">
        <f t="shared" si="3"/>
        <v>0</v>
      </c>
      <c r="J49" s="440"/>
      <c r="K49" s="447"/>
      <c r="L49" s="447"/>
      <c r="M49" s="447"/>
      <c r="N49" s="331">
        <f t="shared" si="6"/>
        <v>0</v>
      </c>
      <c r="O49" s="332">
        <f t="shared" si="7"/>
        <v>0</v>
      </c>
      <c r="P49" s="351">
        <f t="shared" si="4"/>
        <v>0</v>
      </c>
      <c r="Q49" s="451"/>
    </row>
    <row r="50" spans="2:17" ht="15" customHeight="1" x14ac:dyDescent="0.3">
      <c r="B50" s="443"/>
      <c r="C50" s="444"/>
      <c r="D50" s="445"/>
      <c r="E50" s="445"/>
      <c r="F50" s="336">
        <f t="shared" si="2"/>
        <v>0</v>
      </c>
      <c r="G50" s="337">
        <f t="shared" si="5"/>
        <v>0</v>
      </c>
      <c r="H50" s="448"/>
      <c r="I50" s="339">
        <f t="shared" si="3"/>
        <v>0</v>
      </c>
      <c r="J50" s="449"/>
      <c r="K50" s="448"/>
      <c r="L50" s="448"/>
      <c r="M50" s="448"/>
      <c r="N50" s="340">
        <f t="shared" si="6"/>
        <v>0</v>
      </c>
      <c r="O50" s="341">
        <f t="shared" si="7"/>
        <v>0</v>
      </c>
      <c r="P50" s="352">
        <f t="shared" si="4"/>
        <v>0</v>
      </c>
      <c r="Q50" s="452"/>
    </row>
    <row r="51" spans="2:17" ht="15" customHeight="1" thickBot="1" x14ac:dyDescent="0.35">
      <c r="B51" s="152"/>
      <c r="C51" s="153"/>
      <c r="D51" s="364">
        <f>SUM(D40:D50)</f>
        <v>0</v>
      </c>
      <c r="E51" s="364">
        <f>SUM(E40:E50)</f>
        <v>0</v>
      </c>
      <c r="F51" s="268"/>
      <c r="G51" s="154"/>
      <c r="H51" s="136">
        <f>SUM(H40:H50)</f>
        <v>0</v>
      </c>
      <c r="I51" s="155">
        <f>SUM(I40:I50)</f>
        <v>0</v>
      </c>
      <c r="J51" s="153"/>
      <c r="K51" s="156">
        <f>SUM(K40:K50)</f>
        <v>0</v>
      </c>
      <c r="L51" s="156">
        <f>SUM(L40:L50)</f>
        <v>0</v>
      </c>
      <c r="M51" s="156">
        <f>SUM(M40:M50)</f>
        <v>0</v>
      </c>
      <c r="N51" s="157">
        <f>SUM(N40:N50)</f>
        <v>0</v>
      </c>
      <c r="O51" s="154"/>
      <c r="P51" s="353">
        <f>SUM(P40:P50)</f>
        <v>0</v>
      </c>
      <c r="Q51" s="158">
        <f>SUM(Q40:Q50)</f>
        <v>0</v>
      </c>
    </row>
    <row r="52" spans="2:17" ht="15" customHeight="1" x14ac:dyDescent="0.3">
      <c r="B52" s="355" t="s">
        <v>726</v>
      </c>
      <c r="C52" s="355" t="s">
        <v>726</v>
      </c>
      <c r="D52" s="355" t="s">
        <v>726</v>
      </c>
      <c r="E52" s="355" t="s">
        <v>726</v>
      </c>
      <c r="F52" s="160" t="s">
        <v>365</v>
      </c>
      <c r="G52" s="160" t="s">
        <v>365</v>
      </c>
      <c r="H52" s="355" t="s">
        <v>726</v>
      </c>
      <c r="I52" s="160" t="s">
        <v>365</v>
      </c>
      <c r="J52" s="355" t="s">
        <v>726</v>
      </c>
      <c r="K52" s="355" t="s">
        <v>726</v>
      </c>
      <c r="L52" s="355" t="s">
        <v>726</v>
      </c>
      <c r="M52" s="355" t="s">
        <v>726</v>
      </c>
      <c r="N52" s="160" t="s">
        <v>365</v>
      </c>
      <c r="O52" s="160" t="s">
        <v>365</v>
      </c>
      <c r="P52" s="160" t="s">
        <v>365</v>
      </c>
      <c r="Q52" s="355" t="s">
        <v>726</v>
      </c>
    </row>
    <row r="53" spans="2:17" s="252" customFormat="1" ht="2.25" customHeight="1" x14ac:dyDescent="0.3">
      <c r="B53" s="250"/>
      <c r="C53" s="250"/>
      <c r="D53" s="250"/>
      <c r="E53" s="250"/>
      <c r="F53" s="196"/>
      <c r="G53" s="196"/>
      <c r="H53" s="197"/>
      <c r="I53" s="196"/>
      <c r="J53" s="250"/>
      <c r="K53" s="197"/>
      <c r="L53" s="197"/>
      <c r="M53" s="196"/>
      <c r="N53" s="196"/>
      <c r="O53" s="196"/>
      <c r="P53" s="251"/>
    </row>
    <row r="54" spans="2:17" s="252" customFormat="1" ht="30" customHeight="1" thickBot="1" x14ac:dyDescent="0.35">
      <c r="B54" s="139" t="s">
        <v>688</v>
      </c>
      <c r="C54" s="139"/>
      <c r="D54" s="250"/>
      <c r="E54" s="250"/>
      <c r="F54" s="196"/>
      <c r="G54" s="196"/>
      <c r="H54" s="197"/>
      <c r="I54" s="196"/>
      <c r="J54" s="250"/>
      <c r="K54" s="197"/>
      <c r="L54" s="197"/>
      <c r="M54" s="196"/>
      <c r="N54" s="196"/>
      <c r="O54" s="196"/>
      <c r="P54" s="251"/>
    </row>
    <row r="55" spans="2:17" s="252" customFormat="1" ht="15" customHeight="1" x14ac:dyDescent="0.3">
      <c r="B55" s="140" t="s">
        <v>353</v>
      </c>
      <c r="C55" s="141"/>
      <c r="D55" s="141"/>
      <c r="E55" s="141"/>
      <c r="F55" s="141"/>
      <c r="G55" s="141"/>
      <c r="H55" s="141"/>
      <c r="I55" s="141"/>
      <c r="J55" s="141"/>
      <c r="K55" s="141"/>
      <c r="L55" s="142"/>
      <c r="M55" s="196"/>
      <c r="N55" s="196"/>
      <c r="O55" s="196"/>
      <c r="P55" s="251"/>
    </row>
    <row r="56" spans="2:17" s="252" customFormat="1" ht="15" customHeight="1" x14ac:dyDescent="0.3">
      <c r="B56" s="146" t="s">
        <v>355</v>
      </c>
      <c r="C56" s="281" t="s">
        <v>346</v>
      </c>
      <c r="D56" s="147" t="s">
        <v>356</v>
      </c>
      <c r="E56" s="147" t="s">
        <v>357</v>
      </c>
      <c r="F56" s="147" t="s">
        <v>358</v>
      </c>
      <c r="G56" s="267" t="str">
        <f>"현지 수취액("&amp;O12&amp;")"</f>
        <v>현지 수취액()</v>
      </c>
      <c r="H56" s="147" t="s">
        <v>733</v>
      </c>
      <c r="I56" s="267" t="s">
        <v>730</v>
      </c>
      <c r="J56" s="267" t="s">
        <v>734</v>
      </c>
      <c r="K56" s="267" t="s">
        <v>736</v>
      </c>
      <c r="L56" s="148" t="s">
        <v>735</v>
      </c>
      <c r="M56" s="196"/>
      <c r="N56" s="196"/>
      <c r="O56" s="196"/>
      <c r="P56" s="251"/>
    </row>
    <row r="57" spans="2:17" s="252" customFormat="1" ht="15" customHeight="1" x14ac:dyDescent="0.3">
      <c r="B57" s="437"/>
      <c r="C57" s="438"/>
      <c r="D57" s="439"/>
      <c r="E57" s="439"/>
      <c r="F57" s="343">
        <f>D57-E57</f>
        <v>0</v>
      </c>
      <c r="G57" s="456"/>
      <c r="H57" s="456"/>
      <c r="I57" s="322">
        <f>IFERROR(F57/H57,0)</f>
        <v>0</v>
      </c>
      <c r="J57" s="358">
        <f>IFERROR(I57/G57,0)</f>
        <v>0</v>
      </c>
      <c r="K57" s="358">
        <f>IFERROR(I57*H57/SUM($H$51,$I$64,$D$76,$F$88),0)</f>
        <v>0</v>
      </c>
      <c r="L57" s="362">
        <f t="shared" ref="L57:L63" si="8">IFERROR(G57*J57/SUM($Q$51,$G$76,$G$64,$D$88),0)</f>
        <v>0</v>
      </c>
      <c r="M57" s="81"/>
      <c r="N57" s="81"/>
      <c r="O57" s="196"/>
      <c r="P57" s="251"/>
    </row>
    <row r="58" spans="2:17" s="252" customFormat="1" ht="15" customHeight="1" x14ac:dyDescent="0.3">
      <c r="B58" s="440"/>
      <c r="C58" s="441"/>
      <c r="D58" s="442"/>
      <c r="E58" s="442"/>
      <c r="F58" s="345">
        <f t="shared" ref="F58:F63" si="9">D58-E58</f>
        <v>0</v>
      </c>
      <c r="G58" s="457"/>
      <c r="H58" s="458"/>
      <c r="I58" s="331">
        <f t="shared" ref="I58:I63" si="10">IFERROR(F58/H58,0)</f>
        <v>0</v>
      </c>
      <c r="J58" s="359">
        <f t="shared" ref="J58:J63" si="11">IFERROR(I58/G58,0)</f>
        <v>0</v>
      </c>
      <c r="K58" s="359">
        <f t="shared" ref="K58:K63" si="12">IFERROR(I58*H58/SUM($H$51,$I$64,$D$76,$F$88),0)</f>
        <v>0</v>
      </c>
      <c r="L58" s="363">
        <f t="shared" si="8"/>
        <v>0</v>
      </c>
      <c r="M58" s="81"/>
      <c r="N58" s="81"/>
      <c r="O58" s="196"/>
      <c r="P58" s="251"/>
    </row>
    <row r="59" spans="2:17" s="252" customFormat="1" ht="15" customHeight="1" x14ac:dyDescent="0.3">
      <c r="B59" s="440"/>
      <c r="C59" s="441"/>
      <c r="D59" s="442"/>
      <c r="E59" s="442"/>
      <c r="F59" s="345">
        <f t="shared" si="9"/>
        <v>0</v>
      </c>
      <c r="G59" s="457"/>
      <c r="H59" s="458"/>
      <c r="I59" s="331">
        <f t="shared" si="10"/>
        <v>0</v>
      </c>
      <c r="J59" s="359">
        <f t="shared" si="11"/>
        <v>0</v>
      </c>
      <c r="K59" s="359">
        <f t="shared" si="12"/>
        <v>0</v>
      </c>
      <c r="L59" s="363">
        <f t="shared" si="8"/>
        <v>0</v>
      </c>
      <c r="M59" s="92"/>
      <c r="N59" s="198"/>
      <c r="O59" s="196"/>
      <c r="P59" s="251"/>
    </row>
    <row r="60" spans="2:17" s="252" customFormat="1" ht="15" customHeight="1" x14ac:dyDescent="0.3">
      <c r="B60" s="440"/>
      <c r="C60" s="441"/>
      <c r="D60" s="442"/>
      <c r="E60" s="442"/>
      <c r="F60" s="345">
        <f t="shared" si="9"/>
        <v>0</v>
      </c>
      <c r="G60" s="457"/>
      <c r="H60" s="458"/>
      <c r="I60" s="331">
        <f t="shared" si="10"/>
        <v>0</v>
      </c>
      <c r="J60" s="359">
        <f t="shared" si="11"/>
        <v>0</v>
      </c>
      <c r="K60" s="359">
        <f t="shared" si="12"/>
        <v>0</v>
      </c>
      <c r="L60" s="363">
        <f t="shared" si="8"/>
        <v>0</v>
      </c>
      <c r="M60" s="92"/>
      <c r="N60" s="266"/>
      <c r="O60" s="196"/>
      <c r="P60" s="251"/>
    </row>
    <row r="61" spans="2:17" s="252" customFormat="1" ht="15" customHeight="1" x14ac:dyDescent="0.3">
      <c r="B61" s="440"/>
      <c r="C61" s="441"/>
      <c r="D61" s="442"/>
      <c r="E61" s="442"/>
      <c r="F61" s="345">
        <f t="shared" si="9"/>
        <v>0</v>
      </c>
      <c r="G61" s="457"/>
      <c r="H61" s="458"/>
      <c r="I61" s="331">
        <f t="shared" si="10"/>
        <v>0</v>
      </c>
      <c r="J61" s="359">
        <f t="shared" si="11"/>
        <v>0</v>
      </c>
      <c r="K61" s="359">
        <f t="shared" si="12"/>
        <v>0</v>
      </c>
      <c r="L61" s="363">
        <f t="shared" si="8"/>
        <v>0</v>
      </c>
      <c r="M61" s="92"/>
      <c r="N61" s="198"/>
      <c r="O61" s="196"/>
      <c r="P61" s="251"/>
    </row>
    <row r="62" spans="2:17" s="252" customFormat="1" ht="15" customHeight="1" x14ac:dyDescent="0.3">
      <c r="B62" s="440"/>
      <c r="C62" s="441"/>
      <c r="D62" s="442"/>
      <c r="E62" s="442"/>
      <c r="F62" s="345">
        <f t="shared" si="9"/>
        <v>0</v>
      </c>
      <c r="G62" s="457"/>
      <c r="H62" s="458"/>
      <c r="I62" s="331">
        <f t="shared" si="10"/>
        <v>0</v>
      </c>
      <c r="J62" s="359">
        <f t="shared" si="11"/>
        <v>0</v>
      </c>
      <c r="K62" s="359">
        <f t="shared" si="12"/>
        <v>0</v>
      </c>
      <c r="L62" s="363">
        <f t="shared" si="8"/>
        <v>0</v>
      </c>
      <c r="M62" s="92"/>
      <c r="N62" s="198"/>
      <c r="O62" s="196"/>
      <c r="P62" s="251"/>
    </row>
    <row r="63" spans="2:17" ht="15" customHeight="1" x14ac:dyDescent="0.3">
      <c r="B63" s="453"/>
      <c r="C63" s="454"/>
      <c r="D63" s="455"/>
      <c r="E63" s="455"/>
      <c r="F63" s="370">
        <f t="shared" si="9"/>
        <v>0</v>
      </c>
      <c r="G63" s="459"/>
      <c r="H63" s="460"/>
      <c r="I63" s="361">
        <f t="shared" si="10"/>
        <v>0</v>
      </c>
      <c r="J63" s="373">
        <f t="shared" si="11"/>
        <v>0</v>
      </c>
      <c r="K63" s="373">
        <f t="shared" si="12"/>
        <v>0</v>
      </c>
      <c r="L63" s="374">
        <f t="shared" si="8"/>
        <v>0</v>
      </c>
      <c r="M63" s="196"/>
      <c r="N63" s="196"/>
      <c r="O63" s="196"/>
      <c r="P63" s="251"/>
    </row>
    <row r="64" spans="2:17" ht="15" customHeight="1" thickBot="1" x14ac:dyDescent="0.35">
      <c r="B64" s="375"/>
      <c r="C64" s="376"/>
      <c r="D64" s="377">
        <f>SUM(D57:D63)</f>
        <v>0</v>
      </c>
      <c r="E64" s="377">
        <f>SUM(E57:E63)</f>
        <v>0</v>
      </c>
      <c r="F64" s="378">
        <f>SUM(F57:F63)</f>
        <v>0</v>
      </c>
      <c r="G64" s="379">
        <f t="shared" ref="G64" si="13">SUM(G57:G63)</f>
        <v>0</v>
      </c>
      <c r="H64" s="380"/>
      <c r="I64" s="381">
        <f>SUM(I57:I63)</f>
        <v>0</v>
      </c>
      <c r="J64" s="378"/>
      <c r="K64" s="382">
        <f>SUM(K57:K63)</f>
        <v>0</v>
      </c>
      <c r="L64" s="383">
        <f>SUM(L57:L63)</f>
        <v>0</v>
      </c>
      <c r="M64" s="196"/>
      <c r="N64" s="196"/>
      <c r="O64" s="196"/>
      <c r="P64" s="251"/>
    </row>
    <row r="65" spans="2:16" ht="15" customHeight="1" x14ac:dyDescent="0.3">
      <c r="B65" s="196" t="s">
        <v>732</v>
      </c>
      <c r="C65" s="159"/>
      <c r="D65" s="196" t="s">
        <v>732</v>
      </c>
      <c r="E65" s="196" t="s">
        <v>732</v>
      </c>
      <c r="F65" s="160" t="s">
        <v>365</v>
      </c>
      <c r="G65" s="196" t="s">
        <v>732</v>
      </c>
      <c r="H65" s="196" t="s">
        <v>732</v>
      </c>
      <c r="I65" s="160" t="s">
        <v>365</v>
      </c>
      <c r="J65" s="160" t="s">
        <v>365</v>
      </c>
      <c r="K65" s="160"/>
      <c r="L65" s="160" t="s">
        <v>365</v>
      </c>
      <c r="M65" s="196"/>
      <c r="N65" s="196"/>
      <c r="O65" s="196"/>
      <c r="P65" s="251"/>
    </row>
    <row r="66" spans="2:16" ht="30" customHeight="1" thickBot="1" x14ac:dyDescent="0.35">
      <c r="B66" s="139" t="s">
        <v>741</v>
      </c>
      <c r="C66" s="159"/>
      <c r="D66" s="159"/>
      <c r="E66" s="159"/>
      <c r="F66" s="196"/>
      <c r="G66" s="196"/>
      <c r="H66" s="197"/>
      <c r="I66" s="196"/>
      <c r="J66" s="92"/>
      <c r="K66" s="130"/>
      <c r="L66" s="130"/>
      <c r="M66" s="196"/>
      <c r="N66" s="196"/>
      <c r="O66" s="196"/>
      <c r="P66" s="251"/>
    </row>
    <row r="67" spans="2:16" ht="17.25" x14ac:dyDescent="0.3">
      <c r="B67" s="384" t="s">
        <v>747</v>
      </c>
      <c r="C67" s="141"/>
      <c r="D67" s="141"/>
      <c r="E67" s="141"/>
      <c r="F67" s="141"/>
      <c r="G67" s="141"/>
      <c r="H67" s="141"/>
      <c r="I67" s="141"/>
      <c r="J67" s="141"/>
      <c r="K67" s="141"/>
      <c r="L67" s="142"/>
      <c r="M67" s="196"/>
      <c r="N67" s="196"/>
      <c r="O67" s="196"/>
      <c r="P67" s="251"/>
    </row>
    <row r="68" spans="2:16" ht="15" customHeight="1" x14ac:dyDescent="0.3">
      <c r="B68" s="146" t="s">
        <v>355</v>
      </c>
      <c r="C68" s="281" t="s">
        <v>346</v>
      </c>
      <c r="D68" s="267" t="s">
        <v>743</v>
      </c>
      <c r="E68" s="147" t="s">
        <v>359</v>
      </c>
      <c r="F68" s="267" t="s">
        <v>744</v>
      </c>
      <c r="G68" s="267" t="str">
        <f>"환전액("&amp;O12&amp;")"</f>
        <v>환전액()</v>
      </c>
      <c r="H68" s="267" t="s">
        <v>745</v>
      </c>
      <c r="I68" s="267" t="s">
        <v>729</v>
      </c>
      <c r="J68" s="267" t="s">
        <v>734</v>
      </c>
      <c r="K68" s="267" t="s">
        <v>736</v>
      </c>
      <c r="L68" s="148" t="s">
        <v>735</v>
      </c>
      <c r="M68" s="196"/>
      <c r="N68" s="196"/>
      <c r="O68" s="196"/>
      <c r="P68" s="251"/>
    </row>
    <row r="69" spans="2:16" ht="15" customHeight="1" x14ac:dyDescent="0.3">
      <c r="B69" s="437"/>
      <c r="C69" s="438"/>
      <c r="D69" s="447"/>
      <c r="E69" s="461"/>
      <c r="F69" s="343">
        <f>D69*E69</f>
        <v>0</v>
      </c>
      <c r="G69" s="456"/>
      <c r="H69" s="623"/>
      <c r="I69" s="322">
        <f>D69-H69</f>
        <v>0</v>
      </c>
      <c r="J69" s="358">
        <f>IFERROR(I69/G69,0)</f>
        <v>0</v>
      </c>
      <c r="K69" s="358">
        <f>IFERROR(D69*E69/SUM($H$51,$I$64,$D$76,$F$88),0)</f>
        <v>0</v>
      </c>
      <c r="L69" s="362">
        <f t="shared" ref="L69:L75" si="14">IFERROR(G69*J69/SUM($Q$51,$G$76,$G$64,$D$88),0)</f>
        <v>0</v>
      </c>
      <c r="M69" s="196"/>
      <c r="N69" s="196"/>
      <c r="O69" s="196"/>
      <c r="P69" s="251"/>
    </row>
    <row r="70" spans="2:16" ht="15" customHeight="1" x14ac:dyDescent="0.3">
      <c r="B70" s="440"/>
      <c r="C70" s="441"/>
      <c r="D70" s="447"/>
      <c r="E70" s="442"/>
      <c r="F70" s="345">
        <f t="shared" ref="F70:F75" si="15">D70*E70</f>
        <v>0</v>
      </c>
      <c r="G70" s="457"/>
      <c r="H70" s="624"/>
      <c r="I70" s="331">
        <f t="shared" ref="I70:I75" si="16">D70-H70</f>
        <v>0</v>
      </c>
      <c r="J70" s="359">
        <f t="shared" ref="J70:J75" si="17">IFERROR(I70/G70,0)</f>
        <v>0</v>
      </c>
      <c r="K70" s="359">
        <f t="shared" ref="K70:K75" si="18">IFERROR(D70*E70/SUM($H$51,$I$64,$D$76,$F$88),0)</f>
        <v>0</v>
      </c>
      <c r="L70" s="363">
        <f t="shared" si="14"/>
        <v>0</v>
      </c>
      <c r="M70" s="196"/>
      <c r="N70" s="196"/>
      <c r="O70" s="196"/>
      <c r="P70" s="251"/>
    </row>
    <row r="71" spans="2:16" ht="15" customHeight="1" x14ac:dyDescent="0.3">
      <c r="B71" s="440"/>
      <c r="C71" s="441"/>
      <c r="D71" s="447"/>
      <c r="E71" s="442"/>
      <c r="F71" s="345">
        <f t="shared" si="15"/>
        <v>0</v>
      </c>
      <c r="G71" s="457"/>
      <c r="H71" s="624"/>
      <c r="I71" s="331">
        <f t="shared" si="16"/>
        <v>0</v>
      </c>
      <c r="J71" s="359">
        <f t="shared" si="17"/>
        <v>0</v>
      </c>
      <c r="K71" s="359">
        <f t="shared" si="18"/>
        <v>0</v>
      </c>
      <c r="L71" s="363">
        <f t="shared" si="14"/>
        <v>0</v>
      </c>
      <c r="M71" s="196"/>
      <c r="N71" s="196"/>
      <c r="O71" s="196"/>
      <c r="P71" s="251"/>
    </row>
    <row r="72" spans="2:16" ht="15" customHeight="1" x14ac:dyDescent="0.3">
      <c r="B72" s="440"/>
      <c r="C72" s="441"/>
      <c r="D72" s="447"/>
      <c r="E72" s="442"/>
      <c r="F72" s="345">
        <f t="shared" si="15"/>
        <v>0</v>
      </c>
      <c r="G72" s="457"/>
      <c r="H72" s="624"/>
      <c r="I72" s="331">
        <f t="shared" si="16"/>
        <v>0</v>
      </c>
      <c r="J72" s="359">
        <f t="shared" si="17"/>
        <v>0</v>
      </c>
      <c r="K72" s="359">
        <f t="shared" si="18"/>
        <v>0</v>
      </c>
      <c r="L72" s="363">
        <f t="shared" si="14"/>
        <v>0</v>
      </c>
      <c r="M72" s="196"/>
      <c r="N72" s="196"/>
      <c r="O72" s="196"/>
      <c r="P72" s="251"/>
    </row>
    <row r="73" spans="2:16" ht="15" customHeight="1" x14ac:dyDescent="0.3">
      <c r="B73" s="440"/>
      <c r="C73" s="441"/>
      <c r="D73" s="447"/>
      <c r="E73" s="442"/>
      <c r="F73" s="345">
        <f t="shared" si="15"/>
        <v>0</v>
      </c>
      <c r="G73" s="457"/>
      <c r="H73" s="624"/>
      <c r="I73" s="331">
        <f t="shared" si="16"/>
        <v>0</v>
      </c>
      <c r="J73" s="359">
        <f t="shared" si="17"/>
        <v>0</v>
      </c>
      <c r="K73" s="359">
        <f t="shared" si="18"/>
        <v>0</v>
      </c>
      <c r="L73" s="363">
        <f t="shared" si="14"/>
        <v>0</v>
      </c>
      <c r="M73" s="196"/>
      <c r="N73" s="196"/>
      <c r="O73" s="196"/>
      <c r="P73" s="251"/>
    </row>
    <row r="74" spans="2:16" ht="15" customHeight="1" x14ac:dyDescent="0.3">
      <c r="B74" s="440"/>
      <c r="C74" s="441"/>
      <c r="D74" s="447"/>
      <c r="E74" s="442"/>
      <c r="F74" s="345">
        <f t="shared" si="15"/>
        <v>0</v>
      </c>
      <c r="G74" s="457"/>
      <c r="H74" s="624"/>
      <c r="I74" s="331">
        <f t="shared" si="16"/>
        <v>0</v>
      </c>
      <c r="J74" s="359">
        <f t="shared" si="17"/>
        <v>0</v>
      </c>
      <c r="K74" s="359">
        <f t="shared" si="18"/>
        <v>0</v>
      </c>
      <c r="L74" s="363">
        <f t="shared" si="14"/>
        <v>0</v>
      </c>
      <c r="M74" s="196"/>
      <c r="N74" s="196"/>
      <c r="O74" s="196"/>
      <c r="P74" s="251"/>
    </row>
    <row r="75" spans="2:16" ht="15" customHeight="1" x14ac:dyDescent="0.3">
      <c r="B75" s="453"/>
      <c r="C75" s="454"/>
      <c r="D75" s="462"/>
      <c r="E75" s="455"/>
      <c r="F75" s="370">
        <f t="shared" si="15"/>
        <v>0</v>
      </c>
      <c r="G75" s="459"/>
      <c r="H75" s="625"/>
      <c r="I75" s="361">
        <f t="shared" si="16"/>
        <v>0</v>
      </c>
      <c r="J75" s="373">
        <f t="shared" si="17"/>
        <v>0</v>
      </c>
      <c r="K75" s="373">
        <f t="shared" si="18"/>
        <v>0</v>
      </c>
      <c r="L75" s="374">
        <f t="shared" si="14"/>
        <v>0</v>
      </c>
      <c r="M75" s="196"/>
      <c r="N75" s="196"/>
      <c r="O75" s="196"/>
      <c r="P75" s="251"/>
    </row>
    <row r="76" spans="2:16" ht="15" customHeight="1" thickBot="1" x14ac:dyDescent="0.35">
      <c r="B76" s="375"/>
      <c r="C76" s="376"/>
      <c r="D76" s="136">
        <f>SUM(D69:D75)</f>
        <v>0</v>
      </c>
      <c r="E76" s="377"/>
      <c r="F76" s="378">
        <f>SUM(F69:F75)</f>
        <v>0</v>
      </c>
      <c r="G76" s="379">
        <f>SUM(G69:G75)</f>
        <v>0</v>
      </c>
      <c r="H76" s="606">
        <f>SUM(H69:H75)</f>
        <v>0</v>
      </c>
      <c r="I76" s="381">
        <f>SUM(I69:I75)</f>
        <v>0</v>
      </c>
      <c r="J76" s="378"/>
      <c r="K76" s="382">
        <f>SUM(K69:K75)</f>
        <v>0</v>
      </c>
      <c r="L76" s="383">
        <f>SUM(L69:L75)</f>
        <v>0</v>
      </c>
      <c r="M76" s="196"/>
      <c r="N76" s="196"/>
      <c r="O76" s="196"/>
      <c r="P76" s="251"/>
    </row>
    <row r="77" spans="2:16" ht="15" customHeight="1" x14ac:dyDescent="0.3">
      <c r="B77" s="196" t="s">
        <v>732</v>
      </c>
      <c r="C77" s="159"/>
      <c r="D77" s="196" t="s">
        <v>732</v>
      </c>
      <c r="E77" s="196" t="s">
        <v>732</v>
      </c>
      <c r="F77" s="160" t="s">
        <v>365</v>
      </c>
      <c r="G77" s="196" t="s">
        <v>732</v>
      </c>
      <c r="H77" s="196" t="s">
        <v>732</v>
      </c>
      <c r="I77" s="160" t="s">
        <v>365</v>
      </c>
      <c r="J77" s="160"/>
      <c r="K77" s="160"/>
      <c r="L77" s="160"/>
      <c r="M77" s="196"/>
      <c r="N77" s="196"/>
      <c r="O77" s="196"/>
      <c r="P77" s="251"/>
    </row>
    <row r="78" spans="2:16" ht="15" customHeight="1" thickBot="1" x14ac:dyDescent="0.35">
      <c r="B78" s="196"/>
      <c r="C78" s="159"/>
      <c r="D78" s="159"/>
      <c r="E78" s="159"/>
      <c r="F78" s="196"/>
      <c r="G78" s="196"/>
      <c r="H78" s="196"/>
      <c r="I78" s="196"/>
      <c r="J78" s="196"/>
      <c r="K78" s="196"/>
      <c r="L78" s="196"/>
      <c r="M78" s="196"/>
      <c r="N78" s="196"/>
      <c r="O78" s="196"/>
      <c r="P78" s="251"/>
    </row>
    <row r="79" spans="2:16" ht="17.25" x14ac:dyDescent="0.3">
      <c r="B79" s="384" t="s">
        <v>746</v>
      </c>
      <c r="C79" s="141"/>
      <c r="D79" s="141"/>
      <c r="E79" s="141"/>
      <c r="F79" s="141"/>
      <c r="G79" s="141"/>
      <c r="H79" s="141"/>
      <c r="I79" s="141"/>
      <c r="J79" s="141"/>
      <c r="K79" s="141"/>
      <c r="L79" s="142"/>
      <c r="M79" s="196"/>
      <c r="N79" s="196"/>
      <c r="O79" s="196"/>
      <c r="P79" s="251"/>
    </row>
    <row r="80" spans="2:16" ht="15" customHeight="1" x14ac:dyDescent="0.3">
      <c r="B80" s="146" t="s">
        <v>355</v>
      </c>
      <c r="C80" s="281" t="s">
        <v>346</v>
      </c>
      <c r="D80" s="267" t="str">
        <f>"조달금액("&amp;O12&amp;")"</f>
        <v>조달금액()</v>
      </c>
      <c r="E80" s="267" t="s">
        <v>773</v>
      </c>
      <c r="F80" s="267" t="s">
        <v>754</v>
      </c>
      <c r="G80" s="147" t="s">
        <v>359</v>
      </c>
      <c r="H80" s="267" t="s">
        <v>749</v>
      </c>
      <c r="I80" s="466"/>
      <c r="J80" s="466"/>
      <c r="K80" s="267" t="s">
        <v>736</v>
      </c>
      <c r="L80" s="148" t="s">
        <v>735</v>
      </c>
      <c r="M80" s="196"/>
      <c r="N80" s="196"/>
      <c r="O80" s="196"/>
      <c r="P80" s="251"/>
    </row>
    <row r="81" spans="2:16" ht="15" customHeight="1" x14ac:dyDescent="0.3">
      <c r="B81" s="437"/>
      <c r="C81" s="438"/>
      <c r="D81" s="461"/>
      <c r="E81" s="463"/>
      <c r="F81" s="322">
        <f>D81*E81</f>
        <v>0</v>
      </c>
      <c r="G81" s="456"/>
      <c r="H81" s="343">
        <f>F81*G81</f>
        <v>0</v>
      </c>
      <c r="I81" s="467"/>
      <c r="J81" s="468"/>
      <c r="K81" s="358">
        <f>IFERROR(F81*G81/SUM($H$51,$I$64,$D$76,$F$88),0)</f>
        <v>0</v>
      </c>
      <c r="L81" s="362">
        <f t="shared" ref="L81:L87" si="19">IFERROR(D81*E81/SUM($Q$51,$G$76,$G$64,$D$88),0)</f>
        <v>0</v>
      </c>
      <c r="M81" s="196"/>
      <c r="N81" s="196"/>
      <c r="O81" s="196"/>
      <c r="P81" s="251"/>
    </row>
    <row r="82" spans="2:16" ht="15" customHeight="1" x14ac:dyDescent="0.3">
      <c r="B82" s="440"/>
      <c r="C82" s="441"/>
      <c r="D82" s="464"/>
      <c r="E82" s="442"/>
      <c r="F82" s="331">
        <f t="shared" ref="F82:F87" si="20">D82*E82</f>
        <v>0</v>
      </c>
      <c r="G82" s="457"/>
      <c r="H82" s="345">
        <f t="shared" ref="H82:H87" si="21">F82*G82</f>
        <v>0</v>
      </c>
      <c r="I82" s="469"/>
      <c r="J82" s="470"/>
      <c r="K82" s="359">
        <f t="shared" ref="K82:K87" si="22">IFERROR(F82*G82/SUM($H$51,$I$64,$D$76,$F$88),0)</f>
        <v>0</v>
      </c>
      <c r="L82" s="363">
        <f t="shared" si="19"/>
        <v>0</v>
      </c>
      <c r="M82" s="196"/>
      <c r="N82" s="196"/>
      <c r="O82" s="196"/>
      <c r="P82" s="251"/>
    </row>
    <row r="83" spans="2:16" ht="15" customHeight="1" x14ac:dyDescent="0.3">
      <c r="B83" s="440"/>
      <c r="C83" s="441"/>
      <c r="D83" s="464"/>
      <c r="E83" s="442"/>
      <c r="F83" s="331">
        <f t="shared" si="20"/>
        <v>0</v>
      </c>
      <c r="G83" s="457"/>
      <c r="H83" s="345">
        <f t="shared" si="21"/>
        <v>0</v>
      </c>
      <c r="I83" s="469"/>
      <c r="J83" s="470"/>
      <c r="K83" s="359">
        <f t="shared" si="22"/>
        <v>0</v>
      </c>
      <c r="L83" s="363">
        <f t="shared" si="19"/>
        <v>0</v>
      </c>
      <c r="M83" s="196"/>
      <c r="N83" s="196"/>
      <c r="O83" s="196"/>
      <c r="P83" s="251"/>
    </row>
    <row r="84" spans="2:16" ht="15" customHeight="1" x14ac:dyDescent="0.3">
      <c r="B84" s="440"/>
      <c r="C84" s="441"/>
      <c r="D84" s="464"/>
      <c r="E84" s="442"/>
      <c r="F84" s="331">
        <f t="shared" si="20"/>
        <v>0</v>
      </c>
      <c r="G84" s="457"/>
      <c r="H84" s="345">
        <f t="shared" si="21"/>
        <v>0</v>
      </c>
      <c r="I84" s="469"/>
      <c r="J84" s="470"/>
      <c r="K84" s="359">
        <f t="shared" si="22"/>
        <v>0</v>
      </c>
      <c r="L84" s="363">
        <f t="shared" si="19"/>
        <v>0</v>
      </c>
      <c r="M84" s="196"/>
      <c r="N84" s="196"/>
      <c r="O84" s="196"/>
      <c r="P84" s="251"/>
    </row>
    <row r="85" spans="2:16" ht="15" customHeight="1" x14ac:dyDescent="0.3">
      <c r="B85" s="440"/>
      <c r="C85" s="441"/>
      <c r="D85" s="464"/>
      <c r="E85" s="442"/>
      <c r="F85" s="331">
        <f t="shared" si="20"/>
        <v>0</v>
      </c>
      <c r="G85" s="457"/>
      <c r="H85" s="345">
        <f t="shared" si="21"/>
        <v>0</v>
      </c>
      <c r="I85" s="469"/>
      <c r="J85" s="470"/>
      <c r="K85" s="359">
        <f t="shared" si="22"/>
        <v>0</v>
      </c>
      <c r="L85" s="363">
        <f t="shared" si="19"/>
        <v>0</v>
      </c>
      <c r="M85" s="196"/>
      <c r="N85" s="196"/>
      <c r="O85" s="196"/>
      <c r="P85" s="251"/>
    </row>
    <row r="86" spans="2:16" ht="15" customHeight="1" x14ac:dyDescent="0.3">
      <c r="B86" s="440"/>
      <c r="C86" s="441"/>
      <c r="D86" s="464"/>
      <c r="E86" s="442"/>
      <c r="F86" s="331">
        <f t="shared" si="20"/>
        <v>0</v>
      </c>
      <c r="G86" s="457"/>
      <c r="H86" s="345">
        <f t="shared" si="21"/>
        <v>0</v>
      </c>
      <c r="I86" s="469"/>
      <c r="J86" s="470"/>
      <c r="K86" s="359">
        <f t="shared" si="22"/>
        <v>0</v>
      </c>
      <c r="L86" s="363">
        <f t="shared" si="19"/>
        <v>0</v>
      </c>
      <c r="M86" s="196"/>
      <c r="N86" s="196"/>
      <c r="O86" s="196"/>
      <c r="P86" s="251"/>
    </row>
    <row r="87" spans="2:16" ht="15" customHeight="1" x14ac:dyDescent="0.3">
      <c r="B87" s="453"/>
      <c r="C87" s="454"/>
      <c r="D87" s="465"/>
      <c r="E87" s="455"/>
      <c r="F87" s="361">
        <f t="shared" si="20"/>
        <v>0</v>
      </c>
      <c r="G87" s="459"/>
      <c r="H87" s="370">
        <f t="shared" si="21"/>
        <v>0</v>
      </c>
      <c r="I87" s="471"/>
      <c r="J87" s="472"/>
      <c r="K87" s="373">
        <f t="shared" si="22"/>
        <v>0</v>
      </c>
      <c r="L87" s="374">
        <f t="shared" si="19"/>
        <v>0</v>
      </c>
      <c r="M87" s="196"/>
      <c r="N87" s="196"/>
      <c r="O87" s="196"/>
      <c r="P87" s="251"/>
    </row>
    <row r="88" spans="2:16" ht="15" customHeight="1" thickBot="1" x14ac:dyDescent="0.35">
      <c r="B88" s="375"/>
      <c r="C88" s="376"/>
      <c r="D88" s="261">
        <f>SUM(D81:D87)</f>
        <v>0</v>
      </c>
      <c r="E88" s="377"/>
      <c r="F88" s="381">
        <f>SUM(F81:F87)</f>
        <v>0</v>
      </c>
      <c r="G88" s="379"/>
      <c r="H88" s="378">
        <f>SUM(H81:H87)</f>
        <v>0</v>
      </c>
      <c r="I88" s="473"/>
      <c r="J88" s="474"/>
      <c r="K88" s="382">
        <f>SUM(K81:K87)</f>
        <v>0</v>
      </c>
      <c r="L88" s="383">
        <f>SUM(L81:L87)</f>
        <v>0</v>
      </c>
      <c r="M88" s="196"/>
      <c r="N88" s="196"/>
      <c r="O88" s="196"/>
      <c r="P88" s="251"/>
    </row>
    <row r="89" spans="2:16" ht="15" customHeight="1" x14ac:dyDescent="0.3">
      <c r="B89" s="196" t="s">
        <v>732</v>
      </c>
      <c r="C89" s="159"/>
      <c r="D89" s="196" t="s">
        <v>732</v>
      </c>
      <c r="E89" s="196" t="s">
        <v>732</v>
      </c>
      <c r="F89" s="160" t="s">
        <v>365</v>
      </c>
      <c r="G89" s="196" t="s">
        <v>732</v>
      </c>
      <c r="H89" s="160" t="s">
        <v>365</v>
      </c>
      <c r="I89" s="396" t="s">
        <v>756</v>
      </c>
      <c r="J89" s="396" t="s">
        <v>756</v>
      </c>
      <c r="K89" s="160" t="s">
        <v>365</v>
      </c>
      <c r="L89" s="160" t="s">
        <v>365</v>
      </c>
      <c r="M89" s="196"/>
      <c r="N89" s="196"/>
      <c r="O89" s="196"/>
      <c r="P89" s="251"/>
    </row>
    <row r="90" spans="2:16" ht="15" customHeight="1" x14ac:dyDescent="0.3">
      <c r="B90" s="159"/>
      <c r="C90" s="159"/>
      <c r="D90" s="159"/>
      <c r="E90" s="159"/>
      <c r="F90" s="196"/>
      <c r="G90" s="196"/>
      <c r="H90" s="197"/>
      <c r="I90" s="196"/>
      <c r="J90" s="92"/>
      <c r="K90" s="130"/>
      <c r="L90" s="130"/>
      <c r="M90" s="196"/>
      <c r="N90" s="196"/>
      <c r="O90" s="196"/>
      <c r="P90" s="251"/>
    </row>
    <row r="91" spans="2:16" ht="30" customHeight="1" x14ac:dyDescent="0.3">
      <c r="B91" s="139" t="s">
        <v>770</v>
      </c>
      <c r="C91" s="139"/>
      <c r="G91" s="354"/>
      <c r="H91" s="254"/>
      <c r="I91" s="254"/>
      <c r="J91" s="254"/>
      <c r="K91" s="254"/>
      <c r="L91" s="254"/>
    </row>
    <row r="92" spans="2:16" ht="3" customHeight="1" thickBot="1" x14ac:dyDescent="0.35">
      <c r="G92" s="92"/>
      <c r="H92" s="92"/>
      <c r="I92" s="92"/>
      <c r="J92" s="92"/>
      <c r="K92" s="92"/>
      <c r="L92" s="92"/>
    </row>
    <row r="93" spans="2:16" x14ac:dyDescent="0.3">
      <c r="B93" s="81" t="s">
        <v>366</v>
      </c>
      <c r="F93" s="392">
        <f>SUM(I51,K64,K76,K88)</f>
        <v>0</v>
      </c>
      <c r="G93" s="395" t="s">
        <v>740</v>
      </c>
      <c r="H93" s="670" t="s">
        <v>737</v>
      </c>
      <c r="I93" s="670" t="s">
        <v>738</v>
      </c>
      <c r="J93" s="670" t="s">
        <v>739</v>
      </c>
      <c r="K93" s="670" t="s">
        <v>362</v>
      </c>
      <c r="L93" s="670" t="s">
        <v>751</v>
      </c>
    </row>
    <row r="94" spans="2:16" x14ac:dyDescent="0.3">
      <c r="B94" s="81" t="s">
        <v>367</v>
      </c>
      <c r="F94" s="393">
        <f>SUM(P51,L64,L76,L88)</f>
        <v>0</v>
      </c>
      <c r="G94" s="389">
        <f>G95</f>
        <v>0</v>
      </c>
      <c r="H94" s="394">
        <f>F88+D76+I64+H51</f>
        <v>0</v>
      </c>
      <c r="I94" s="273">
        <f>H94*F93</f>
        <v>0</v>
      </c>
      <c r="J94" s="391">
        <f>G94-I94</f>
        <v>0</v>
      </c>
      <c r="K94" s="391">
        <f>E51+E64</f>
        <v>0</v>
      </c>
      <c r="L94" s="273">
        <f>J94-K94</f>
        <v>0</v>
      </c>
    </row>
    <row r="95" spans="2:16" ht="14.25" thickBot="1" x14ac:dyDescent="0.35">
      <c r="B95" s="81" t="s">
        <v>368</v>
      </c>
      <c r="F95" s="388">
        <f>F93*F94</f>
        <v>0</v>
      </c>
      <c r="G95" s="389">
        <f>H88+F76+D64+D51</f>
        <v>0</v>
      </c>
      <c r="H95" s="390">
        <f>Q51+G64+G76+D88</f>
        <v>0</v>
      </c>
      <c r="I95" s="273">
        <f>H95*F95</f>
        <v>0</v>
      </c>
      <c r="J95" s="391">
        <f>G95-I95</f>
        <v>0</v>
      </c>
      <c r="K95" s="273">
        <f>M51*F93+E64+E51+H76*F93</f>
        <v>0</v>
      </c>
      <c r="L95" s="273">
        <f>J95-K95</f>
        <v>0</v>
      </c>
    </row>
    <row r="96" spans="2:16" ht="15" customHeight="1" x14ac:dyDescent="0.3">
      <c r="F96" s="198"/>
      <c r="G96" s="365"/>
      <c r="H96" s="83"/>
      <c r="I96" s="83"/>
      <c r="J96" s="83"/>
      <c r="K96" s="83"/>
    </row>
    <row r="97" spans="2:13" s="256" customFormat="1" ht="17.25" x14ac:dyDescent="0.3">
      <c r="B97" s="258" t="s">
        <v>885</v>
      </c>
      <c r="C97" s="258"/>
    </row>
    <row r="98" spans="2:13" ht="14.25" customHeight="1" x14ac:dyDescent="0.3">
      <c r="B98" s="161"/>
      <c r="C98" s="161"/>
    </row>
    <row r="99" spans="2:13" ht="30" customHeight="1" x14ac:dyDescent="0.3">
      <c r="B99" s="139" t="s">
        <v>771</v>
      </c>
      <c r="C99" s="139"/>
    </row>
    <row r="100" spans="2:13" ht="3" customHeight="1" thickBot="1" x14ac:dyDescent="0.35"/>
    <row r="101" spans="2:13" ht="15.6" customHeight="1" x14ac:dyDescent="0.3">
      <c r="B101" s="692" t="s">
        <v>186</v>
      </c>
      <c r="C101" s="693"/>
      <c r="D101" s="694"/>
      <c r="E101" s="695" t="s">
        <v>187</v>
      </c>
      <c r="F101" s="693"/>
      <c r="G101" s="693"/>
      <c r="H101" s="693"/>
      <c r="I101" s="693"/>
      <c r="J101" s="693"/>
      <c r="K101" s="693"/>
      <c r="L101" s="693"/>
      <c r="M101" s="696"/>
    </row>
    <row r="102" spans="2:13" x14ac:dyDescent="0.3">
      <c r="B102" s="162" t="s">
        <v>369</v>
      </c>
      <c r="C102" s="282"/>
      <c r="D102" s="163"/>
      <c r="E102" s="164"/>
      <c r="F102" s="165"/>
      <c r="G102" s="165"/>
      <c r="H102" s="165"/>
      <c r="I102" s="165"/>
      <c r="J102" s="165"/>
      <c r="K102" s="165"/>
      <c r="L102" s="165"/>
      <c r="M102" s="166"/>
    </row>
    <row r="103" spans="2:13" x14ac:dyDescent="0.3">
      <c r="B103" s="167" t="s">
        <v>370</v>
      </c>
      <c r="C103" s="283"/>
      <c r="D103" s="87"/>
      <c r="E103" s="88" t="s">
        <v>880</v>
      </c>
      <c r="F103" s="89"/>
      <c r="G103" s="89"/>
      <c r="H103" s="89"/>
      <c r="I103" s="89"/>
      <c r="J103" s="89"/>
      <c r="K103" s="89"/>
      <c r="L103" s="89"/>
      <c r="M103" s="168"/>
    </row>
    <row r="104" spans="2:13" x14ac:dyDescent="0.3">
      <c r="B104" s="169"/>
      <c r="C104" s="284"/>
      <c r="D104" s="90"/>
      <c r="E104" s="91" t="s">
        <v>188</v>
      </c>
      <c r="F104" s="92"/>
      <c r="G104" s="92"/>
      <c r="H104" s="92"/>
      <c r="I104" s="92"/>
      <c r="J104" s="92"/>
      <c r="K104" s="92"/>
      <c r="L104" s="92"/>
      <c r="M104" s="170"/>
    </row>
    <row r="105" spans="2:13" x14ac:dyDescent="0.3">
      <c r="B105" s="167" t="s">
        <v>371</v>
      </c>
      <c r="C105" s="283"/>
      <c r="D105" s="87"/>
      <c r="E105" s="88" t="s">
        <v>189</v>
      </c>
      <c r="F105" s="89"/>
      <c r="G105" s="89"/>
      <c r="H105" s="89"/>
      <c r="I105" s="89"/>
      <c r="J105" s="89"/>
      <c r="K105" s="89"/>
      <c r="L105" s="89"/>
      <c r="M105" s="168"/>
    </row>
    <row r="106" spans="2:13" x14ac:dyDescent="0.3">
      <c r="B106" s="169"/>
      <c r="C106" s="284"/>
      <c r="D106" s="90"/>
      <c r="E106" s="91" t="s">
        <v>190</v>
      </c>
      <c r="F106" s="92"/>
      <c r="G106" s="92"/>
      <c r="H106" s="92"/>
      <c r="I106" s="92"/>
      <c r="J106" s="92"/>
      <c r="K106" s="92"/>
      <c r="L106" s="92"/>
      <c r="M106" s="170"/>
    </row>
    <row r="107" spans="2:13" x14ac:dyDescent="0.3">
      <c r="B107" s="171"/>
      <c r="C107" s="285"/>
      <c r="D107" s="93"/>
      <c r="E107" s="94" t="s">
        <v>191</v>
      </c>
      <c r="F107" s="95"/>
      <c r="G107" s="95"/>
      <c r="H107" s="95"/>
      <c r="I107" s="95"/>
      <c r="J107" s="95"/>
      <c r="K107" s="95"/>
      <c r="L107" s="95"/>
      <c r="M107" s="172"/>
    </row>
    <row r="108" spans="2:13" x14ac:dyDescent="0.3">
      <c r="B108" s="169" t="s">
        <v>687</v>
      </c>
      <c r="C108" s="284"/>
      <c r="D108" s="90"/>
      <c r="E108" s="91" t="s">
        <v>886</v>
      </c>
      <c r="F108" s="92"/>
      <c r="G108" s="92"/>
      <c r="H108" s="92"/>
      <c r="I108" s="92"/>
      <c r="J108" s="92"/>
      <c r="K108" s="92"/>
      <c r="L108" s="92"/>
      <c r="M108" s="170"/>
    </row>
    <row r="109" spans="2:13" ht="14.25" thickBot="1" x14ac:dyDescent="0.35">
      <c r="B109" s="173"/>
      <c r="C109" s="286"/>
      <c r="D109" s="174"/>
      <c r="E109" s="175" t="s">
        <v>887</v>
      </c>
      <c r="F109" s="153"/>
      <c r="G109" s="153"/>
      <c r="H109" s="153"/>
      <c r="I109" s="153"/>
      <c r="J109" s="153"/>
      <c r="K109" s="153"/>
      <c r="L109" s="153"/>
      <c r="M109" s="176"/>
    </row>
    <row r="110" spans="2:13" x14ac:dyDescent="0.3">
      <c r="B110" s="92"/>
      <c r="C110" s="92"/>
      <c r="D110" s="92"/>
      <c r="E110" s="92"/>
      <c r="F110" s="92"/>
      <c r="G110" s="92"/>
      <c r="H110" s="92"/>
      <c r="I110" s="92"/>
      <c r="J110" s="92"/>
      <c r="K110" s="92"/>
    </row>
    <row r="111" spans="2:13" ht="30" customHeight="1" x14ac:dyDescent="0.3">
      <c r="B111" s="139" t="s">
        <v>772</v>
      </c>
      <c r="C111" s="139"/>
    </row>
    <row r="112" spans="2:13" ht="3" customHeight="1" x14ac:dyDescent="0.3"/>
    <row r="113" spans="2:3" x14ac:dyDescent="0.3">
      <c r="B113" s="81" t="s">
        <v>372</v>
      </c>
    </row>
    <row r="114" spans="2:3" x14ac:dyDescent="0.3">
      <c r="B114" s="81" t="s">
        <v>373</v>
      </c>
    </row>
    <row r="115" spans="2:3" ht="3" customHeight="1" x14ac:dyDescent="0.3"/>
    <row r="116" spans="2:3" x14ac:dyDescent="0.3">
      <c r="B116" s="81" t="s">
        <v>374</v>
      </c>
    </row>
    <row r="117" spans="2:3" x14ac:dyDescent="0.3">
      <c r="B117" s="81" t="s">
        <v>375</v>
      </c>
    </row>
    <row r="118" spans="2:3" x14ac:dyDescent="0.3">
      <c r="B118" s="81" t="s">
        <v>888</v>
      </c>
    </row>
    <row r="119" spans="2:3" s="259" customFormat="1" ht="17.25" x14ac:dyDescent="0.3">
      <c r="B119" s="258" t="s">
        <v>376</v>
      </c>
      <c r="C119" s="258"/>
    </row>
  </sheetData>
  <sheetProtection formatCells="0" formatColumns="0" formatRows="0" insertColumns="0" insertRows="0" insertHyperlinks="0" selectLockedCells="1"/>
  <mergeCells count="10">
    <mergeCell ref="B15:H15"/>
    <mergeCell ref="J15:O15"/>
    <mergeCell ref="B101:D101"/>
    <mergeCell ref="E101:M101"/>
    <mergeCell ref="B2:P2"/>
    <mergeCell ref="C5:E5"/>
    <mergeCell ref="C6:E6"/>
    <mergeCell ref="C10:E10"/>
    <mergeCell ref="C11:E11"/>
    <mergeCell ref="C12:E12"/>
  </mergeCells>
  <phoneticPr fontId="30" type="noConversion"/>
  <conditionalFormatting sqref="J25:M28">
    <cfRule type="expression" dxfId="59" priority="7">
      <formula>OR(O31="현지화-&gt;달러-&gt;원화",O31="현지화-&gt;원화")</formula>
    </cfRule>
  </conditionalFormatting>
  <conditionalFormatting sqref="J17:M17 O17">
    <cfRule type="expression" dxfId="58" priority="8">
      <formula>OR(#REF!="현지화-&gt;달러-&gt;원화",#REF!="현지화-&gt;원화")</formula>
    </cfRule>
  </conditionalFormatting>
  <conditionalFormatting sqref="J22:L22 O18:O21 L24 J18:M21">
    <cfRule type="expression" dxfId="57" priority="9">
      <formula>OR(#REF!="현지화-&gt;달러-&gt;원화",#REF!="현지화-&gt;원화")</formula>
    </cfRule>
  </conditionalFormatting>
  <conditionalFormatting sqref="M22 O22">
    <cfRule type="expression" dxfId="56" priority="10">
      <formula>OR(#REF!="현지화-&gt;달러-&gt;원화",#REF!="현지화-&gt;원화")</formula>
    </cfRule>
  </conditionalFormatting>
  <conditionalFormatting sqref="J23 L23:M23 O23">
    <cfRule type="expression" dxfId="55" priority="11">
      <formula>OR(#REF!="현지화-&gt;달러-&gt;원화",#REF!="현지화-&gt;원화")</formula>
    </cfRule>
  </conditionalFormatting>
  <conditionalFormatting sqref="J24 M24 O24 K23:K24">
    <cfRule type="expression" dxfId="54" priority="12">
      <formula>OR(#REF!="현지화-&gt;달러-&gt;원화",#REF!="현지화-&gt;원화")</formula>
    </cfRule>
  </conditionalFormatting>
  <conditionalFormatting sqref="O25:O28">
    <cfRule type="expression" dxfId="53" priority="13">
      <formula>OR(S31="현지화-&gt;달러-&gt;원화",S31="현지화-&gt;원화")</formula>
    </cfRule>
  </conditionalFormatting>
  <conditionalFormatting sqref="N25:N28">
    <cfRule type="expression" dxfId="52" priority="1">
      <formula>OR(S31="현지화-&gt;달러-&gt;원화",S31="현지화-&gt;원화")</formula>
    </cfRule>
  </conditionalFormatting>
  <conditionalFormatting sqref="N17">
    <cfRule type="expression" dxfId="51" priority="2">
      <formula>OR(#REF!="현지화-&gt;달러-&gt;원화",#REF!="현지화-&gt;원화")</formula>
    </cfRule>
  </conditionalFormatting>
  <conditionalFormatting sqref="N18:N21">
    <cfRule type="expression" dxfId="50" priority="3">
      <formula>OR(#REF!="현지화-&gt;달러-&gt;원화",#REF!="현지화-&gt;원화")</formula>
    </cfRule>
  </conditionalFormatting>
  <conditionalFormatting sqref="N22">
    <cfRule type="expression" dxfId="49" priority="4">
      <formula>OR(#REF!="현지화-&gt;달러-&gt;원화",#REF!="현지화-&gt;원화")</formula>
    </cfRule>
  </conditionalFormatting>
  <conditionalFormatting sqref="N23">
    <cfRule type="expression" dxfId="48" priority="5">
      <formula>OR(#REF!="현지화-&gt;달러-&gt;원화",#REF!="현지화-&gt;원화")</formula>
    </cfRule>
  </conditionalFormatting>
  <conditionalFormatting sqref="N24">
    <cfRule type="expression" dxfId="47" priority="6">
      <formula>OR(#REF!="현지화-&gt;달러-&gt;원화",#REF!="현지화-&gt;원화")</formula>
    </cfRule>
  </conditionalFormatting>
  <pageMargins left="0.75" right="0.75" top="1" bottom="1" header="0.5" footer="0.5"/>
  <pageSetup paperSize="9" scale="52" fitToHeight="0" orientation="landscape"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AD78"/>
  <sheetViews>
    <sheetView showGridLines="0" view="pageBreakPreview" zoomScale="70" zoomScaleNormal="80" zoomScaleSheetLayoutView="70" workbookViewId="0">
      <selection activeCell="B1" sqref="B1:S1"/>
    </sheetView>
  </sheetViews>
  <sheetFormatPr defaultRowHeight="16.5" x14ac:dyDescent="0.3"/>
  <cols>
    <col min="1" max="1" width="2.375" customWidth="1"/>
    <col min="2" max="3" width="20.75" customWidth="1"/>
    <col min="4" max="4" width="21.5" style="508" customWidth="1"/>
    <col min="5" max="5" width="17.125" style="508" customWidth="1"/>
    <col min="6" max="6" width="17.625" style="508" customWidth="1"/>
    <col min="7" max="7" width="16.875" customWidth="1"/>
    <col min="8" max="8" width="20.5" customWidth="1"/>
    <col min="9" max="9" width="13.25" customWidth="1"/>
    <col min="10" max="15" width="17.125" customWidth="1"/>
    <col min="16" max="16" width="14.625" customWidth="1"/>
    <col min="17" max="17" width="17.25" customWidth="1"/>
    <col min="18" max="18" width="1.75" customWidth="1"/>
    <col min="19" max="19" width="16.75" customWidth="1"/>
    <col min="20" max="20" width="2" customWidth="1"/>
    <col min="21" max="21" width="15.25" style="60" customWidth="1"/>
    <col min="22" max="22" width="11.125" bestFit="1" customWidth="1"/>
    <col min="23" max="24" width="16.375" bestFit="1" customWidth="1"/>
    <col min="30" max="30" width="12.25" bestFit="1" customWidth="1"/>
  </cols>
  <sheetData>
    <row r="1" spans="2:19" ht="39" customHeight="1" x14ac:dyDescent="0.3">
      <c r="B1" s="685" t="s">
        <v>893</v>
      </c>
      <c r="C1" s="685"/>
      <c r="D1" s="685"/>
      <c r="E1" s="685"/>
      <c r="F1" s="685"/>
      <c r="G1" s="685"/>
      <c r="H1" s="685"/>
      <c r="I1" s="685"/>
      <c r="J1" s="685"/>
      <c r="K1" s="685"/>
      <c r="L1" s="685"/>
      <c r="M1" s="685"/>
      <c r="N1" s="685"/>
      <c r="O1" s="685"/>
      <c r="P1" s="685"/>
      <c r="Q1" s="685"/>
      <c r="R1" s="685"/>
      <c r="S1" s="685"/>
    </row>
    <row r="2" spans="2:19" ht="20.25" customHeight="1" x14ac:dyDescent="0.3">
      <c r="B2" s="126" t="s">
        <v>781</v>
      </c>
      <c r="C2" s="126"/>
      <c r="D2" s="81"/>
      <c r="E2" s="82"/>
      <c r="F2" s="82"/>
      <c r="G2" s="82"/>
      <c r="H2" s="82"/>
      <c r="I2" s="82"/>
      <c r="J2" s="82"/>
      <c r="K2" s="81"/>
      <c r="L2" s="81"/>
      <c r="M2" s="81"/>
      <c r="N2" s="81"/>
      <c r="O2" s="81"/>
      <c r="P2" s="81"/>
    </row>
    <row r="3" spans="2:19" ht="20.25" customHeight="1" x14ac:dyDescent="0.3">
      <c r="B3" s="627" t="s">
        <v>846</v>
      </c>
      <c r="C3" s="126"/>
      <c r="D3" s="81"/>
      <c r="E3" s="82"/>
      <c r="F3" s="82"/>
      <c r="G3" s="82"/>
      <c r="H3" s="82"/>
      <c r="I3" s="82"/>
      <c r="J3" s="82"/>
      <c r="K3" s="81"/>
      <c r="L3" s="81"/>
      <c r="M3" s="81"/>
      <c r="N3" s="81"/>
      <c r="O3" s="81"/>
      <c r="P3" s="81"/>
    </row>
    <row r="4" spans="2:19" ht="20.25" customHeight="1" x14ac:dyDescent="0.3">
      <c r="B4" s="627" t="s">
        <v>847</v>
      </c>
      <c r="C4" s="126"/>
      <c r="D4" s="81"/>
      <c r="E4" s="82"/>
      <c r="F4" s="82"/>
      <c r="G4" s="82"/>
      <c r="H4" s="82"/>
      <c r="I4" s="82"/>
      <c r="J4" s="82"/>
      <c r="K4" s="81"/>
      <c r="L4" s="81"/>
      <c r="M4" s="81"/>
      <c r="N4" s="81"/>
      <c r="O4" s="81"/>
      <c r="P4" s="81"/>
    </row>
    <row r="5" spans="2:19" ht="14.25" customHeight="1" thickBot="1" x14ac:dyDescent="0.35">
      <c r="B5" s="81"/>
      <c r="C5" s="81"/>
      <c r="D5" s="83"/>
      <c r="E5" s="81"/>
      <c r="F5" s="81"/>
      <c r="G5" s="81"/>
      <c r="H5" s="92"/>
      <c r="I5" s="92"/>
      <c r="J5" s="92"/>
      <c r="K5" s="92"/>
      <c r="L5" s="92"/>
      <c r="M5" s="81"/>
      <c r="N5" s="81"/>
      <c r="O5" s="81"/>
      <c r="P5" s="81"/>
    </row>
    <row r="6" spans="2:19" ht="15" customHeight="1" x14ac:dyDescent="0.3">
      <c r="B6" s="400" t="s">
        <v>176</v>
      </c>
      <c r="C6" s="686" t="s">
        <v>176</v>
      </c>
      <c r="D6" s="687"/>
      <c r="E6" s="688"/>
      <c r="F6" s="81"/>
      <c r="G6" s="81"/>
      <c r="H6" s="92"/>
      <c r="I6" s="92"/>
      <c r="J6" s="92"/>
      <c r="K6" s="92"/>
      <c r="L6" s="92"/>
      <c r="M6" s="81"/>
      <c r="N6" s="81"/>
      <c r="O6" s="81"/>
      <c r="P6" s="81"/>
    </row>
    <row r="7" spans="2:19" ht="15" customHeight="1" x14ac:dyDescent="0.3">
      <c r="B7" s="401" t="s">
        <v>177</v>
      </c>
      <c r="C7" s="689" t="s">
        <v>335</v>
      </c>
      <c r="D7" s="690"/>
      <c r="E7" s="691"/>
      <c r="F7" s="81"/>
      <c r="G7" s="81"/>
      <c r="H7" s="250"/>
      <c r="I7" s="250"/>
      <c r="J7" s="250"/>
      <c r="K7" s="250"/>
      <c r="L7" s="92"/>
      <c r="M7" s="81"/>
      <c r="N7" s="81"/>
      <c r="O7" s="81"/>
      <c r="P7" s="81"/>
    </row>
    <row r="8" spans="2:19" ht="15" customHeight="1" x14ac:dyDescent="0.3">
      <c r="B8" s="401" t="s">
        <v>178</v>
      </c>
      <c r="C8" s="287">
        <v>43160</v>
      </c>
      <c r="D8" s="671" t="s">
        <v>336</v>
      </c>
      <c r="E8" s="289">
        <v>44196</v>
      </c>
      <c r="F8" s="81" t="s">
        <v>337</v>
      </c>
      <c r="G8" s="92"/>
      <c r="H8" s="526"/>
      <c r="I8" s="526"/>
      <c r="J8" s="526"/>
      <c r="K8" s="526"/>
      <c r="L8" s="92"/>
      <c r="M8" s="81"/>
      <c r="N8" s="81"/>
      <c r="O8" s="81"/>
      <c r="P8" s="81"/>
    </row>
    <row r="9" spans="2:19" ht="15" customHeight="1" x14ac:dyDescent="0.3">
      <c r="B9" s="401" t="s">
        <v>338</v>
      </c>
      <c r="C9" s="287">
        <v>43466</v>
      </c>
      <c r="D9" s="671" t="s">
        <v>336</v>
      </c>
      <c r="E9" s="289">
        <v>43830</v>
      </c>
      <c r="F9" s="81" t="s">
        <v>339</v>
      </c>
      <c r="G9" s="92"/>
      <c r="H9" s="250"/>
      <c r="I9" s="527"/>
      <c r="J9" s="197"/>
      <c r="K9" s="251"/>
      <c r="L9" s="92"/>
      <c r="M9" s="81"/>
      <c r="N9" s="81"/>
      <c r="O9" s="81"/>
      <c r="P9" s="81"/>
    </row>
    <row r="10" spans="2:19" ht="15" customHeight="1" x14ac:dyDescent="0.3">
      <c r="B10" s="401" t="s">
        <v>340</v>
      </c>
      <c r="C10" s="287">
        <v>43466</v>
      </c>
      <c r="D10" s="671" t="s">
        <v>336</v>
      </c>
      <c r="E10" s="289">
        <v>43646</v>
      </c>
      <c r="F10" s="81" t="s">
        <v>341</v>
      </c>
      <c r="G10" s="92"/>
      <c r="H10" s="250"/>
      <c r="I10" s="527"/>
      <c r="J10" s="197"/>
      <c r="K10" s="528"/>
      <c r="L10" s="92"/>
      <c r="M10" s="81"/>
      <c r="N10" s="81"/>
      <c r="O10" s="81"/>
      <c r="P10" s="81"/>
    </row>
    <row r="11" spans="2:19" ht="15" customHeight="1" thickBot="1" x14ac:dyDescent="0.35">
      <c r="B11" s="401" t="s">
        <v>179</v>
      </c>
      <c r="C11" s="689" t="s">
        <v>342</v>
      </c>
      <c r="D11" s="690"/>
      <c r="E11" s="691"/>
      <c r="F11" s="81"/>
      <c r="G11" s="92"/>
      <c r="H11" s="250"/>
      <c r="I11" s="529"/>
      <c r="J11" s="197"/>
      <c r="K11" s="528"/>
      <c r="L11" s="92"/>
      <c r="M11" s="81"/>
      <c r="N11" s="81"/>
      <c r="O11" s="81"/>
      <c r="P11" s="81"/>
    </row>
    <row r="12" spans="2:19" ht="15" customHeight="1" x14ac:dyDescent="0.3">
      <c r="B12" s="401" t="s">
        <v>180</v>
      </c>
      <c r="C12" s="689" t="s">
        <v>343</v>
      </c>
      <c r="D12" s="690"/>
      <c r="E12" s="691"/>
      <c r="F12" s="81"/>
      <c r="G12" s="92"/>
      <c r="H12" s="250"/>
      <c r="I12" s="528"/>
      <c r="J12" s="197"/>
      <c r="K12" s="530"/>
      <c r="L12" s="92"/>
      <c r="M12" s="254"/>
      <c r="N12" s="601" t="s">
        <v>844</v>
      </c>
      <c r="O12" s="602" t="s">
        <v>842</v>
      </c>
      <c r="P12" s="81"/>
    </row>
    <row r="13" spans="2:19" ht="15" customHeight="1" thickBot="1" x14ac:dyDescent="0.35">
      <c r="B13" s="402" t="s">
        <v>181</v>
      </c>
      <c r="C13" s="682" t="s">
        <v>344</v>
      </c>
      <c r="D13" s="683"/>
      <c r="E13" s="684"/>
      <c r="F13" s="81"/>
      <c r="G13" s="92"/>
      <c r="H13" s="250"/>
      <c r="I13" s="527"/>
      <c r="J13" s="527"/>
      <c r="K13" s="527"/>
      <c r="L13" s="92"/>
      <c r="M13" s="254"/>
      <c r="N13" s="603" t="s">
        <v>182</v>
      </c>
      <c r="O13" s="604" t="s">
        <v>839</v>
      </c>
      <c r="P13" s="81"/>
    </row>
    <row r="14" spans="2:19" ht="15" customHeight="1" x14ac:dyDescent="0.3">
      <c r="B14" s="81"/>
      <c r="C14" s="81"/>
      <c r="D14" s="81"/>
      <c r="E14" s="81"/>
      <c r="F14" s="81"/>
      <c r="G14" s="81"/>
      <c r="H14" s="81"/>
      <c r="I14" s="81"/>
      <c r="J14" s="81"/>
      <c r="K14" s="81"/>
      <c r="L14" s="92"/>
      <c r="M14" s="92"/>
      <c r="N14" s="81"/>
      <c r="O14" s="81"/>
      <c r="P14" s="81"/>
    </row>
    <row r="15" spans="2:19" ht="30" customHeight="1" thickBot="1" x14ac:dyDescent="0.35">
      <c r="B15" s="139" t="s">
        <v>757</v>
      </c>
      <c r="C15" s="139"/>
      <c r="D15" s="81"/>
      <c r="E15" s="81"/>
      <c r="F15" s="81"/>
      <c r="G15" s="81"/>
      <c r="H15" s="81"/>
      <c r="I15" s="81"/>
      <c r="J15" s="81"/>
      <c r="K15" s="81"/>
      <c r="L15" s="81"/>
      <c r="M15" s="81"/>
      <c r="N15" s="81"/>
      <c r="O15" s="81"/>
      <c r="P15" s="81"/>
    </row>
    <row r="16" spans="2:19" ht="16.5" customHeight="1" x14ac:dyDescent="0.3">
      <c r="B16" s="700" t="s">
        <v>878</v>
      </c>
      <c r="C16" s="701"/>
      <c r="D16" s="701"/>
      <c r="E16" s="701"/>
      <c r="F16" s="701"/>
      <c r="G16" s="701"/>
      <c r="H16" s="702"/>
      <c r="I16" s="84"/>
      <c r="J16" s="697" t="s">
        <v>879</v>
      </c>
      <c r="K16" s="698"/>
      <c r="L16" s="698"/>
      <c r="M16" s="698"/>
      <c r="N16" s="698"/>
      <c r="O16" s="699"/>
      <c r="P16" s="81"/>
    </row>
    <row r="17" spans="2:16" ht="15" customHeight="1" x14ac:dyDescent="0.3">
      <c r="B17" s="127" t="s">
        <v>183</v>
      </c>
      <c r="C17" s="290" t="s">
        <v>184</v>
      </c>
      <c r="D17" s="279" t="s">
        <v>703</v>
      </c>
      <c r="E17" s="128" t="s">
        <v>769</v>
      </c>
      <c r="F17" s="128" t="s">
        <v>185</v>
      </c>
      <c r="G17" s="128" t="s">
        <v>347</v>
      </c>
      <c r="H17" s="129" t="s">
        <v>348</v>
      </c>
      <c r="I17" s="84"/>
      <c r="J17" s="262" t="s">
        <v>183</v>
      </c>
      <c r="K17" s="263" t="s">
        <v>184</v>
      </c>
      <c r="L17" s="263" t="s">
        <v>346</v>
      </c>
      <c r="M17" s="263" t="s">
        <v>349</v>
      </c>
      <c r="N17" s="263" t="s">
        <v>784</v>
      </c>
      <c r="O17" s="475" t="s">
        <v>350</v>
      </c>
      <c r="P17" s="83"/>
    </row>
    <row r="18" spans="2:16" ht="27" customHeight="1" x14ac:dyDescent="0.3">
      <c r="B18" s="418">
        <v>43498</v>
      </c>
      <c r="C18" s="497" t="s">
        <v>881</v>
      </c>
      <c r="D18" s="403"/>
      <c r="E18" s="403" t="s">
        <v>834</v>
      </c>
      <c r="F18" s="422">
        <v>70000000</v>
      </c>
      <c r="G18" s="422"/>
      <c r="H18" s="404">
        <f>F18-G18</f>
        <v>70000000</v>
      </c>
      <c r="I18" s="84"/>
      <c r="J18" s="418">
        <v>43501</v>
      </c>
      <c r="K18" s="551" t="s">
        <v>837</v>
      </c>
      <c r="L18" s="429" t="s">
        <v>834</v>
      </c>
      <c r="M18" s="430">
        <f>J61</f>
        <v>55050</v>
      </c>
      <c r="N18" s="575">
        <f>O61</f>
        <v>19980</v>
      </c>
      <c r="O18" s="577">
        <f>Q61</f>
        <v>1633000</v>
      </c>
      <c r="P18" s="83"/>
    </row>
    <row r="19" spans="2:16" ht="27" customHeight="1" x14ac:dyDescent="0.3">
      <c r="B19" s="419">
        <v>43501</v>
      </c>
      <c r="C19" s="498" t="s">
        <v>882</v>
      </c>
      <c r="D19" s="405" t="s">
        <v>862</v>
      </c>
      <c r="E19" s="405" t="s">
        <v>834</v>
      </c>
      <c r="F19" s="424"/>
      <c r="G19" s="424">
        <v>60000000</v>
      </c>
      <c r="H19" s="406">
        <f>H18+F19-G19</f>
        <v>10000000</v>
      </c>
      <c r="I19" s="84"/>
      <c r="J19" s="419"/>
      <c r="K19" s="431"/>
      <c r="L19" s="432"/>
      <c r="M19" s="433"/>
      <c r="N19" s="576">
        <f>O62</f>
        <v>14985</v>
      </c>
      <c r="O19" s="578">
        <f t="shared" ref="O19:O21" si="0">Q62</f>
        <v>1225000</v>
      </c>
      <c r="P19" s="81"/>
    </row>
    <row r="20" spans="2:16" ht="27" customHeight="1" x14ac:dyDescent="0.3">
      <c r="B20" s="419">
        <v>43527</v>
      </c>
      <c r="C20" s="498" t="s">
        <v>835</v>
      </c>
      <c r="D20" s="405"/>
      <c r="E20" s="405" t="s">
        <v>836</v>
      </c>
      <c r="F20" s="424">
        <v>5000000</v>
      </c>
      <c r="G20" s="424"/>
      <c r="H20" s="406">
        <f>H19+F20-G20</f>
        <v>15000000</v>
      </c>
      <c r="I20" s="84"/>
      <c r="J20" s="419"/>
      <c r="K20" s="431"/>
      <c r="L20" s="432"/>
      <c r="M20" s="433"/>
      <c r="N20" s="576">
        <f>O63</f>
        <v>9990</v>
      </c>
      <c r="O20" s="579">
        <f t="shared" si="0"/>
        <v>816000</v>
      </c>
      <c r="P20" s="81"/>
    </row>
    <row r="21" spans="2:16" ht="27" customHeight="1" x14ac:dyDescent="0.3">
      <c r="B21" s="419">
        <v>43699</v>
      </c>
      <c r="C21" s="498" t="s">
        <v>881</v>
      </c>
      <c r="D21" s="405"/>
      <c r="E21" s="405" t="s">
        <v>834</v>
      </c>
      <c r="F21" s="424">
        <v>30000000</v>
      </c>
      <c r="G21" s="424"/>
      <c r="H21" s="406">
        <f t="shared" ref="H21:H23" si="1">H20+F21-G21</f>
        <v>45000000</v>
      </c>
      <c r="I21" s="84"/>
      <c r="J21" s="419"/>
      <c r="K21" s="431"/>
      <c r="L21" s="432"/>
      <c r="M21" s="433"/>
      <c r="N21" s="581">
        <f t="shared" ref="N21:N24" si="2">O64</f>
        <v>10040</v>
      </c>
      <c r="O21" s="580">
        <f t="shared" si="0"/>
        <v>824000</v>
      </c>
      <c r="P21" s="81"/>
    </row>
    <row r="22" spans="2:16" ht="27" customHeight="1" x14ac:dyDescent="0.3">
      <c r="B22" s="419">
        <v>43702</v>
      </c>
      <c r="C22" s="498" t="s">
        <v>882</v>
      </c>
      <c r="D22" s="405" t="s">
        <v>862</v>
      </c>
      <c r="E22" s="405" t="s">
        <v>834</v>
      </c>
      <c r="F22" s="424"/>
      <c r="G22" s="424">
        <v>24000000</v>
      </c>
      <c r="H22" s="406">
        <f t="shared" si="1"/>
        <v>21000000</v>
      </c>
      <c r="I22" s="84"/>
      <c r="J22" s="419">
        <v>43702</v>
      </c>
      <c r="K22" s="552" t="s">
        <v>837</v>
      </c>
      <c r="L22" s="432" t="s">
        <v>834</v>
      </c>
      <c r="M22" s="433">
        <f>J65</f>
        <v>21980</v>
      </c>
      <c r="N22" s="582">
        <f t="shared" si="2"/>
        <v>9990</v>
      </c>
      <c r="O22" s="484">
        <f>Q65</f>
        <v>800000</v>
      </c>
      <c r="P22" s="81"/>
    </row>
    <row r="23" spans="2:16" ht="27" customHeight="1" x14ac:dyDescent="0.3">
      <c r="B23" s="419"/>
      <c r="C23" s="498" t="s">
        <v>721</v>
      </c>
      <c r="D23" s="405"/>
      <c r="E23" s="405"/>
      <c r="F23" s="424"/>
      <c r="G23" s="424"/>
      <c r="H23" s="406">
        <f t="shared" si="1"/>
        <v>21000000</v>
      </c>
      <c r="I23" s="84"/>
      <c r="J23" s="419"/>
      <c r="K23" s="431"/>
      <c r="L23" s="432"/>
      <c r="M23" s="433"/>
      <c r="N23" s="576">
        <f t="shared" si="2"/>
        <v>4995</v>
      </c>
      <c r="O23" s="484">
        <f t="shared" ref="O23:O24" si="3">Q66</f>
        <v>400000</v>
      </c>
      <c r="P23" s="81"/>
    </row>
    <row r="24" spans="2:16" ht="27" customHeight="1" x14ac:dyDescent="0.3">
      <c r="B24" s="419"/>
      <c r="C24" s="498" t="s">
        <v>721</v>
      </c>
      <c r="D24" s="405"/>
      <c r="E24" s="405"/>
      <c r="F24" s="424"/>
      <c r="G24" s="424"/>
      <c r="H24" s="406">
        <f>H23+F24-G24</f>
        <v>21000000</v>
      </c>
      <c r="I24" s="84"/>
      <c r="J24" s="419"/>
      <c r="K24" s="431"/>
      <c r="L24" s="432"/>
      <c r="M24" s="433"/>
      <c r="N24" s="581">
        <f t="shared" si="2"/>
        <v>6975</v>
      </c>
      <c r="O24" s="484">
        <f t="shared" si="3"/>
        <v>550000</v>
      </c>
      <c r="P24" s="81"/>
    </row>
    <row r="25" spans="2:16" ht="27" customHeight="1" x14ac:dyDescent="0.3">
      <c r="B25" s="419"/>
      <c r="C25" s="498" t="s">
        <v>721</v>
      </c>
      <c r="D25" s="549"/>
      <c r="E25" s="405"/>
      <c r="F25" s="424"/>
      <c r="G25" s="424"/>
      <c r="H25" s="406">
        <f t="shared" ref="H25:H29" si="4">H24+F25-G25</f>
        <v>21000000</v>
      </c>
      <c r="I25" s="84"/>
      <c r="J25" s="419"/>
      <c r="K25" s="431"/>
      <c r="L25" s="432"/>
      <c r="M25" s="433"/>
      <c r="N25" s="553"/>
      <c r="O25" s="484"/>
      <c r="P25" s="81"/>
    </row>
    <row r="26" spans="2:16" ht="27" customHeight="1" x14ac:dyDescent="0.3">
      <c r="B26" s="419"/>
      <c r="C26" s="498" t="s">
        <v>721</v>
      </c>
      <c r="D26" s="549"/>
      <c r="E26" s="405"/>
      <c r="F26" s="424"/>
      <c r="G26" s="424"/>
      <c r="H26" s="406">
        <f t="shared" si="4"/>
        <v>21000000</v>
      </c>
      <c r="I26" s="84"/>
      <c r="J26" s="419"/>
      <c r="K26" s="431"/>
      <c r="L26" s="432"/>
      <c r="M26" s="433"/>
      <c r="N26" s="433"/>
      <c r="O26" s="484"/>
      <c r="P26" s="81"/>
    </row>
    <row r="27" spans="2:16" ht="27" customHeight="1" x14ac:dyDescent="0.3">
      <c r="B27" s="419"/>
      <c r="C27" s="498" t="s">
        <v>721</v>
      </c>
      <c r="D27" s="549"/>
      <c r="E27" s="405"/>
      <c r="F27" s="424"/>
      <c r="G27" s="424"/>
      <c r="H27" s="406">
        <f t="shared" si="4"/>
        <v>21000000</v>
      </c>
      <c r="I27" s="84"/>
      <c r="J27" s="419"/>
      <c r="K27" s="431"/>
      <c r="L27" s="432"/>
      <c r="M27" s="433"/>
      <c r="N27" s="433"/>
      <c r="O27" s="484"/>
      <c r="P27" s="81"/>
    </row>
    <row r="28" spans="2:16" ht="27" customHeight="1" x14ac:dyDescent="0.3">
      <c r="B28" s="419"/>
      <c r="C28" s="498" t="s">
        <v>721</v>
      </c>
      <c r="D28" s="549"/>
      <c r="E28" s="405"/>
      <c r="F28" s="424"/>
      <c r="G28" s="424"/>
      <c r="H28" s="406">
        <f t="shared" si="4"/>
        <v>21000000</v>
      </c>
      <c r="I28" s="84"/>
      <c r="J28" s="419"/>
      <c r="K28" s="431"/>
      <c r="L28" s="432"/>
      <c r="M28" s="433"/>
      <c r="N28" s="433"/>
      <c r="O28" s="484"/>
      <c r="P28" s="81"/>
    </row>
    <row r="29" spans="2:16" ht="27" customHeight="1" x14ac:dyDescent="0.3">
      <c r="B29" s="420"/>
      <c r="C29" s="499" t="s">
        <v>721</v>
      </c>
      <c r="D29" s="550"/>
      <c r="E29" s="407"/>
      <c r="F29" s="427"/>
      <c r="G29" s="427"/>
      <c r="H29" s="408">
        <f t="shared" si="4"/>
        <v>21000000</v>
      </c>
      <c r="I29" s="84"/>
      <c r="J29" s="420"/>
      <c r="K29" s="434"/>
      <c r="L29" s="435"/>
      <c r="M29" s="436"/>
      <c r="N29" s="436"/>
      <c r="O29" s="485"/>
      <c r="P29" s="81"/>
    </row>
    <row r="30" spans="2:16" ht="15" customHeight="1" thickBot="1" x14ac:dyDescent="0.35">
      <c r="B30" s="409"/>
      <c r="C30" s="410"/>
      <c r="D30" s="411"/>
      <c r="E30" s="500"/>
      <c r="F30" s="412">
        <f>SUM(F18:F29)</f>
        <v>105000000</v>
      </c>
      <c r="G30" s="412">
        <f>SUM(G18:G29)</f>
        <v>84000000</v>
      </c>
      <c r="H30" s="583">
        <f>F30-G30</f>
        <v>21000000</v>
      </c>
      <c r="I30" s="133"/>
      <c r="J30" s="414"/>
      <c r="K30" s="415"/>
      <c r="L30" s="416"/>
      <c r="M30" s="417">
        <f>SUM(M18:M29)</f>
        <v>77030</v>
      </c>
      <c r="N30" s="417">
        <f>SUM(N18:N29)</f>
        <v>76955</v>
      </c>
      <c r="O30" s="486">
        <f>SUM(O18:O29)</f>
        <v>6248000</v>
      </c>
      <c r="P30" s="81"/>
    </row>
    <row r="31" spans="2:16" ht="22.5" customHeight="1" thickBot="1" x14ac:dyDescent="0.35">
      <c r="B31" s="96"/>
      <c r="C31" s="96"/>
      <c r="D31" s="97"/>
      <c r="E31" s="584"/>
      <c r="F31" s="98"/>
      <c r="G31" s="98"/>
      <c r="H31" s="588" t="b">
        <f>H29=H30</f>
        <v>1</v>
      </c>
      <c r="I31" s="133"/>
      <c r="J31" s="137"/>
      <c r="K31" s="138"/>
      <c r="L31" s="586"/>
      <c r="M31" s="130"/>
      <c r="N31" s="130"/>
      <c r="O31" s="667" t="b">
        <f>O30=Q77</f>
        <v>1</v>
      </c>
      <c r="P31" s="81"/>
    </row>
    <row r="32" spans="2:16" ht="22.5" customHeight="1" x14ac:dyDescent="0.3">
      <c r="B32" s="628" t="s">
        <v>840</v>
      </c>
      <c r="C32" s="629"/>
      <c r="D32" s="630"/>
      <c r="E32" s="631"/>
      <c r="F32" s="632"/>
      <c r="G32" s="632"/>
      <c r="H32" s="633"/>
      <c r="I32" s="634"/>
      <c r="J32" s="635"/>
      <c r="K32" s="636"/>
      <c r="L32" s="586"/>
      <c r="M32" s="130"/>
      <c r="N32" s="130"/>
      <c r="O32" s="587"/>
      <c r="P32" s="81"/>
    </row>
    <row r="33" spans="2:16" ht="15" customHeight="1" x14ac:dyDescent="0.3">
      <c r="B33" s="637" t="s">
        <v>812</v>
      </c>
      <c r="C33" s="638"/>
      <c r="D33" s="639"/>
      <c r="E33" s="639"/>
      <c r="F33" s="640"/>
      <c r="G33" s="641"/>
      <c r="H33" s="641"/>
      <c r="I33" s="641"/>
      <c r="J33" s="137"/>
      <c r="K33" s="642"/>
      <c r="L33" s="586"/>
      <c r="M33" s="130"/>
      <c r="N33" s="130"/>
      <c r="O33" s="587"/>
      <c r="P33" s="81"/>
    </row>
    <row r="34" spans="2:16" ht="15" customHeight="1" x14ac:dyDescent="0.3">
      <c r="B34" s="643" t="s">
        <v>857</v>
      </c>
      <c r="C34" s="638"/>
      <c r="D34" s="639"/>
      <c r="E34" s="639"/>
      <c r="F34" s="640"/>
      <c r="G34" s="641"/>
      <c r="H34" s="641"/>
      <c r="I34" s="641"/>
      <c r="J34" s="137"/>
      <c r="K34" s="642"/>
      <c r="L34" s="586"/>
      <c r="M34" s="130"/>
      <c r="N34" s="130"/>
      <c r="O34" s="587"/>
      <c r="P34" s="81"/>
    </row>
    <row r="35" spans="2:16" ht="15" customHeight="1" x14ac:dyDescent="0.3">
      <c r="B35" s="643" t="s">
        <v>810</v>
      </c>
      <c r="C35" s="638"/>
      <c r="D35" s="639"/>
      <c r="E35" s="639"/>
      <c r="F35" s="640"/>
      <c r="G35" s="641"/>
      <c r="H35" s="641"/>
      <c r="I35" s="641"/>
      <c r="J35" s="137"/>
      <c r="K35" s="642"/>
      <c r="L35" s="586"/>
      <c r="M35" s="130"/>
      <c r="N35" s="130"/>
      <c r="O35" s="587"/>
      <c r="P35" s="81"/>
    </row>
    <row r="36" spans="2:16" ht="15" customHeight="1" x14ac:dyDescent="0.3">
      <c r="B36" s="644" t="s">
        <v>858</v>
      </c>
      <c r="C36" s="638"/>
      <c r="D36" s="639"/>
      <c r="E36" s="639"/>
      <c r="F36" s="640"/>
      <c r="G36" s="641"/>
      <c r="H36" s="641"/>
      <c r="I36" s="641"/>
      <c r="J36" s="137"/>
      <c r="K36" s="642"/>
      <c r="L36" s="586"/>
      <c r="M36" s="130"/>
      <c r="N36" s="130"/>
      <c r="O36" s="587"/>
      <c r="P36" s="81"/>
    </row>
    <row r="37" spans="2:16" ht="15" customHeight="1" x14ac:dyDescent="0.3">
      <c r="B37" s="644" t="s">
        <v>859</v>
      </c>
      <c r="C37" s="638"/>
      <c r="D37" s="639"/>
      <c r="E37" s="639"/>
      <c r="F37" s="640"/>
      <c r="G37" s="641"/>
      <c r="H37" s="641"/>
      <c r="I37" s="641"/>
      <c r="J37" s="137"/>
      <c r="K37" s="642"/>
      <c r="L37" s="586"/>
      <c r="M37" s="130"/>
      <c r="N37" s="130"/>
      <c r="O37" s="587"/>
      <c r="P37" s="81"/>
    </row>
    <row r="38" spans="2:16" ht="15" customHeight="1" x14ac:dyDescent="0.3">
      <c r="B38" s="644" t="s">
        <v>811</v>
      </c>
      <c r="C38" s="638"/>
      <c r="D38" s="639"/>
      <c r="E38" s="639"/>
      <c r="F38" s="640"/>
      <c r="G38" s="641"/>
      <c r="H38" s="641"/>
      <c r="I38" s="641"/>
      <c r="J38" s="137"/>
      <c r="K38" s="642"/>
      <c r="L38" s="586"/>
      <c r="M38" s="130"/>
      <c r="N38" s="130"/>
      <c r="O38" s="587"/>
      <c r="P38" s="81"/>
    </row>
    <row r="39" spans="2:16" ht="15" customHeight="1" x14ac:dyDescent="0.3">
      <c r="B39" s="643" t="s">
        <v>816</v>
      </c>
      <c r="C39" s="638"/>
      <c r="D39" s="639"/>
      <c r="E39" s="639"/>
      <c r="F39" s="640"/>
      <c r="G39" s="641"/>
      <c r="H39" s="641"/>
      <c r="I39" s="641"/>
      <c r="J39" s="137"/>
      <c r="K39" s="642"/>
      <c r="L39" s="586"/>
      <c r="M39" s="130"/>
      <c r="N39" s="130"/>
      <c r="O39" s="587"/>
      <c r="P39" s="81"/>
    </row>
    <row r="40" spans="2:16" ht="15" customHeight="1" x14ac:dyDescent="0.3">
      <c r="B40" s="643" t="s">
        <v>860</v>
      </c>
      <c r="C40" s="638"/>
      <c r="D40" s="639"/>
      <c r="E40" s="639"/>
      <c r="F40" s="640"/>
      <c r="G40" s="641"/>
      <c r="H40" s="641"/>
      <c r="I40" s="641"/>
      <c r="J40" s="137"/>
      <c r="K40" s="642"/>
      <c r="L40" s="586"/>
      <c r="M40" s="130"/>
      <c r="N40" s="130"/>
      <c r="O40" s="587"/>
      <c r="P40" s="81"/>
    </row>
    <row r="41" spans="2:16" ht="15" customHeight="1" x14ac:dyDescent="0.3">
      <c r="B41" s="643" t="s">
        <v>861</v>
      </c>
      <c r="C41" s="638"/>
      <c r="D41" s="639"/>
      <c r="E41" s="639"/>
      <c r="F41" s="640"/>
      <c r="G41" s="641"/>
      <c r="H41" s="641"/>
      <c r="I41" s="641"/>
      <c r="J41" s="137"/>
      <c r="K41" s="642"/>
      <c r="L41" s="586"/>
      <c r="M41" s="130"/>
      <c r="N41" s="130"/>
      <c r="O41" s="587"/>
      <c r="P41" s="81"/>
    </row>
    <row r="42" spans="2:16" ht="15" customHeight="1" x14ac:dyDescent="0.3">
      <c r="B42" s="643" t="s">
        <v>841</v>
      </c>
      <c r="C42" s="638"/>
      <c r="D42" s="639"/>
      <c r="E42" s="639"/>
      <c r="F42" s="640"/>
      <c r="G42" s="641"/>
      <c r="H42" s="641"/>
      <c r="I42" s="641"/>
      <c r="J42" s="137"/>
      <c r="K42" s="642"/>
      <c r="L42" s="586"/>
      <c r="M42" s="130"/>
      <c r="N42" s="130"/>
      <c r="O42" s="587"/>
      <c r="P42" s="81"/>
    </row>
    <row r="43" spans="2:16" ht="15" customHeight="1" x14ac:dyDescent="0.3">
      <c r="B43" s="643" t="s">
        <v>843</v>
      </c>
      <c r="C43" s="638"/>
      <c r="D43" s="639"/>
      <c r="E43" s="639"/>
      <c r="F43" s="640"/>
      <c r="G43" s="641"/>
      <c r="H43" s="641"/>
      <c r="I43" s="641"/>
      <c r="J43" s="137"/>
      <c r="K43" s="642"/>
      <c r="L43" s="586"/>
      <c r="M43" s="130"/>
      <c r="N43" s="130"/>
      <c r="O43" s="587"/>
      <c r="P43" s="81"/>
    </row>
    <row r="44" spans="2:16" ht="15" customHeight="1" x14ac:dyDescent="0.3">
      <c r="B44" s="645"/>
      <c r="C44" s="638"/>
      <c r="D44" s="646"/>
      <c r="E44" s="646"/>
      <c r="F44" s="646"/>
      <c r="G44" s="638"/>
      <c r="H44" s="638"/>
      <c r="I44" s="638"/>
      <c r="J44" s="137"/>
      <c r="K44" s="642"/>
      <c r="L44" s="586"/>
      <c r="M44" s="130"/>
      <c r="N44" s="130"/>
      <c r="O44" s="587"/>
      <c r="P44" s="81"/>
    </row>
    <row r="45" spans="2:16" ht="15" customHeight="1" x14ac:dyDescent="0.3">
      <c r="B45" s="647" t="s">
        <v>788</v>
      </c>
      <c r="C45" s="648"/>
      <c r="D45" s="646"/>
      <c r="E45" s="646"/>
      <c r="F45" s="646"/>
      <c r="G45" s="638"/>
      <c r="H45" s="638"/>
      <c r="I45" s="638"/>
      <c r="J45" s="137"/>
      <c r="K45" s="642"/>
      <c r="L45" s="586"/>
      <c r="M45" s="130"/>
      <c r="N45" s="130"/>
      <c r="O45" s="587"/>
      <c r="P45" s="81"/>
    </row>
    <row r="46" spans="2:16" ht="15" customHeight="1" x14ac:dyDescent="0.3">
      <c r="B46" s="649" t="s">
        <v>817</v>
      </c>
      <c r="C46" s="650"/>
      <c r="D46" s="651"/>
      <c r="E46" s="651"/>
      <c r="F46" s="652"/>
      <c r="G46" s="638"/>
      <c r="H46" s="638"/>
      <c r="I46" s="638"/>
      <c r="J46" s="137"/>
      <c r="K46" s="642"/>
      <c r="L46" s="586"/>
      <c r="M46" s="130"/>
      <c r="N46" s="130"/>
      <c r="O46" s="587"/>
      <c r="P46" s="81"/>
    </row>
    <row r="47" spans="2:16" ht="15" customHeight="1" x14ac:dyDescent="0.3">
      <c r="B47" s="653" t="s">
        <v>833</v>
      </c>
      <c r="C47" s="650"/>
      <c r="D47" s="651"/>
      <c r="E47" s="651"/>
      <c r="F47" s="652"/>
      <c r="G47" s="638"/>
      <c r="H47" s="638"/>
      <c r="I47" s="638"/>
      <c r="J47" s="137"/>
      <c r="K47" s="642"/>
      <c r="L47" s="586"/>
      <c r="M47" s="130"/>
      <c r="N47" s="130"/>
      <c r="O47" s="587"/>
      <c r="P47" s="81"/>
    </row>
    <row r="48" spans="2:16" ht="15" customHeight="1" x14ac:dyDescent="0.3">
      <c r="B48" s="654" t="s">
        <v>818</v>
      </c>
      <c r="C48" s="590" t="s">
        <v>819</v>
      </c>
      <c r="D48" s="591" t="s">
        <v>820</v>
      </c>
      <c r="E48" s="651"/>
      <c r="F48" s="655"/>
      <c r="G48" s="638"/>
      <c r="H48" s="638"/>
      <c r="I48" s="638"/>
      <c r="J48" s="137"/>
      <c r="K48" s="642"/>
      <c r="L48" s="586"/>
      <c r="M48" s="130"/>
      <c r="N48" s="130"/>
      <c r="O48" s="587"/>
      <c r="P48" s="81"/>
    </row>
    <row r="49" spans="2:30" ht="15" customHeight="1" x14ac:dyDescent="0.3">
      <c r="B49" s="654" t="s">
        <v>821</v>
      </c>
      <c r="C49" s="592">
        <v>13.312099999999999</v>
      </c>
      <c r="D49" s="593">
        <v>1633000</v>
      </c>
      <c r="E49" s="651"/>
      <c r="F49" s="652"/>
      <c r="G49" s="638"/>
      <c r="H49" s="638"/>
      <c r="I49" s="638"/>
      <c r="J49" s="137"/>
      <c r="K49" s="642"/>
      <c r="L49" s="586"/>
      <c r="M49" s="130"/>
      <c r="N49" s="130"/>
      <c r="O49" s="587"/>
      <c r="P49" s="81"/>
    </row>
    <row r="50" spans="2:30" ht="15" customHeight="1" x14ac:dyDescent="0.3">
      <c r="B50" s="654" t="s">
        <v>822</v>
      </c>
      <c r="C50" s="592">
        <v>13.3094</v>
      </c>
      <c r="D50" s="593">
        <v>1225000</v>
      </c>
      <c r="E50" s="651"/>
      <c r="F50" s="652"/>
      <c r="G50" s="638"/>
      <c r="H50" s="638"/>
      <c r="I50" s="638"/>
      <c r="J50" s="137"/>
      <c r="K50" s="642"/>
      <c r="L50" s="586"/>
      <c r="M50" s="130"/>
      <c r="N50" s="130"/>
      <c r="O50" s="587"/>
      <c r="P50" s="81"/>
    </row>
    <row r="51" spans="2:30" ht="6.75" customHeight="1" x14ac:dyDescent="0.3">
      <c r="B51" s="656"/>
      <c r="C51" s="594"/>
      <c r="D51" s="595"/>
      <c r="E51" s="651"/>
      <c r="F51" s="652"/>
      <c r="G51" s="638"/>
      <c r="H51" s="638"/>
      <c r="I51" s="638"/>
      <c r="J51" s="137"/>
      <c r="K51" s="642"/>
      <c r="L51" s="586"/>
      <c r="M51" s="130"/>
      <c r="N51" s="130"/>
      <c r="O51" s="587"/>
      <c r="P51" s="81"/>
    </row>
    <row r="52" spans="2:30" ht="15" customHeight="1" x14ac:dyDescent="0.3">
      <c r="B52" s="647" t="s">
        <v>855</v>
      </c>
      <c r="C52" s="594"/>
      <c r="D52" s="657"/>
      <c r="E52" s="651"/>
      <c r="F52" s="652"/>
      <c r="G52" s="638"/>
      <c r="H52" s="638"/>
      <c r="I52" s="638"/>
      <c r="J52" s="137"/>
      <c r="K52" s="642"/>
      <c r="L52" s="586"/>
      <c r="M52" s="130"/>
      <c r="N52" s="130"/>
      <c r="O52" s="587"/>
      <c r="P52" s="81"/>
    </row>
    <row r="53" spans="2:30" ht="15" customHeight="1" x14ac:dyDescent="0.3">
      <c r="B53" s="654" t="s">
        <v>823</v>
      </c>
      <c r="C53" s="590" t="s">
        <v>824</v>
      </c>
      <c r="D53" s="591" t="s">
        <v>825</v>
      </c>
      <c r="E53" s="591" t="s">
        <v>826</v>
      </c>
      <c r="F53" s="591" t="s">
        <v>827</v>
      </c>
      <c r="G53" s="596" t="s">
        <v>828</v>
      </c>
      <c r="H53" s="589" t="s">
        <v>829</v>
      </c>
      <c r="I53" s="638"/>
      <c r="J53" s="137"/>
      <c r="K53" s="642"/>
      <c r="L53" s="586"/>
      <c r="M53" s="130"/>
      <c r="N53" s="130"/>
      <c r="O53" s="587"/>
      <c r="P53" s="81"/>
    </row>
    <row r="54" spans="2:30" ht="15" customHeight="1" x14ac:dyDescent="0.3">
      <c r="B54" s="669">
        <v>3000</v>
      </c>
      <c r="C54" s="597" t="s">
        <v>862</v>
      </c>
      <c r="D54" s="597">
        <v>13.312099999999999</v>
      </c>
      <c r="E54" s="598">
        <f>B54*D54</f>
        <v>39936.299999999996</v>
      </c>
      <c r="F54" s="599" t="s">
        <v>830</v>
      </c>
      <c r="G54" s="600" t="s">
        <v>831</v>
      </c>
      <c r="H54" s="600" t="s">
        <v>832</v>
      </c>
      <c r="I54" s="638"/>
      <c r="J54" s="137"/>
      <c r="K54" s="642"/>
      <c r="L54" s="586"/>
      <c r="M54" s="130"/>
      <c r="N54" s="130"/>
      <c r="O54" s="587"/>
      <c r="P54" s="81"/>
    </row>
    <row r="55" spans="2:30" ht="15" customHeight="1" x14ac:dyDescent="0.3">
      <c r="B55" s="669">
        <v>7000</v>
      </c>
      <c r="C55" s="597" t="s">
        <v>862</v>
      </c>
      <c r="D55" s="597">
        <v>13.3094</v>
      </c>
      <c r="E55" s="598">
        <f>B55*D55</f>
        <v>93165.8</v>
      </c>
      <c r="F55" s="597" t="s">
        <v>830</v>
      </c>
      <c r="G55" s="600" t="s">
        <v>831</v>
      </c>
      <c r="H55" s="600" t="s">
        <v>832</v>
      </c>
      <c r="I55" s="638"/>
      <c r="J55" s="137"/>
      <c r="K55" s="642"/>
      <c r="L55" s="586"/>
      <c r="M55" s="130"/>
      <c r="N55" s="130"/>
      <c r="O55" s="587"/>
      <c r="P55" s="81"/>
    </row>
    <row r="56" spans="2:30" ht="15" customHeight="1" thickBot="1" x14ac:dyDescent="0.35">
      <c r="B56" s="658" t="s">
        <v>854</v>
      </c>
      <c r="C56" s="659"/>
      <c r="D56" s="659"/>
      <c r="E56" s="659"/>
      <c r="F56" s="659"/>
      <c r="G56" s="660"/>
      <c r="H56" s="660"/>
      <c r="I56" s="660"/>
      <c r="J56" s="661"/>
      <c r="K56" s="662"/>
      <c r="L56" s="586"/>
      <c r="M56" s="130"/>
      <c r="N56" s="130"/>
      <c r="O56" s="587"/>
      <c r="P56" s="81"/>
    </row>
    <row r="57" spans="2:30" ht="18.75" customHeight="1" x14ac:dyDescent="0.3">
      <c r="B57" s="96"/>
      <c r="C57" s="96"/>
      <c r="D57" s="97"/>
      <c r="E57" s="584"/>
      <c r="F57" s="98"/>
      <c r="G57" s="98"/>
      <c r="H57" s="585"/>
      <c r="I57" s="133"/>
      <c r="J57" s="137"/>
      <c r="K57" s="138"/>
      <c r="L57" s="586"/>
      <c r="M57" s="130"/>
      <c r="N57" s="130"/>
      <c r="O57" s="587"/>
      <c r="P57" s="81"/>
    </row>
    <row r="58" spans="2:30" ht="27" customHeight="1" x14ac:dyDescent="0.3">
      <c r="B58" s="626" t="s">
        <v>845</v>
      </c>
      <c r="C58" s="199"/>
    </row>
    <row r="59" spans="2:30" x14ac:dyDescent="0.3">
      <c r="B59" s="546" t="s">
        <v>726</v>
      </c>
      <c r="C59" s="546" t="s">
        <v>726</v>
      </c>
      <c r="D59" s="546" t="s">
        <v>726</v>
      </c>
      <c r="E59" s="546" t="s">
        <v>726</v>
      </c>
      <c r="F59" s="515" t="s">
        <v>789</v>
      </c>
      <c r="G59" s="515" t="s">
        <v>789</v>
      </c>
      <c r="H59" s="546" t="s">
        <v>726</v>
      </c>
      <c r="I59" s="546" t="s">
        <v>726</v>
      </c>
      <c r="J59" s="515" t="s">
        <v>789</v>
      </c>
      <c r="K59" s="546" t="s">
        <v>726</v>
      </c>
      <c r="L59" s="546" t="s">
        <v>726</v>
      </c>
      <c r="M59" s="546" t="s">
        <v>726</v>
      </c>
      <c r="N59" s="546" t="s">
        <v>726</v>
      </c>
      <c r="O59" s="515" t="s">
        <v>789</v>
      </c>
      <c r="P59" s="515" t="s">
        <v>789</v>
      </c>
      <c r="Q59" s="546" t="s">
        <v>726</v>
      </c>
      <c r="R59" s="60"/>
      <c r="S59" s="522" t="s">
        <v>870</v>
      </c>
      <c r="U59" s="521"/>
    </row>
    <row r="60" spans="2:30" ht="24" x14ac:dyDescent="0.3">
      <c r="B60" s="509" t="s">
        <v>797</v>
      </c>
      <c r="C60" s="509" t="s">
        <v>808</v>
      </c>
      <c r="D60" s="510" t="s">
        <v>790</v>
      </c>
      <c r="E60" s="509" t="s">
        <v>794</v>
      </c>
      <c r="F60" s="510" t="s">
        <v>799</v>
      </c>
      <c r="G60" s="510" t="s">
        <v>872</v>
      </c>
      <c r="H60" s="510" t="s">
        <v>791</v>
      </c>
      <c r="I60" s="510" t="s">
        <v>792</v>
      </c>
      <c r="J60" s="510" t="s">
        <v>793</v>
      </c>
      <c r="K60" s="510" t="s">
        <v>796</v>
      </c>
      <c r="L60" s="509" t="s">
        <v>809</v>
      </c>
      <c r="M60" s="510" t="s">
        <v>798</v>
      </c>
      <c r="N60" s="510" t="s">
        <v>805</v>
      </c>
      <c r="O60" s="510" t="s">
        <v>791</v>
      </c>
      <c r="P60" s="510" t="s">
        <v>873</v>
      </c>
      <c r="Q60" s="510" t="s">
        <v>795</v>
      </c>
      <c r="S60" s="510" t="s">
        <v>874</v>
      </c>
      <c r="U60" s="569" t="s">
        <v>813</v>
      </c>
      <c r="V60" s="568" t="s">
        <v>794</v>
      </c>
      <c r="W60" s="570" t="s">
        <v>814</v>
      </c>
      <c r="X60" s="570" t="s">
        <v>815</v>
      </c>
    </row>
    <row r="61" spans="2:30" x14ac:dyDescent="0.3">
      <c r="B61" s="538">
        <v>1</v>
      </c>
      <c r="C61" s="539">
        <v>43501</v>
      </c>
      <c r="D61" s="540">
        <v>60000000</v>
      </c>
      <c r="E61" s="540">
        <v>50000</v>
      </c>
      <c r="F61" s="512">
        <f>D61-E61</f>
        <v>59950000</v>
      </c>
      <c r="G61" s="513">
        <f>IFERROR(F61/H61,0)</f>
        <v>1088.021778584392</v>
      </c>
      <c r="H61" s="541">
        <v>55100</v>
      </c>
      <c r="I61" s="541">
        <v>50</v>
      </c>
      <c r="J61" s="518">
        <f t="shared" ref="J61:J66" si="5">H61-I61</f>
        <v>55050</v>
      </c>
      <c r="K61" s="543" t="s">
        <v>800</v>
      </c>
      <c r="L61" s="539">
        <v>43501</v>
      </c>
      <c r="M61" s="541">
        <v>20000</v>
      </c>
      <c r="N61" s="541">
        <v>20</v>
      </c>
      <c r="O61" s="517">
        <f t="shared" ref="O61:O76" si="6">M61-N61</f>
        <v>19980</v>
      </c>
      <c r="P61" s="516">
        <f>IFERROR(O61/Q61,0)</f>
        <v>1.2235150030618494E-2</v>
      </c>
      <c r="Q61" s="566">
        <v>1633000</v>
      </c>
      <c r="S61" s="520">
        <f>IFERROR(G61*P61,0)</f>
        <v>13.312109697560413</v>
      </c>
      <c r="U61" s="571">
        <f>Q61*S61</f>
        <v>21738675.136116154</v>
      </c>
      <c r="V61" s="572">
        <f>E61</f>
        <v>50000</v>
      </c>
      <c r="W61" s="573">
        <f>G61*I61</f>
        <v>54401.088929219601</v>
      </c>
      <c r="X61" s="672">
        <f>N61*G61</f>
        <v>21760.435571687842</v>
      </c>
      <c r="AD61" s="519"/>
    </row>
    <row r="62" spans="2:30" x14ac:dyDescent="0.3">
      <c r="B62" s="538"/>
      <c r="C62" s="539"/>
      <c r="D62" s="540"/>
      <c r="E62" s="540"/>
      <c r="F62" s="512">
        <f t="shared" ref="F62:F76" si="7">D62-E62</f>
        <v>0</v>
      </c>
      <c r="G62" s="513">
        <f t="shared" ref="G62:G76" si="8">IFERROR(F62/H62,0)</f>
        <v>0</v>
      </c>
      <c r="H62" s="542"/>
      <c r="I62" s="541"/>
      <c r="J62" s="518">
        <f t="shared" si="5"/>
        <v>0</v>
      </c>
      <c r="K62" s="544" t="s">
        <v>801</v>
      </c>
      <c r="L62" s="539">
        <v>43593</v>
      </c>
      <c r="M62" s="541">
        <v>15000</v>
      </c>
      <c r="N62" s="541">
        <v>15</v>
      </c>
      <c r="O62" s="517">
        <f t="shared" si="6"/>
        <v>14985</v>
      </c>
      <c r="P62" s="516">
        <f t="shared" ref="P62:P76" si="9">IFERROR(O62/Q62,0)</f>
        <v>1.223265306122449E-2</v>
      </c>
      <c r="Q62" s="566">
        <v>1225000</v>
      </c>
      <c r="S62" s="520">
        <f>IFERROR(G61*P62,0)</f>
        <v>13.309392940479277</v>
      </c>
      <c r="U62" s="571">
        <f t="shared" ref="U62:U76" si="10">Q62*S62</f>
        <v>16304006.352087114</v>
      </c>
      <c r="V62" s="572"/>
      <c r="W62" s="573"/>
      <c r="X62" s="672">
        <f>N62*G61</f>
        <v>16320.326678765879</v>
      </c>
      <c r="AD62" s="519"/>
    </row>
    <row r="63" spans="2:30" x14ac:dyDescent="0.3">
      <c r="B63" s="538"/>
      <c r="C63" s="539"/>
      <c r="D63" s="540"/>
      <c r="E63" s="540"/>
      <c r="F63" s="512">
        <f t="shared" si="7"/>
        <v>0</v>
      </c>
      <c r="G63" s="513">
        <f t="shared" si="8"/>
        <v>0</v>
      </c>
      <c r="H63" s="542"/>
      <c r="I63" s="541"/>
      <c r="J63" s="518">
        <f t="shared" si="5"/>
        <v>0</v>
      </c>
      <c r="K63" s="544" t="s">
        <v>802</v>
      </c>
      <c r="L63" s="539">
        <v>43628</v>
      </c>
      <c r="M63" s="541">
        <v>10000</v>
      </c>
      <c r="N63" s="541">
        <v>10</v>
      </c>
      <c r="O63" s="517">
        <f t="shared" si="6"/>
        <v>9990</v>
      </c>
      <c r="P63" s="516">
        <f t="shared" si="9"/>
        <v>1.224264705882353E-2</v>
      </c>
      <c r="Q63" s="566">
        <v>816000</v>
      </c>
      <c r="S63" s="520">
        <f>IFERROR(G61*P63,0)</f>
        <v>13.320266627522152</v>
      </c>
      <c r="U63" s="571">
        <f t="shared" si="10"/>
        <v>10869337.568058075</v>
      </c>
      <c r="V63" s="574"/>
      <c r="W63" s="574"/>
      <c r="X63" s="672">
        <f>N63*G61</f>
        <v>10880.217785843921</v>
      </c>
      <c r="AD63" s="519"/>
    </row>
    <row r="64" spans="2:30" x14ac:dyDescent="0.3">
      <c r="B64" s="538"/>
      <c r="C64" s="539"/>
      <c r="D64" s="540"/>
      <c r="E64" s="540"/>
      <c r="F64" s="512">
        <f t="shared" si="7"/>
        <v>0</v>
      </c>
      <c r="G64" s="513">
        <f t="shared" si="8"/>
        <v>0</v>
      </c>
      <c r="H64" s="542"/>
      <c r="I64" s="541"/>
      <c r="J64" s="518">
        <f t="shared" si="5"/>
        <v>0</v>
      </c>
      <c r="K64" s="544" t="s">
        <v>804</v>
      </c>
      <c r="L64" s="539">
        <v>43654</v>
      </c>
      <c r="M64" s="541">
        <v>10050</v>
      </c>
      <c r="N64" s="541">
        <v>10</v>
      </c>
      <c r="O64" s="517">
        <f t="shared" si="6"/>
        <v>10040</v>
      </c>
      <c r="P64" s="516">
        <f t="shared" si="9"/>
        <v>1.2184466019417476E-2</v>
      </c>
      <c r="Q64" s="566">
        <v>824000</v>
      </c>
      <c r="S64" s="520">
        <f>IFERROR(G61*P64,0)</f>
        <v>13.256964389547688</v>
      </c>
      <c r="U64" s="571">
        <f t="shared" si="10"/>
        <v>10923738.656987295</v>
      </c>
      <c r="V64" s="574"/>
      <c r="W64" s="574"/>
      <c r="X64" s="672">
        <f>N64*G61</f>
        <v>10880.217785843921</v>
      </c>
      <c r="AD64" s="519"/>
    </row>
    <row r="65" spans="2:30" x14ac:dyDescent="0.3">
      <c r="B65" s="538">
        <v>2</v>
      </c>
      <c r="C65" s="539">
        <v>43702</v>
      </c>
      <c r="D65" s="540">
        <v>24000000</v>
      </c>
      <c r="E65" s="540">
        <v>30000</v>
      </c>
      <c r="F65" s="512">
        <f t="shared" si="7"/>
        <v>23970000</v>
      </c>
      <c r="G65" s="513">
        <f t="shared" si="8"/>
        <v>1089.5454545454545</v>
      </c>
      <c r="H65" s="542">
        <v>22000</v>
      </c>
      <c r="I65" s="541">
        <v>20</v>
      </c>
      <c r="J65" s="518">
        <f t="shared" si="5"/>
        <v>21980</v>
      </c>
      <c r="K65" s="544" t="s">
        <v>803</v>
      </c>
      <c r="L65" s="539">
        <v>43703</v>
      </c>
      <c r="M65" s="541">
        <v>10000</v>
      </c>
      <c r="N65" s="541">
        <v>10</v>
      </c>
      <c r="O65" s="517">
        <f t="shared" si="6"/>
        <v>9990</v>
      </c>
      <c r="P65" s="516">
        <f t="shared" si="9"/>
        <v>1.24875E-2</v>
      </c>
      <c r="Q65" s="566">
        <v>800000</v>
      </c>
      <c r="S65" s="520">
        <f>IFERROR(G65*P65,0)</f>
        <v>13.605698863636363</v>
      </c>
      <c r="U65" s="571">
        <f t="shared" si="10"/>
        <v>10884559.09090909</v>
      </c>
      <c r="V65" s="572">
        <f>E65</f>
        <v>30000</v>
      </c>
      <c r="W65" s="573">
        <f>G65*I65</f>
        <v>21790.909090909088</v>
      </c>
      <c r="X65" s="672">
        <f>N65*G65</f>
        <v>10895.454545454544</v>
      </c>
      <c r="AD65" s="519"/>
    </row>
    <row r="66" spans="2:30" x14ac:dyDescent="0.3">
      <c r="B66" s="538"/>
      <c r="C66" s="539"/>
      <c r="D66" s="540"/>
      <c r="E66" s="540"/>
      <c r="F66" s="512">
        <f t="shared" si="7"/>
        <v>0</v>
      </c>
      <c r="G66" s="513">
        <f t="shared" si="8"/>
        <v>0</v>
      </c>
      <c r="H66" s="542"/>
      <c r="I66" s="541"/>
      <c r="J66" s="518">
        <f t="shared" si="5"/>
        <v>0</v>
      </c>
      <c r="K66" s="544" t="s">
        <v>806</v>
      </c>
      <c r="L66" s="539">
        <v>43738</v>
      </c>
      <c r="M66" s="541">
        <v>5000</v>
      </c>
      <c r="N66" s="541">
        <v>5</v>
      </c>
      <c r="O66" s="517">
        <f t="shared" si="6"/>
        <v>4995</v>
      </c>
      <c r="P66" s="516">
        <f t="shared" si="9"/>
        <v>1.24875E-2</v>
      </c>
      <c r="Q66" s="566">
        <v>400000</v>
      </c>
      <c r="S66" s="520">
        <f>IFERROR(G65*P66,0)</f>
        <v>13.605698863636363</v>
      </c>
      <c r="U66" s="571">
        <f t="shared" si="10"/>
        <v>5442279.5454545449</v>
      </c>
      <c r="V66" s="574"/>
      <c r="W66" s="574"/>
      <c r="X66" s="672">
        <f>N66*G65</f>
        <v>5447.7272727272721</v>
      </c>
      <c r="AD66" s="519"/>
    </row>
    <row r="67" spans="2:30" x14ac:dyDescent="0.3">
      <c r="B67" s="538"/>
      <c r="C67" s="539"/>
      <c r="D67" s="540"/>
      <c r="E67" s="540"/>
      <c r="F67" s="512">
        <f t="shared" si="7"/>
        <v>0</v>
      </c>
      <c r="G67" s="513">
        <f t="shared" si="8"/>
        <v>0</v>
      </c>
      <c r="H67" s="542"/>
      <c r="I67" s="541"/>
      <c r="J67" s="518">
        <f t="shared" ref="J67:J76" si="11">H67-I67</f>
        <v>0</v>
      </c>
      <c r="K67" s="544" t="s">
        <v>807</v>
      </c>
      <c r="L67" s="539">
        <v>43763</v>
      </c>
      <c r="M67" s="541">
        <v>6980</v>
      </c>
      <c r="N67" s="541">
        <v>5</v>
      </c>
      <c r="O67" s="517">
        <f t="shared" si="6"/>
        <v>6975</v>
      </c>
      <c r="P67" s="516">
        <f t="shared" si="9"/>
        <v>1.2681818181818181E-2</v>
      </c>
      <c r="Q67" s="566">
        <v>550000</v>
      </c>
      <c r="S67" s="520">
        <f>IFERROR(G65*P67,0)</f>
        <v>13.8174173553719</v>
      </c>
      <c r="U67" s="571">
        <f t="shared" si="10"/>
        <v>7599579.5454545449</v>
      </c>
      <c r="V67" s="574"/>
      <c r="W67" s="574"/>
      <c r="X67" s="672">
        <f>N67*G65</f>
        <v>5447.7272727272721</v>
      </c>
      <c r="AD67" s="519"/>
    </row>
    <row r="68" spans="2:30" x14ac:dyDescent="0.3">
      <c r="B68" s="538"/>
      <c r="C68" s="539"/>
      <c r="D68" s="540"/>
      <c r="E68" s="540"/>
      <c r="F68" s="512">
        <f t="shared" si="7"/>
        <v>0</v>
      </c>
      <c r="G68" s="513">
        <f t="shared" si="8"/>
        <v>0</v>
      </c>
      <c r="H68" s="542"/>
      <c r="I68" s="541"/>
      <c r="J68" s="518">
        <f t="shared" si="11"/>
        <v>0</v>
      </c>
      <c r="K68" s="545"/>
      <c r="L68" s="539"/>
      <c r="M68" s="541"/>
      <c r="N68" s="541"/>
      <c r="O68" s="517">
        <f t="shared" si="6"/>
        <v>0</v>
      </c>
      <c r="P68" s="516">
        <f t="shared" si="9"/>
        <v>0</v>
      </c>
      <c r="Q68" s="566"/>
      <c r="S68" s="520"/>
      <c r="U68" s="571">
        <f t="shared" si="10"/>
        <v>0</v>
      </c>
      <c r="V68" s="574"/>
      <c r="W68" s="574"/>
      <c r="X68" s="672"/>
    </row>
    <row r="69" spans="2:30" x14ac:dyDescent="0.3">
      <c r="B69" s="538"/>
      <c r="C69" s="539"/>
      <c r="D69" s="540"/>
      <c r="E69" s="540"/>
      <c r="F69" s="512">
        <f t="shared" si="7"/>
        <v>0</v>
      </c>
      <c r="G69" s="513">
        <f t="shared" si="8"/>
        <v>0</v>
      </c>
      <c r="H69" s="542"/>
      <c r="I69" s="541"/>
      <c r="J69" s="518">
        <f t="shared" si="11"/>
        <v>0</v>
      </c>
      <c r="K69" s="545"/>
      <c r="L69" s="539"/>
      <c r="M69" s="541"/>
      <c r="N69" s="541"/>
      <c r="O69" s="517">
        <f t="shared" si="6"/>
        <v>0</v>
      </c>
      <c r="P69" s="516">
        <f t="shared" si="9"/>
        <v>0</v>
      </c>
      <c r="Q69" s="566"/>
      <c r="S69" s="520"/>
      <c r="U69" s="571">
        <f t="shared" si="10"/>
        <v>0</v>
      </c>
      <c r="V69" s="574"/>
      <c r="W69" s="574"/>
      <c r="X69" s="672"/>
    </row>
    <row r="70" spans="2:30" x14ac:dyDescent="0.3">
      <c r="B70" s="538"/>
      <c r="C70" s="539"/>
      <c r="D70" s="540"/>
      <c r="E70" s="540"/>
      <c r="F70" s="512">
        <f t="shared" si="7"/>
        <v>0</v>
      </c>
      <c r="G70" s="513">
        <f t="shared" si="8"/>
        <v>0</v>
      </c>
      <c r="H70" s="542"/>
      <c r="I70" s="541"/>
      <c r="J70" s="518">
        <f t="shared" si="11"/>
        <v>0</v>
      </c>
      <c r="K70" s="545"/>
      <c r="L70" s="539"/>
      <c r="M70" s="541"/>
      <c r="N70" s="541"/>
      <c r="O70" s="517">
        <f t="shared" si="6"/>
        <v>0</v>
      </c>
      <c r="P70" s="516">
        <f t="shared" si="9"/>
        <v>0</v>
      </c>
      <c r="Q70" s="566"/>
      <c r="S70" s="520"/>
      <c r="U70" s="571">
        <f t="shared" si="10"/>
        <v>0</v>
      </c>
      <c r="V70" s="574"/>
      <c r="W70" s="574"/>
      <c r="X70" s="672"/>
    </row>
    <row r="71" spans="2:30" x14ac:dyDescent="0.3">
      <c r="B71" s="538"/>
      <c r="C71" s="539"/>
      <c r="D71" s="540"/>
      <c r="E71" s="540"/>
      <c r="F71" s="512">
        <f t="shared" si="7"/>
        <v>0</v>
      </c>
      <c r="G71" s="513">
        <f t="shared" si="8"/>
        <v>0</v>
      </c>
      <c r="H71" s="542"/>
      <c r="I71" s="541"/>
      <c r="J71" s="518">
        <f t="shared" si="11"/>
        <v>0</v>
      </c>
      <c r="K71" s="545"/>
      <c r="L71" s="539"/>
      <c r="M71" s="541"/>
      <c r="N71" s="541"/>
      <c r="O71" s="517">
        <f t="shared" si="6"/>
        <v>0</v>
      </c>
      <c r="P71" s="516">
        <f t="shared" si="9"/>
        <v>0</v>
      </c>
      <c r="Q71" s="566"/>
      <c r="S71" s="520"/>
      <c r="U71" s="571">
        <f t="shared" si="10"/>
        <v>0</v>
      </c>
      <c r="V71" s="574"/>
      <c r="W71" s="574"/>
      <c r="X71" s="672"/>
    </row>
    <row r="72" spans="2:30" x14ac:dyDescent="0.3">
      <c r="B72" s="538"/>
      <c r="C72" s="539"/>
      <c r="D72" s="540"/>
      <c r="E72" s="540"/>
      <c r="F72" s="512">
        <f t="shared" si="7"/>
        <v>0</v>
      </c>
      <c r="G72" s="513">
        <f t="shared" si="8"/>
        <v>0</v>
      </c>
      <c r="H72" s="542"/>
      <c r="I72" s="541"/>
      <c r="J72" s="518">
        <f t="shared" si="11"/>
        <v>0</v>
      </c>
      <c r="K72" s="545"/>
      <c r="L72" s="539"/>
      <c r="M72" s="541"/>
      <c r="N72" s="541"/>
      <c r="O72" s="517">
        <f t="shared" si="6"/>
        <v>0</v>
      </c>
      <c r="P72" s="516">
        <f t="shared" si="9"/>
        <v>0</v>
      </c>
      <c r="Q72" s="566"/>
      <c r="S72" s="520"/>
      <c r="U72" s="571">
        <f t="shared" si="10"/>
        <v>0</v>
      </c>
      <c r="V72" s="574"/>
      <c r="W72" s="574"/>
      <c r="X72" s="672"/>
    </row>
    <row r="73" spans="2:30" x14ac:dyDescent="0.3">
      <c r="B73" s="538"/>
      <c r="C73" s="539"/>
      <c r="D73" s="540"/>
      <c r="E73" s="540"/>
      <c r="F73" s="512">
        <f t="shared" si="7"/>
        <v>0</v>
      </c>
      <c r="G73" s="513">
        <f t="shared" si="8"/>
        <v>0</v>
      </c>
      <c r="H73" s="542"/>
      <c r="I73" s="541"/>
      <c r="J73" s="518">
        <f>H73-I73</f>
        <v>0</v>
      </c>
      <c r="K73" s="545"/>
      <c r="L73" s="539"/>
      <c r="M73" s="541"/>
      <c r="N73" s="541"/>
      <c r="O73" s="517">
        <f t="shared" si="6"/>
        <v>0</v>
      </c>
      <c r="P73" s="516">
        <f t="shared" si="9"/>
        <v>0</v>
      </c>
      <c r="Q73" s="566"/>
      <c r="S73" s="520"/>
      <c r="U73" s="571">
        <f t="shared" si="10"/>
        <v>0</v>
      </c>
      <c r="V73" s="574"/>
      <c r="W73" s="574"/>
      <c r="X73" s="672"/>
    </row>
    <row r="74" spans="2:30" x14ac:dyDescent="0.3">
      <c r="B74" s="538"/>
      <c r="C74" s="539"/>
      <c r="D74" s="540"/>
      <c r="E74" s="540"/>
      <c r="F74" s="512">
        <f t="shared" si="7"/>
        <v>0</v>
      </c>
      <c r="G74" s="513">
        <f t="shared" si="8"/>
        <v>0</v>
      </c>
      <c r="H74" s="542"/>
      <c r="I74" s="541"/>
      <c r="J74" s="518">
        <f t="shared" si="11"/>
        <v>0</v>
      </c>
      <c r="K74" s="545"/>
      <c r="L74" s="539"/>
      <c r="M74" s="541"/>
      <c r="N74" s="541"/>
      <c r="O74" s="517">
        <f t="shared" si="6"/>
        <v>0</v>
      </c>
      <c r="P74" s="516">
        <f t="shared" si="9"/>
        <v>0</v>
      </c>
      <c r="Q74" s="566"/>
      <c r="S74" s="520"/>
      <c r="U74" s="571">
        <f>Q74*S74</f>
        <v>0</v>
      </c>
      <c r="V74" s="574"/>
      <c r="W74" s="574"/>
      <c r="X74" s="672"/>
    </row>
    <row r="75" spans="2:30" x14ac:dyDescent="0.3">
      <c r="B75" s="538"/>
      <c r="C75" s="539"/>
      <c r="D75" s="540"/>
      <c r="E75" s="540"/>
      <c r="F75" s="512">
        <f t="shared" si="7"/>
        <v>0</v>
      </c>
      <c r="G75" s="513">
        <f t="shared" si="8"/>
        <v>0</v>
      </c>
      <c r="H75" s="542"/>
      <c r="I75" s="541"/>
      <c r="J75" s="518">
        <f t="shared" si="11"/>
        <v>0</v>
      </c>
      <c r="K75" s="545"/>
      <c r="L75" s="539"/>
      <c r="M75" s="541"/>
      <c r="N75" s="541"/>
      <c r="O75" s="517">
        <f t="shared" si="6"/>
        <v>0</v>
      </c>
      <c r="P75" s="516">
        <f t="shared" si="9"/>
        <v>0</v>
      </c>
      <c r="Q75" s="566"/>
      <c r="S75" s="520"/>
      <c r="U75" s="571">
        <f t="shared" si="10"/>
        <v>0</v>
      </c>
      <c r="V75" s="574"/>
      <c r="W75" s="574"/>
      <c r="X75" s="672"/>
    </row>
    <row r="76" spans="2:30" x14ac:dyDescent="0.3">
      <c r="B76" s="538"/>
      <c r="C76" s="539"/>
      <c r="D76" s="540"/>
      <c r="E76" s="540"/>
      <c r="F76" s="512">
        <f t="shared" si="7"/>
        <v>0</v>
      </c>
      <c r="G76" s="513">
        <f t="shared" si="8"/>
        <v>0</v>
      </c>
      <c r="H76" s="542"/>
      <c r="I76" s="541"/>
      <c r="J76" s="518">
        <f t="shared" si="11"/>
        <v>0</v>
      </c>
      <c r="K76" s="545"/>
      <c r="L76" s="539"/>
      <c r="M76" s="541"/>
      <c r="N76" s="541"/>
      <c r="O76" s="517">
        <f t="shared" si="6"/>
        <v>0</v>
      </c>
      <c r="P76" s="516">
        <f t="shared" si="9"/>
        <v>0</v>
      </c>
      <c r="Q76" s="566"/>
      <c r="S76" s="520"/>
      <c r="U76" s="571">
        <f t="shared" si="10"/>
        <v>0</v>
      </c>
      <c r="V76" s="574"/>
      <c r="W76" s="574"/>
      <c r="X76" s="672"/>
    </row>
    <row r="77" spans="2:30" x14ac:dyDescent="0.3">
      <c r="B77" s="554"/>
      <c r="C77" s="555"/>
      <c r="D77" s="556">
        <f>SUM(D61:D76)</f>
        <v>84000000</v>
      </c>
      <c r="E77" s="556">
        <f>SUM(E61:E76)</f>
        <v>80000</v>
      </c>
      <c r="F77" s="556">
        <f>SUM(F61:F76)</f>
        <v>83920000</v>
      </c>
      <c r="G77" s="557"/>
      <c r="H77" s="558">
        <f>SUM(H61:H76)</f>
        <v>77100</v>
      </c>
      <c r="I77" s="559">
        <f>SUM(I61:I76)</f>
        <v>70</v>
      </c>
      <c r="J77" s="560">
        <f>SUM(J61:J76)</f>
        <v>77030</v>
      </c>
      <c r="K77" s="561"/>
      <c r="L77" s="555"/>
      <c r="M77" s="559">
        <f>SUM(M61:M76)</f>
        <v>77030</v>
      </c>
      <c r="N77" s="559">
        <f>SUM(N61:N76)</f>
        <v>75</v>
      </c>
      <c r="O77" s="562">
        <f>SUM(O61:O76)</f>
        <v>76955</v>
      </c>
      <c r="P77" s="563"/>
      <c r="Q77" s="567">
        <f>SUM(Q61:Q76)</f>
        <v>6248000</v>
      </c>
      <c r="R77" s="564"/>
      <c r="S77" s="565"/>
      <c r="U77" s="703" t="s">
        <v>838</v>
      </c>
      <c r="V77" s="704"/>
      <c r="W77" s="705"/>
      <c r="X77" s="511">
        <f>SUM(U61:X76)</f>
        <v>84000000.000000015</v>
      </c>
    </row>
    <row r="78" spans="2:30" x14ac:dyDescent="0.3">
      <c r="D78" s="514"/>
      <c r="E78" s="514"/>
      <c r="F78" s="523"/>
      <c r="G78" s="61"/>
      <c r="H78" s="61"/>
      <c r="I78" s="61"/>
      <c r="J78" s="61"/>
      <c r="K78" s="61"/>
      <c r="L78" s="61"/>
      <c r="M78" s="61"/>
      <c r="N78" s="61"/>
      <c r="O78" s="61"/>
      <c r="P78" s="61"/>
      <c r="Q78" s="61"/>
      <c r="R78" s="524"/>
      <c r="S78" s="61"/>
      <c r="X78" t="b">
        <f>X77=D77</f>
        <v>1</v>
      </c>
    </row>
  </sheetData>
  <mergeCells count="9">
    <mergeCell ref="B1:S1"/>
    <mergeCell ref="U77:W77"/>
    <mergeCell ref="J16:O16"/>
    <mergeCell ref="B16:H16"/>
    <mergeCell ref="C6:E6"/>
    <mergeCell ref="C7:E7"/>
    <mergeCell ref="C11:E11"/>
    <mergeCell ref="C12:E12"/>
    <mergeCell ref="C13:E13"/>
  </mergeCells>
  <phoneticPr fontId="30" type="noConversion"/>
  <conditionalFormatting sqref="K23:L24">
    <cfRule type="expression" dxfId="46" priority="6">
      <formula>OR(P29="현지화-&gt;달러-&gt;원화",P29="현지화-&gt;원화")</formula>
    </cfRule>
  </conditionalFormatting>
  <conditionalFormatting sqref="J18:M18 O18:O21">
    <cfRule type="expression" dxfId="45" priority="7">
      <formula>OR(#REF!="현지화-&gt;달러-&gt;원화",#REF!="현지화-&gt;원화")</formula>
    </cfRule>
  </conditionalFormatting>
  <conditionalFormatting sqref="J19:M19 J20:L20 L22">
    <cfRule type="expression" dxfId="44" priority="8">
      <formula>OR(#REF!="현지화-&gt;달러-&gt;원화",#REF!="현지화-&gt;원화")</formula>
    </cfRule>
  </conditionalFormatting>
  <conditionalFormatting sqref="M20">
    <cfRule type="expression" dxfId="43" priority="9">
      <formula>OR(#REF!="현지화-&gt;달러-&gt;원화",#REF!="현지화-&gt;원화")</formula>
    </cfRule>
  </conditionalFormatting>
  <conditionalFormatting sqref="J21 L21:M21">
    <cfRule type="expression" dxfId="42" priority="10">
      <formula>OR(#REF!="현지화-&gt;달러-&gt;원화",#REF!="현지화-&gt;원화")</formula>
    </cfRule>
  </conditionalFormatting>
  <conditionalFormatting sqref="J22 M22 K21:K22 O22:O24">
    <cfRule type="expression" dxfId="41" priority="11">
      <formula>OR(#REF!="현지화-&gt;달러-&gt;원화",#REF!="현지화-&gt;원화")</formula>
    </cfRule>
  </conditionalFormatting>
  <conditionalFormatting sqref="J23:J24">
    <cfRule type="expression" dxfId="40" priority="13">
      <formula>OR(#REF!="현지화-&gt;달러-&gt;원화",#REF!="현지화-&gt;원화")</formula>
    </cfRule>
  </conditionalFormatting>
  <conditionalFormatting sqref="N18:N24">
    <cfRule type="expression" dxfId="39" priority="1">
      <formula>OR(#REF!="현지화-&gt;달러-&gt;원화",#REF!="현지화-&gt;원화")</formula>
    </cfRule>
  </conditionalFormatting>
  <conditionalFormatting sqref="J25:N28">
    <cfRule type="expression" dxfId="38" priority="15">
      <formula>OR(#REF!="현지화-&gt;달러-&gt;원화",#REF!="현지화-&gt;원화")</formula>
    </cfRule>
  </conditionalFormatting>
  <conditionalFormatting sqref="O25:O28">
    <cfRule type="expression" dxfId="37" priority="17">
      <formula>OR(#REF!="현지화-&gt;달러-&gt;원화",#REF!="현지화-&gt;원화")</formula>
    </cfRule>
  </conditionalFormatting>
  <conditionalFormatting sqref="M23:M24">
    <cfRule type="expression" dxfId="36" priority="55">
      <formula>OR(#REF!="현지화-&gt;달러-&gt;원화",#REF!="현지화-&gt;원화")</formula>
    </cfRule>
  </conditionalFormatting>
  <conditionalFormatting sqref="M29:N29">
    <cfRule type="expression" dxfId="35" priority="58">
      <formula>OR(#REF!="현지화-&gt;달러-&gt;원화",#REF!="현지화-&gt;원화")</formula>
    </cfRule>
  </conditionalFormatting>
  <conditionalFormatting sqref="O29">
    <cfRule type="expression" dxfId="34" priority="59">
      <formula>OR(#REF!="현지화-&gt;달러-&gt;원화",#REF!="현지화-&gt;원화")</formula>
    </cfRule>
  </conditionalFormatting>
  <conditionalFormatting sqref="J29:L29">
    <cfRule type="expression" dxfId="33" priority="70">
      <formula>OR(#REF!="현지화-&gt;달러-&gt;원화",#REF!="현지화-&gt;원화")</formula>
    </cfRule>
  </conditionalFormatting>
  <pageMargins left="0.23622047244094491" right="0.23622047244094491" top="0.74803149606299213" bottom="0.74803149606299213" header="0.31496062992125984" footer="0.31496062992125984"/>
  <pageSetup paperSize="9" scale="2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B1:AD78"/>
  <sheetViews>
    <sheetView showGridLines="0" view="pageBreakPreview" zoomScale="70" zoomScaleNormal="80" zoomScaleSheetLayoutView="70" workbookViewId="0">
      <selection activeCell="B1" sqref="B1:S1"/>
    </sheetView>
  </sheetViews>
  <sheetFormatPr defaultRowHeight="16.5" x14ac:dyDescent="0.3"/>
  <cols>
    <col min="1" max="1" width="2.375" customWidth="1"/>
    <col min="2" max="3" width="20.75" customWidth="1"/>
    <col min="4" max="4" width="21.5" style="508" customWidth="1"/>
    <col min="5" max="5" width="17.125" style="508" customWidth="1"/>
    <col min="6" max="6" width="17.625" style="508" customWidth="1"/>
    <col min="7" max="7" width="16.875" customWidth="1"/>
    <col min="8" max="8" width="20.5" customWidth="1"/>
    <col min="9" max="9" width="13.25" customWidth="1"/>
    <col min="10" max="15" width="17.125" customWidth="1"/>
    <col min="16" max="16" width="14.625" customWidth="1"/>
    <col min="17" max="17" width="17.25" customWidth="1"/>
    <col min="18" max="18" width="1.75" customWidth="1"/>
    <col min="19" max="19" width="16.75" customWidth="1"/>
    <col min="20" max="20" width="2" customWidth="1"/>
    <col min="21" max="21" width="15.25" style="60" customWidth="1"/>
    <col min="22" max="22" width="11.125" bestFit="1" customWidth="1"/>
    <col min="23" max="24" width="16.375" bestFit="1" customWidth="1"/>
    <col min="30" max="30" width="12.25" bestFit="1" customWidth="1"/>
  </cols>
  <sheetData>
    <row r="1" spans="2:19" ht="39" customHeight="1" x14ac:dyDescent="0.3">
      <c r="B1" s="685" t="s">
        <v>856</v>
      </c>
      <c r="C1" s="685"/>
      <c r="D1" s="685"/>
      <c r="E1" s="685"/>
      <c r="F1" s="685"/>
      <c r="G1" s="685"/>
      <c r="H1" s="685"/>
      <c r="I1" s="685"/>
      <c r="J1" s="685"/>
      <c r="K1" s="685"/>
      <c r="L1" s="685"/>
      <c r="M1" s="685"/>
      <c r="N1" s="685"/>
      <c r="O1" s="685"/>
      <c r="P1" s="685"/>
      <c r="Q1" s="685"/>
      <c r="R1" s="685"/>
      <c r="S1" s="685"/>
    </row>
    <row r="2" spans="2:19" ht="20.25" customHeight="1" x14ac:dyDescent="0.3">
      <c r="B2" s="126" t="s">
        <v>781</v>
      </c>
      <c r="C2" s="126"/>
      <c r="D2" s="81"/>
      <c r="E2" s="82"/>
      <c r="F2" s="82"/>
      <c r="G2" s="82"/>
      <c r="H2" s="82"/>
      <c r="I2" s="82"/>
      <c r="J2" s="82"/>
      <c r="K2" s="81"/>
      <c r="L2" s="81"/>
      <c r="M2" s="81"/>
      <c r="N2" s="81"/>
      <c r="O2" s="81"/>
      <c r="P2" s="81"/>
    </row>
    <row r="3" spans="2:19" ht="20.25" customHeight="1" x14ac:dyDescent="0.3">
      <c r="B3" s="627" t="s">
        <v>846</v>
      </c>
      <c r="C3" s="126"/>
      <c r="D3" s="81"/>
      <c r="E3" s="82"/>
      <c r="F3" s="82"/>
      <c r="G3" s="82"/>
      <c r="H3" s="82"/>
      <c r="I3" s="82"/>
      <c r="J3" s="82"/>
      <c r="K3" s="81"/>
      <c r="L3" s="81"/>
      <c r="M3" s="81"/>
      <c r="N3" s="81"/>
      <c r="O3" s="81"/>
      <c r="P3" s="81"/>
    </row>
    <row r="4" spans="2:19" ht="20.25" customHeight="1" x14ac:dyDescent="0.3">
      <c r="B4" s="627" t="s">
        <v>847</v>
      </c>
      <c r="C4" s="126"/>
      <c r="D4" s="81"/>
      <c r="E4" s="82"/>
      <c r="F4" s="82"/>
      <c r="G4" s="82"/>
      <c r="H4" s="82"/>
      <c r="I4" s="82"/>
      <c r="J4" s="82"/>
      <c r="K4" s="81"/>
      <c r="L4" s="81"/>
      <c r="M4" s="81"/>
      <c r="N4" s="81"/>
      <c r="O4" s="81"/>
      <c r="P4" s="81"/>
    </row>
    <row r="5" spans="2:19" ht="14.25" customHeight="1" thickBot="1" x14ac:dyDescent="0.35">
      <c r="B5" s="81"/>
      <c r="C5" s="81"/>
      <c r="D5" s="83"/>
      <c r="E5" s="81"/>
      <c r="F5" s="81"/>
      <c r="G5" s="81"/>
      <c r="H5" s="92"/>
      <c r="I5" s="92"/>
      <c r="J5" s="92"/>
      <c r="K5" s="92"/>
      <c r="L5" s="92"/>
      <c r="M5" s="81"/>
      <c r="N5" s="81"/>
      <c r="O5" s="81"/>
      <c r="P5" s="81"/>
    </row>
    <row r="6" spans="2:19" ht="15" customHeight="1" x14ac:dyDescent="0.3">
      <c r="B6" s="400" t="s">
        <v>176</v>
      </c>
      <c r="C6" s="686" t="s">
        <v>176</v>
      </c>
      <c r="D6" s="687"/>
      <c r="E6" s="688"/>
      <c r="F6" s="81"/>
      <c r="G6" s="81"/>
      <c r="H6" s="92"/>
      <c r="I6" s="92"/>
      <c r="J6" s="92"/>
      <c r="K6" s="92"/>
      <c r="L6" s="92"/>
      <c r="M6" s="81"/>
      <c r="N6" s="81"/>
      <c r="O6" s="81"/>
      <c r="P6" s="81"/>
    </row>
    <row r="7" spans="2:19" ht="15" customHeight="1" x14ac:dyDescent="0.3">
      <c r="B7" s="401" t="s">
        <v>177</v>
      </c>
      <c r="C7" s="689" t="s">
        <v>335</v>
      </c>
      <c r="D7" s="690"/>
      <c r="E7" s="691"/>
      <c r="F7" s="81"/>
      <c r="G7" s="81"/>
      <c r="H7" s="250"/>
      <c r="I7" s="250"/>
      <c r="J7" s="250"/>
      <c r="K7" s="250"/>
      <c r="L7" s="92"/>
      <c r="M7" s="81"/>
      <c r="N7" s="81"/>
      <c r="O7" s="81"/>
      <c r="P7" s="81"/>
    </row>
    <row r="8" spans="2:19" ht="15" customHeight="1" x14ac:dyDescent="0.3">
      <c r="B8" s="401" t="s">
        <v>178</v>
      </c>
      <c r="C8" s="287">
        <v>43160</v>
      </c>
      <c r="D8" s="671" t="s">
        <v>336</v>
      </c>
      <c r="E8" s="289">
        <v>44196</v>
      </c>
      <c r="F8" s="81" t="s">
        <v>337</v>
      </c>
      <c r="G8" s="92"/>
      <c r="H8" s="526"/>
      <c r="I8" s="526"/>
      <c r="J8" s="526"/>
      <c r="K8" s="526"/>
      <c r="L8" s="92"/>
      <c r="M8" s="81"/>
      <c r="N8" s="81"/>
      <c r="O8" s="81"/>
      <c r="P8" s="81"/>
    </row>
    <row r="9" spans="2:19" ht="15" customHeight="1" x14ac:dyDescent="0.3">
      <c r="B9" s="401" t="s">
        <v>338</v>
      </c>
      <c r="C9" s="287">
        <v>43466</v>
      </c>
      <c r="D9" s="671" t="s">
        <v>336</v>
      </c>
      <c r="E9" s="289">
        <v>43830</v>
      </c>
      <c r="F9" s="81" t="s">
        <v>339</v>
      </c>
      <c r="G9" s="92"/>
      <c r="H9" s="250"/>
      <c r="I9" s="527"/>
      <c r="J9" s="197"/>
      <c r="K9" s="251"/>
      <c r="L9" s="92"/>
      <c r="M9" s="81"/>
      <c r="N9" s="81"/>
      <c r="O9" s="81"/>
      <c r="P9" s="81"/>
    </row>
    <row r="10" spans="2:19" ht="15" customHeight="1" x14ac:dyDescent="0.3">
      <c r="B10" s="401" t="s">
        <v>340</v>
      </c>
      <c r="C10" s="287">
        <v>43466</v>
      </c>
      <c r="D10" s="671" t="s">
        <v>336</v>
      </c>
      <c r="E10" s="289">
        <v>43646</v>
      </c>
      <c r="F10" s="81" t="s">
        <v>341</v>
      </c>
      <c r="G10" s="92"/>
      <c r="H10" s="250"/>
      <c r="I10" s="527"/>
      <c r="J10" s="197"/>
      <c r="K10" s="528"/>
      <c r="L10" s="92"/>
      <c r="M10" s="81"/>
      <c r="N10" s="81"/>
      <c r="O10" s="81"/>
      <c r="P10" s="81"/>
    </row>
    <row r="11" spans="2:19" ht="15" customHeight="1" thickBot="1" x14ac:dyDescent="0.35">
      <c r="B11" s="401" t="s">
        <v>179</v>
      </c>
      <c r="C11" s="689" t="s">
        <v>342</v>
      </c>
      <c r="D11" s="690"/>
      <c r="E11" s="691"/>
      <c r="F11" s="81"/>
      <c r="G11" s="92"/>
      <c r="H11" s="250"/>
      <c r="I11" s="529"/>
      <c r="J11" s="197"/>
      <c r="K11" s="528"/>
      <c r="L11" s="92"/>
      <c r="M11" s="81"/>
      <c r="N11" s="81"/>
      <c r="O11" s="81"/>
      <c r="P11" s="81"/>
    </row>
    <row r="12" spans="2:19" ht="15" customHeight="1" x14ac:dyDescent="0.3">
      <c r="B12" s="401" t="s">
        <v>180</v>
      </c>
      <c r="C12" s="689" t="s">
        <v>343</v>
      </c>
      <c r="D12" s="690"/>
      <c r="E12" s="691"/>
      <c r="F12" s="81"/>
      <c r="G12" s="92"/>
      <c r="H12" s="250"/>
      <c r="I12" s="528"/>
      <c r="J12" s="197"/>
      <c r="K12" s="530"/>
      <c r="L12" s="92"/>
      <c r="M12" s="254"/>
      <c r="N12" s="601" t="s">
        <v>844</v>
      </c>
      <c r="O12" s="602"/>
      <c r="P12" s="81"/>
    </row>
    <row r="13" spans="2:19" ht="15" customHeight="1" thickBot="1" x14ac:dyDescent="0.35">
      <c r="B13" s="402" t="s">
        <v>181</v>
      </c>
      <c r="C13" s="682" t="s">
        <v>344</v>
      </c>
      <c r="D13" s="683"/>
      <c r="E13" s="684"/>
      <c r="F13" s="81"/>
      <c r="G13" s="92"/>
      <c r="H13" s="250"/>
      <c r="I13" s="527"/>
      <c r="J13" s="527"/>
      <c r="K13" s="527"/>
      <c r="L13" s="92"/>
      <c r="M13" s="254"/>
      <c r="N13" s="603" t="s">
        <v>182</v>
      </c>
      <c r="O13" s="604"/>
      <c r="P13" s="81"/>
    </row>
    <row r="14" spans="2:19" ht="15" customHeight="1" x14ac:dyDescent="0.3">
      <c r="B14" s="81"/>
      <c r="C14" s="81"/>
      <c r="D14" s="81"/>
      <c r="E14" s="81"/>
      <c r="F14" s="81"/>
      <c r="G14" s="81"/>
      <c r="H14" s="81"/>
      <c r="I14" s="81"/>
      <c r="J14" s="81"/>
      <c r="K14" s="81"/>
      <c r="L14" s="92"/>
      <c r="M14" s="92"/>
      <c r="N14" s="81"/>
      <c r="O14" s="81"/>
      <c r="P14" s="81"/>
    </row>
    <row r="15" spans="2:19" ht="30" customHeight="1" thickBot="1" x14ac:dyDescent="0.35">
      <c r="B15" s="139" t="s">
        <v>757</v>
      </c>
      <c r="C15" s="139"/>
      <c r="D15" s="81"/>
      <c r="E15" s="81"/>
      <c r="F15" s="81"/>
      <c r="G15" s="81"/>
      <c r="H15" s="81"/>
      <c r="I15" s="81"/>
      <c r="J15" s="81"/>
      <c r="K15" s="81"/>
      <c r="L15" s="81"/>
      <c r="M15" s="81"/>
      <c r="N15" s="81"/>
      <c r="O15" s="81"/>
      <c r="P15" s="81"/>
    </row>
    <row r="16" spans="2:19" ht="16.5" customHeight="1" x14ac:dyDescent="0.3">
      <c r="B16" s="700" t="s">
        <v>878</v>
      </c>
      <c r="C16" s="701"/>
      <c r="D16" s="701"/>
      <c r="E16" s="701"/>
      <c r="F16" s="701"/>
      <c r="G16" s="701"/>
      <c r="H16" s="702"/>
      <c r="I16" s="84"/>
      <c r="J16" s="697" t="s">
        <v>879</v>
      </c>
      <c r="K16" s="698"/>
      <c r="L16" s="698"/>
      <c r="M16" s="698"/>
      <c r="N16" s="698"/>
      <c r="O16" s="699"/>
      <c r="P16" s="81"/>
    </row>
    <row r="17" spans="2:16" ht="15" customHeight="1" x14ac:dyDescent="0.3">
      <c r="B17" s="127" t="s">
        <v>183</v>
      </c>
      <c r="C17" s="290" t="s">
        <v>184</v>
      </c>
      <c r="D17" s="279" t="s">
        <v>703</v>
      </c>
      <c r="E17" s="128" t="s">
        <v>769</v>
      </c>
      <c r="F17" s="128" t="s">
        <v>185</v>
      </c>
      <c r="G17" s="128" t="s">
        <v>347</v>
      </c>
      <c r="H17" s="129" t="s">
        <v>348</v>
      </c>
      <c r="I17" s="84"/>
      <c r="J17" s="262" t="s">
        <v>183</v>
      </c>
      <c r="K17" s="263" t="s">
        <v>184</v>
      </c>
      <c r="L17" s="263" t="s">
        <v>346</v>
      </c>
      <c r="M17" s="263" t="s">
        <v>349</v>
      </c>
      <c r="N17" s="263" t="s">
        <v>784</v>
      </c>
      <c r="O17" s="475" t="s">
        <v>350</v>
      </c>
      <c r="P17" s="83"/>
    </row>
    <row r="18" spans="2:16" ht="27" customHeight="1" x14ac:dyDescent="0.3">
      <c r="B18" s="418"/>
      <c r="C18" s="498" t="s">
        <v>721</v>
      </c>
      <c r="D18" s="403"/>
      <c r="E18" s="403"/>
      <c r="F18" s="422"/>
      <c r="G18" s="422"/>
      <c r="H18" s="404">
        <f>F18-G18</f>
        <v>0</v>
      </c>
      <c r="I18" s="84"/>
      <c r="J18" s="418"/>
      <c r="K18" s="551"/>
      <c r="L18" s="429"/>
      <c r="M18" s="430"/>
      <c r="N18" s="575"/>
      <c r="O18" s="577"/>
      <c r="P18" s="83"/>
    </row>
    <row r="19" spans="2:16" ht="27" customHeight="1" x14ac:dyDescent="0.3">
      <c r="B19" s="419"/>
      <c r="C19" s="498" t="s">
        <v>721</v>
      </c>
      <c r="D19" s="405"/>
      <c r="E19" s="405"/>
      <c r="F19" s="424"/>
      <c r="G19" s="424"/>
      <c r="H19" s="406">
        <f>H18+F19-G19</f>
        <v>0</v>
      </c>
      <c r="I19" s="84"/>
      <c r="J19" s="419"/>
      <c r="K19" s="431"/>
      <c r="L19" s="432"/>
      <c r="M19" s="433"/>
      <c r="N19" s="576"/>
      <c r="O19" s="578"/>
      <c r="P19" s="81"/>
    </row>
    <row r="20" spans="2:16" ht="27" customHeight="1" x14ac:dyDescent="0.3">
      <c r="B20" s="419"/>
      <c r="C20" s="498" t="s">
        <v>721</v>
      </c>
      <c r="D20" s="405"/>
      <c r="E20" s="405"/>
      <c r="F20" s="424"/>
      <c r="G20" s="424"/>
      <c r="H20" s="406">
        <f>H19+F20-G20</f>
        <v>0</v>
      </c>
      <c r="I20" s="84"/>
      <c r="J20" s="419"/>
      <c r="K20" s="431"/>
      <c r="L20" s="432"/>
      <c r="M20" s="433"/>
      <c r="N20" s="576"/>
      <c r="O20" s="579"/>
      <c r="P20" s="81"/>
    </row>
    <row r="21" spans="2:16" ht="27" customHeight="1" x14ac:dyDescent="0.3">
      <c r="B21" s="419"/>
      <c r="C21" s="498" t="s">
        <v>721</v>
      </c>
      <c r="D21" s="405"/>
      <c r="E21" s="405"/>
      <c r="F21" s="424"/>
      <c r="G21" s="424"/>
      <c r="H21" s="406">
        <f t="shared" ref="H21:H23" si="0">H20+F21-G21</f>
        <v>0</v>
      </c>
      <c r="I21" s="84"/>
      <c r="J21" s="419"/>
      <c r="K21" s="431"/>
      <c r="L21" s="432"/>
      <c r="M21" s="433"/>
      <c r="N21" s="581"/>
      <c r="O21" s="580"/>
      <c r="P21" s="81"/>
    </row>
    <row r="22" spans="2:16" ht="27" customHeight="1" x14ac:dyDescent="0.3">
      <c r="B22" s="419"/>
      <c r="C22" s="498" t="s">
        <v>721</v>
      </c>
      <c r="D22" s="405"/>
      <c r="E22" s="405"/>
      <c r="F22" s="424"/>
      <c r="G22" s="424"/>
      <c r="H22" s="406">
        <f t="shared" si="0"/>
        <v>0</v>
      </c>
      <c r="I22" s="84"/>
      <c r="J22" s="419"/>
      <c r="K22" s="552"/>
      <c r="L22" s="432"/>
      <c r="M22" s="433"/>
      <c r="N22" s="582"/>
      <c r="O22" s="484"/>
      <c r="P22" s="81"/>
    </row>
    <row r="23" spans="2:16" ht="27" customHeight="1" x14ac:dyDescent="0.3">
      <c r="B23" s="419"/>
      <c r="C23" s="498" t="s">
        <v>721</v>
      </c>
      <c r="D23" s="405"/>
      <c r="E23" s="405"/>
      <c r="F23" s="424"/>
      <c r="G23" s="424"/>
      <c r="H23" s="406">
        <f t="shared" si="0"/>
        <v>0</v>
      </c>
      <c r="I23" s="84"/>
      <c r="J23" s="419"/>
      <c r="K23" s="431"/>
      <c r="L23" s="432"/>
      <c r="M23" s="433"/>
      <c r="N23" s="576"/>
      <c r="O23" s="484"/>
      <c r="P23" s="81"/>
    </row>
    <row r="24" spans="2:16" ht="27" customHeight="1" x14ac:dyDescent="0.3">
      <c r="B24" s="419"/>
      <c r="C24" s="498" t="s">
        <v>721</v>
      </c>
      <c r="D24" s="405"/>
      <c r="E24" s="405"/>
      <c r="F24" s="424"/>
      <c r="G24" s="424"/>
      <c r="H24" s="406">
        <f>H23+F24-G24</f>
        <v>0</v>
      </c>
      <c r="I24" s="84"/>
      <c r="J24" s="419"/>
      <c r="K24" s="431"/>
      <c r="L24" s="432"/>
      <c r="M24" s="433"/>
      <c r="N24" s="581"/>
      <c r="O24" s="484"/>
      <c r="P24" s="81"/>
    </row>
    <row r="25" spans="2:16" ht="27" customHeight="1" x14ac:dyDescent="0.3">
      <c r="B25" s="419"/>
      <c r="C25" s="498" t="s">
        <v>721</v>
      </c>
      <c r="D25" s="549"/>
      <c r="E25" s="405"/>
      <c r="F25" s="424"/>
      <c r="G25" s="424"/>
      <c r="H25" s="406">
        <f t="shared" ref="H25:H29" si="1">H24+F25-G25</f>
        <v>0</v>
      </c>
      <c r="I25" s="84"/>
      <c r="J25" s="419"/>
      <c r="K25" s="431"/>
      <c r="L25" s="432"/>
      <c r="M25" s="433"/>
      <c r="N25" s="553"/>
      <c r="O25" s="484"/>
      <c r="P25" s="81"/>
    </row>
    <row r="26" spans="2:16" ht="27" customHeight="1" x14ac:dyDescent="0.3">
      <c r="B26" s="419"/>
      <c r="C26" s="498" t="s">
        <v>721</v>
      </c>
      <c r="D26" s="549"/>
      <c r="E26" s="405"/>
      <c r="F26" s="424"/>
      <c r="G26" s="424"/>
      <c r="H26" s="406">
        <f t="shared" si="1"/>
        <v>0</v>
      </c>
      <c r="I26" s="84"/>
      <c r="J26" s="419"/>
      <c r="K26" s="431"/>
      <c r="L26" s="432"/>
      <c r="M26" s="433"/>
      <c r="N26" s="433"/>
      <c r="O26" s="484"/>
      <c r="P26" s="81"/>
    </row>
    <row r="27" spans="2:16" ht="27" customHeight="1" x14ac:dyDescent="0.3">
      <c r="B27" s="419"/>
      <c r="C27" s="498" t="s">
        <v>721</v>
      </c>
      <c r="D27" s="549"/>
      <c r="E27" s="405"/>
      <c r="F27" s="424"/>
      <c r="G27" s="424"/>
      <c r="H27" s="406">
        <f t="shared" si="1"/>
        <v>0</v>
      </c>
      <c r="I27" s="84"/>
      <c r="J27" s="419"/>
      <c r="K27" s="431"/>
      <c r="L27" s="432"/>
      <c r="M27" s="433"/>
      <c r="N27" s="433"/>
      <c r="O27" s="484"/>
      <c r="P27" s="81"/>
    </row>
    <row r="28" spans="2:16" ht="27" customHeight="1" x14ac:dyDescent="0.3">
      <c r="B28" s="419"/>
      <c r="C28" s="498" t="s">
        <v>721</v>
      </c>
      <c r="D28" s="549"/>
      <c r="E28" s="405"/>
      <c r="F28" s="424"/>
      <c r="G28" s="424"/>
      <c r="H28" s="406">
        <f t="shared" si="1"/>
        <v>0</v>
      </c>
      <c r="I28" s="84"/>
      <c r="J28" s="419"/>
      <c r="K28" s="431"/>
      <c r="L28" s="432"/>
      <c r="M28" s="433"/>
      <c r="N28" s="433"/>
      <c r="O28" s="484"/>
      <c r="P28" s="81"/>
    </row>
    <row r="29" spans="2:16" ht="27" customHeight="1" x14ac:dyDescent="0.3">
      <c r="B29" s="420"/>
      <c r="C29" s="499" t="s">
        <v>721</v>
      </c>
      <c r="D29" s="550"/>
      <c r="E29" s="407"/>
      <c r="F29" s="427"/>
      <c r="G29" s="427"/>
      <c r="H29" s="408">
        <f t="shared" si="1"/>
        <v>0</v>
      </c>
      <c r="I29" s="84"/>
      <c r="J29" s="420"/>
      <c r="K29" s="434"/>
      <c r="L29" s="435"/>
      <c r="M29" s="436"/>
      <c r="N29" s="436"/>
      <c r="O29" s="485"/>
      <c r="P29" s="81"/>
    </row>
    <row r="30" spans="2:16" ht="15" customHeight="1" thickBot="1" x14ac:dyDescent="0.35">
      <c r="B30" s="409"/>
      <c r="C30" s="410"/>
      <c r="D30" s="411"/>
      <c r="E30" s="500"/>
      <c r="F30" s="412">
        <f>SUM(F18:F29)</f>
        <v>0</v>
      </c>
      <c r="G30" s="412">
        <f>SUM(G18:G29)</f>
        <v>0</v>
      </c>
      <c r="H30" s="583">
        <f>F30-G30</f>
        <v>0</v>
      </c>
      <c r="I30" s="133"/>
      <c r="J30" s="414"/>
      <c r="K30" s="415"/>
      <c r="L30" s="416"/>
      <c r="M30" s="417">
        <f>SUM(M18:M29)</f>
        <v>0</v>
      </c>
      <c r="N30" s="417">
        <f>SUM(N18:N29)</f>
        <v>0</v>
      </c>
      <c r="O30" s="486">
        <f>SUM(O18:O29)</f>
        <v>0</v>
      </c>
      <c r="P30" s="81"/>
    </row>
    <row r="31" spans="2:16" ht="22.5" customHeight="1" thickBot="1" x14ac:dyDescent="0.35">
      <c r="B31" s="96"/>
      <c r="C31" s="96"/>
      <c r="D31" s="97"/>
      <c r="E31" s="584"/>
      <c r="F31" s="98"/>
      <c r="G31" s="98"/>
      <c r="H31" s="588" t="b">
        <f>H29=H30</f>
        <v>1</v>
      </c>
      <c r="I31" s="133"/>
      <c r="J31" s="137"/>
      <c r="K31" s="138"/>
      <c r="L31" s="586"/>
      <c r="M31" s="130"/>
      <c r="N31" s="130"/>
      <c r="O31" s="667" t="b">
        <f>O30=Q77</f>
        <v>1</v>
      </c>
      <c r="P31" s="81"/>
    </row>
    <row r="32" spans="2:16" ht="22.5" customHeight="1" x14ac:dyDescent="0.3">
      <c r="B32" s="628" t="s">
        <v>840</v>
      </c>
      <c r="C32" s="629"/>
      <c r="D32" s="630"/>
      <c r="E32" s="631"/>
      <c r="F32" s="632"/>
      <c r="G32" s="632"/>
      <c r="H32" s="633"/>
      <c r="I32" s="634"/>
      <c r="J32" s="635"/>
      <c r="K32" s="636"/>
      <c r="L32" s="586"/>
      <c r="M32" s="130"/>
      <c r="N32" s="130"/>
      <c r="O32" s="587"/>
      <c r="P32" s="81"/>
    </row>
    <row r="33" spans="2:16" ht="15" customHeight="1" x14ac:dyDescent="0.3">
      <c r="B33" s="637" t="s">
        <v>812</v>
      </c>
      <c r="C33" s="638"/>
      <c r="D33" s="639"/>
      <c r="E33" s="639"/>
      <c r="F33" s="640"/>
      <c r="G33" s="641"/>
      <c r="H33" s="641"/>
      <c r="I33" s="641"/>
      <c r="J33" s="137"/>
      <c r="K33" s="642"/>
      <c r="L33" s="586"/>
      <c r="M33" s="130"/>
      <c r="N33" s="130"/>
      <c r="O33" s="587"/>
      <c r="P33" s="81"/>
    </row>
    <row r="34" spans="2:16" ht="15" customHeight="1" x14ac:dyDescent="0.3">
      <c r="B34" s="643" t="s">
        <v>857</v>
      </c>
      <c r="C34" s="638"/>
      <c r="D34" s="639"/>
      <c r="E34" s="639"/>
      <c r="F34" s="640"/>
      <c r="G34" s="641"/>
      <c r="H34" s="641"/>
      <c r="I34" s="641"/>
      <c r="J34" s="137"/>
      <c r="K34" s="642"/>
      <c r="L34" s="586"/>
      <c r="M34" s="130"/>
      <c r="N34" s="130"/>
      <c r="O34" s="587"/>
      <c r="P34" s="81"/>
    </row>
    <row r="35" spans="2:16" ht="15" customHeight="1" x14ac:dyDescent="0.3">
      <c r="B35" s="643" t="s">
        <v>810</v>
      </c>
      <c r="C35" s="638"/>
      <c r="D35" s="639"/>
      <c r="E35" s="639"/>
      <c r="F35" s="640"/>
      <c r="G35" s="641"/>
      <c r="H35" s="641"/>
      <c r="I35" s="641"/>
      <c r="J35" s="137"/>
      <c r="K35" s="642"/>
      <c r="L35" s="586"/>
      <c r="M35" s="130"/>
      <c r="N35" s="130"/>
      <c r="O35" s="587"/>
      <c r="P35" s="81"/>
    </row>
    <row r="36" spans="2:16" ht="15" customHeight="1" x14ac:dyDescent="0.3">
      <c r="B36" s="644" t="s">
        <v>858</v>
      </c>
      <c r="C36" s="638"/>
      <c r="D36" s="639"/>
      <c r="E36" s="639"/>
      <c r="F36" s="640"/>
      <c r="G36" s="641"/>
      <c r="H36" s="641"/>
      <c r="I36" s="641"/>
      <c r="J36" s="137"/>
      <c r="K36" s="642"/>
      <c r="L36" s="586"/>
      <c r="M36" s="130"/>
      <c r="N36" s="130"/>
      <c r="O36" s="587"/>
      <c r="P36" s="81"/>
    </row>
    <row r="37" spans="2:16" ht="15" customHeight="1" x14ac:dyDescent="0.3">
      <c r="B37" s="644" t="s">
        <v>859</v>
      </c>
      <c r="C37" s="638"/>
      <c r="D37" s="639"/>
      <c r="E37" s="639"/>
      <c r="F37" s="640"/>
      <c r="G37" s="641"/>
      <c r="H37" s="641"/>
      <c r="I37" s="641"/>
      <c r="J37" s="137"/>
      <c r="K37" s="642"/>
      <c r="L37" s="586"/>
      <c r="M37" s="130"/>
      <c r="N37" s="130"/>
      <c r="O37" s="587"/>
      <c r="P37" s="81"/>
    </row>
    <row r="38" spans="2:16" ht="15" customHeight="1" x14ac:dyDescent="0.3">
      <c r="B38" s="644" t="s">
        <v>811</v>
      </c>
      <c r="C38" s="638"/>
      <c r="D38" s="639"/>
      <c r="E38" s="639"/>
      <c r="F38" s="640"/>
      <c r="G38" s="641"/>
      <c r="H38" s="641"/>
      <c r="I38" s="641"/>
      <c r="J38" s="137"/>
      <c r="K38" s="642"/>
      <c r="L38" s="586"/>
      <c r="M38" s="130"/>
      <c r="N38" s="130"/>
      <c r="O38" s="587"/>
      <c r="P38" s="81"/>
    </row>
    <row r="39" spans="2:16" ht="15" customHeight="1" x14ac:dyDescent="0.3">
      <c r="B39" s="643" t="s">
        <v>816</v>
      </c>
      <c r="C39" s="638"/>
      <c r="D39" s="639"/>
      <c r="E39" s="639"/>
      <c r="F39" s="640"/>
      <c r="G39" s="641"/>
      <c r="H39" s="641"/>
      <c r="I39" s="641"/>
      <c r="J39" s="137"/>
      <c r="K39" s="642"/>
      <c r="L39" s="586"/>
      <c r="M39" s="130"/>
      <c r="N39" s="130"/>
      <c r="O39" s="587"/>
      <c r="P39" s="81"/>
    </row>
    <row r="40" spans="2:16" ht="15" customHeight="1" x14ac:dyDescent="0.3">
      <c r="B40" s="643" t="s">
        <v>860</v>
      </c>
      <c r="C40" s="638"/>
      <c r="D40" s="639"/>
      <c r="E40" s="639"/>
      <c r="F40" s="640"/>
      <c r="G40" s="641"/>
      <c r="H40" s="641"/>
      <c r="I40" s="641"/>
      <c r="J40" s="137"/>
      <c r="K40" s="642"/>
      <c r="L40" s="586"/>
      <c r="M40" s="130"/>
      <c r="N40" s="130"/>
      <c r="O40" s="587"/>
      <c r="P40" s="81"/>
    </row>
    <row r="41" spans="2:16" ht="15" customHeight="1" x14ac:dyDescent="0.3">
      <c r="B41" s="643" t="s">
        <v>861</v>
      </c>
      <c r="C41" s="638"/>
      <c r="D41" s="639"/>
      <c r="E41" s="639"/>
      <c r="F41" s="640"/>
      <c r="G41" s="641"/>
      <c r="H41" s="641"/>
      <c r="I41" s="641"/>
      <c r="J41" s="137"/>
      <c r="K41" s="642"/>
      <c r="L41" s="586"/>
      <c r="M41" s="130"/>
      <c r="N41" s="130"/>
      <c r="O41" s="587"/>
      <c r="P41" s="81"/>
    </row>
    <row r="42" spans="2:16" ht="15" customHeight="1" x14ac:dyDescent="0.3">
      <c r="B42" s="643" t="s">
        <v>841</v>
      </c>
      <c r="C42" s="638"/>
      <c r="D42" s="639"/>
      <c r="E42" s="639"/>
      <c r="F42" s="640"/>
      <c r="G42" s="641"/>
      <c r="H42" s="641"/>
      <c r="I42" s="641"/>
      <c r="J42" s="137"/>
      <c r="K42" s="642"/>
      <c r="L42" s="586"/>
      <c r="M42" s="130"/>
      <c r="N42" s="130"/>
      <c r="O42" s="587"/>
      <c r="P42" s="81"/>
    </row>
    <row r="43" spans="2:16" ht="15" customHeight="1" x14ac:dyDescent="0.3">
      <c r="B43" s="643" t="s">
        <v>843</v>
      </c>
      <c r="C43" s="638"/>
      <c r="D43" s="639"/>
      <c r="E43" s="639"/>
      <c r="F43" s="640"/>
      <c r="G43" s="641"/>
      <c r="H43" s="641"/>
      <c r="I43" s="641"/>
      <c r="J43" s="137"/>
      <c r="K43" s="642"/>
      <c r="L43" s="586"/>
      <c r="M43" s="130"/>
      <c r="N43" s="130"/>
      <c r="O43" s="587"/>
      <c r="P43" s="81"/>
    </row>
    <row r="44" spans="2:16" ht="15" customHeight="1" x14ac:dyDescent="0.3">
      <c r="B44" s="645"/>
      <c r="C44" s="638"/>
      <c r="D44" s="646"/>
      <c r="E44" s="646"/>
      <c r="F44" s="646"/>
      <c r="G44" s="638"/>
      <c r="H44" s="638"/>
      <c r="I44" s="638"/>
      <c r="J44" s="137"/>
      <c r="K44" s="642"/>
      <c r="L44" s="586"/>
      <c r="M44" s="130"/>
      <c r="N44" s="130"/>
      <c r="O44" s="587"/>
      <c r="P44" s="81"/>
    </row>
    <row r="45" spans="2:16" ht="15" customHeight="1" x14ac:dyDescent="0.3">
      <c r="B45" s="647" t="s">
        <v>788</v>
      </c>
      <c r="C45" s="648"/>
      <c r="D45" s="646"/>
      <c r="E45" s="646"/>
      <c r="F45" s="646"/>
      <c r="G45" s="638"/>
      <c r="H45" s="638"/>
      <c r="I45" s="638"/>
      <c r="J45" s="137"/>
      <c r="K45" s="642"/>
      <c r="L45" s="586"/>
      <c r="M45" s="130"/>
      <c r="N45" s="130"/>
      <c r="O45" s="587"/>
      <c r="P45" s="81"/>
    </row>
    <row r="46" spans="2:16" ht="15" customHeight="1" x14ac:dyDescent="0.3">
      <c r="B46" s="649" t="s">
        <v>817</v>
      </c>
      <c r="C46" s="650"/>
      <c r="D46" s="651"/>
      <c r="E46" s="651"/>
      <c r="F46" s="652"/>
      <c r="G46" s="638"/>
      <c r="H46" s="638"/>
      <c r="I46" s="638"/>
      <c r="J46" s="137"/>
      <c r="K46" s="642"/>
      <c r="L46" s="586"/>
      <c r="M46" s="130"/>
      <c r="N46" s="130"/>
      <c r="O46" s="587"/>
      <c r="P46" s="81"/>
    </row>
    <row r="47" spans="2:16" ht="15" customHeight="1" x14ac:dyDescent="0.3">
      <c r="B47" s="653" t="s">
        <v>833</v>
      </c>
      <c r="C47" s="650"/>
      <c r="D47" s="651"/>
      <c r="E47" s="651"/>
      <c r="F47" s="652"/>
      <c r="G47" s="638"/>
      <c r="H47" s="638"/>
      <c r="I47" s="638"/>
      <c r="J47" s="137"/>
      <c r="K47" s="642"/>
      <c r="L47" s="586"/>
      <c r="M47" s="130"/>
      <c r="N47" s="130"/>
      <c r="O47" s="587"/>
      <c r="P47" s="81"/>
    </row>
    <row r="48" spans="2:16" ht="15" customHeight="1" x14ac:dyDescent="0.3">
      <c r="B48" s="654" t="s">
        <v>818</v>
      </c>
      <c r="C48" s="590" t="s">
        <v>819</v>
      </c>
      <c r="D48" s="591" t="s">
        <v>820</v>
      </c>
      <c r="E48" s="651"/>
      <c r="F48" s="655"/>
      <c r="G48" s="638"/>
      <c r="H48" s="638"/>
      <c r="I48" s="638"/>
      <c r="J48" s="137"/>
      <c r="K48" s="642"/>
      <c r="L48" s="586"/>
      <c r="M48" s="130"/>
      <c r="N48" s="130"/>
      <c r="O48" s="587"/>
      <c r="P48" s="81"/>
    </row>
    <row r="49" spans="2:30" ht="15" customHeight="1" x14ac:dyDescent="0.3">
      <c r="B49" s="654" t="s">
        <v>821</v>
      </c>
      <c r="C49" s="592">
        <v>13.312099999999999</v>
      </c>
      <c r="D49" s="593">
        <v>1633000</v>
      </c>
      <c r="E49" s="651"/>
      <c r="F49" s="652"/>
      <c r="G49" s="638"/>
      <c r="H49" s="638"/>
      <c r="I49" s="638"/>
      <c r="J49" s="137"/>
      <c r="K49" s="642"/>
      <c r="L49" s="586"/>
      <c r="M49" s="130"/>
      <c r="N49" s="130"/>
      <c r="O49" s="587"/>
      <c r="P49" s="81"/>
    </row>
    <row r="50" spans="2:30" ht="15" customHeight="1" x14ac:dyDescent="0.3">
      <c r="B50" s="654" t="s">
        <v>822</v>
      </c>
      <c r="C50" s="592">
        <v>13.3094</v>
      </c>
      <c r="D50" s="593">
        <v>1225000</v>
      </c>
      <c r="E50" s="651"/>
      <c r="F50" s="652"/>
      <c r="G50" s="638"/>
      <c r="H50" s="638"/>
      <c r="I50" s="638"/>
      <c r="J50" s="137"/>
      <c r="K50" s="642"/>
      <c r="L50" s="586"/>
      <c r="M50" s="130"/>
      <c r="N50" s="130"/>
      <c r="O50" s="587"/>
      <c r="P50" s="81"/>
    </row>
    <row r="51" spans="2:30" ht="6" customHeight="1" x14ac:dyDescent="0.3">
      <c r="B51" s="656"/>
      <c r="C51" s="594"/>
      <c r="D51" s="595"/>
      <c r="E51" s="651"/>
      <c r="F51" s="652"/>
      <c r="G51" s="638"/>
      <c r="H51" s="638"/>
      <c r="I51" s="638"/>
      <c r="J51" s="137"/>
      <c r="K51" s="642"/>
      <c r="L51" s="586"/>
      <c r="M51" s="130"/>
      <c r="N51" s="130"/>
      <c r="O51" s="587"/>
      <c r="P51" s="81"/>
    </row>
    <row r="52" spans="2:30" ht="15" customHeight="1" x14ac:dyDescent="0.3">
      <c r="B52" s="647" t="s">
        <v>855</v>
      </c>
      <c r="C52" s="594"/>
      <c r="D52" s="657"/>
      <c r="E52" s="651"/>
      <c r="F52" s="652"/>
      <c r="G52" s="638"/>
      <c r="H52" s="638"/>
      <c r="I52" s="638"/>
      <c r="J52" s="137"/>
      <c r="K52" s="642"/>
      <c r="L52" s="586"/>
      <c r="M52" s="130"/>
      <c r="N52" s="130"/>
      <c r="O52" s="587"/>
      <c r="P52" s="81"/>
    </row>
    <row r="53" spans="2:30" ht="15" customHeight="1" x14ac:dyDescent="0.3">
      <c r="B53" s="654" t="s">
        <v>823</v>
      </c>
      <c r="C53" s="590" t="s">
        <v>824</v>
      </c>
      <c r="D53" s="591" t="s">
        <v>825</v>
      </c>
      <c r="E53" s="591" t="s">
        <v>826</v>
      </c>
      <c r="F53" s="591" t="s">
        <v>827</v>
      </c>
      <c r="G53" s="596" t="s">
        <v>828</v>
      </c>
      <c r="H53" s="589" t="s">
        <v>829</v>
      </c>
      <c r="I53" s="638"/>
      <c r="J53" s="137"/>
      <c r="K53" s="642"/>
      <c r="L53" s="586"/>
      <c r="M53" s="130"/>
      <c r="N53" s="130"/>
      <c r="O53" s="587"/>
      <c r="P53" s="81"/>
    </row>
    <row r="54" spans="2:30" ht="15" customHeight="1" x14ac:dyDescent="0.3">
      <c r="B54" s="668">
        <v>3000</v>
      </c>
      <c r="C54" s="597" t="s">
        <v>862</v>
      </c>
      <c r="D54" s="597">
        <v>13.312099999999999</v>
      </c>
      <c r="E54" s="598">
        <f>B54*D54</f>
        <v>39936.299999999996</v>
      </c>
      <c r="F54" s="599" t="s">
        <v>830</v>
      </c>
      <c r="G54" s="600" t="s">
        <v>831</v>
      </c>
      <c r="H54" s="600" t="s">
        <v>832</v>
      </c>
      <c r="I54" s="638"/>
      <c r="J54" s="137"/>
      <c r="K54" s="642"/>
      <c r="L54" s="586"/>
      <c r="M54" s="130"/>
      <c r="N54" s="130"/>
      <c r="O54" s="587"/>
      <c r="P54" s="81"/>
    </row>
    <row r="55" spans="2:30" ht="15" customHeight="1" x14ac:dyDescent="0.3">
      <c r="B55" s="669">
        <v>7000</v>
      </c>
      <c r="C55" s="597" t="s">
        <v>862</v>
      </c>
      <c r="D55" s="597">
        <v>13.3094</v>
      </c>
      <c r="E55" s="598">
        <f>B55*D55</f>
        <v>93165.8</v>
      </c>
      <c r="F55" s="597" t="s">
        <v>830</v>
      </c>
      <c r="G55" s="600" t="s">
        <v>831</v>
      </c>
      <c r="H55" s="600" t="s">
        <v>832</v>
      </c>
      <c r="I55" s="638"/>
      <c r="J55" s="137"/>
      <c r="K55" s="642"/>
      <c r="L55" s="586"/>
      <c r="M55" s="130"/>
      <c r="N55" s="130"/>
      <c r="O55" s="587"/>
      <c r="P55" s="81"/>
    </row>
    <row r="56" spans="2:30" ht="15" customHeight="1" thickBot="1" x14ac:dyDescent="0.35">
      <c r="B56" s="658" t="s">
        <v>854</v>
      </c>
      <c r="C56" s="659"/>
      <c r="D56" s="659"/>
      <c r="E56" s="659"/>
      <c r="F56" s="659"/>
      <c r="G56" s="660"/>
      <c r="H56" s="660"/>
      <c r="I56" s="660"/>
      <c r="J56" s="661"/>
      <c r="K56" s="662"/>
      <c r="L56" s="586"/>
      <c r="M56" s="130"/>
      <c r="N56" s="130"/>
      <c r="O56" s="587"/>
      <c r="P56" s="81"/>
    </row>
    <row r="57" spans="2:30" ht="18.75" customHeight="1" x14ac:dyDescent="0.3">
      <c r="B57" s="96"/>
      <c r="C57" s="96"/>
      <c r="D57" s="97"/>
      <c r="E57" s="584"/>
      <c r="F57" s="98"/>
      <c r="G57" s="98"/>
      <c r="H57" s="585"/>
      <c r="I57" s="133"/>
      <c r="J57" s="137"/>
      <c r="K57" s="138"/>
      <c r="L57" s="586"/>
      <c r="M57" s="130"/>
      <c r="N57" s="130"/>
      <c r="O57" s="587"/>
      <c r="P57" s="81"/>
    </row>
    <row r="58" spans="2:30" ht="27" customHeight="1" x14ac:dyDescent="0.3">
      <c r="B58" s="626" t="s">
        <v>845</v>
      </c>
      <c r="C58" s="199"/>
    </row>
    <row r="59" spans="2:30" x14ac:dyDescent="0.3">
      <c r="B59" s="546" t="s">
        <v>726</v>
      </c>
      <c r="C59" s="546" t="s">
        <v>726</v>
      </c>
      <c r="D59" s="546" t="s">
        <v>726</v>
      </c>
      <c r="E59" s="546" t="s">
        <v>726</v>
      </c>
      <c r="F59" s="515" t="s">
        <v>789</v>
      </c>
      <c r="G59" s="515" t="s">
        <v>789</v>
      </c>
      <c r="H59" s="546" t="s">
        <v>726</v>
      </c>
      <c r="I59" s="546" t="s">
        <v>726</v>
      </c>
      <c r="J59" s="515" t="s">
        <v>789</v>
      </c>
      <c r="K59" s="546" t="s">
        <v>726</v>
      </c>
      <c r="L59" s="546" t="s">
        <v>726</v>
      </c>
      <c r="M59" s="546" t="s">
        <v>726</v>
      </c>
      <c r="N59" s="546" t="s">
        <v>726</v>
      </c>
      <c r="O59" s="515" t="s">
        <v>789</v>
      </c>
      <c r="P59" s="515" t="s">
        <v>789</v>
      </c>
      <c r="Q59" s="546" t="s">
        <v>726</v>
      </c>
      <c r="R59" s="60"/>
      <c r="S59" s="522" t="s">
        <v>870</v>
      </c>
      <c r="U59" s="521"/>
    </row>
    <row r="60" spans="2:30" ht="24" x14ac:dyDescent="0.3">
      <c r="B60" s="509" t="s">
        <v>797</v>
      </c>
      <c r="C60" s="509" t="s">
        <v>808</v>
      </c>
      <c r="D60" s="510" t="s">
        <v>790</v>
      </c>
      <c r="E60" s="509" t="s">
        <v>794</v>
      </c>
      <c r="F60" s="510" t="s">
        <v>799</v>
      </c>
      <c r="G60" s="510" t="s">
        <v>872</v>
      </c>
      <c r="H60" s="510" t="s">
        <v>791</v>
      </c>
      <c r="I60" s="510" t="s">
        <v>792</v>
      </c>
      <c r="J60" s="510" t="s">
        <v>793</v>
      </c>
      <c r="K60" s="510" t="s">
        <v>796</v>
      </c>
      <c r="L60" s="509" t="s">
        <v>809</v>
      </c>
      <c r="M60" s="510" t="s">
        <v>798</v>
      </c>
      <c r="N60" s="510" t="s">
        <v>805</v>
      </c>
      <c r="O60" s="510" t="s">
        <v>791</v>
      </c>
      <c r="P60" s="510" t="s">
        <v>873</v>
      </c>
      <c r="Q60" s="510" t="s">
        <v>795</v>
      </c>
      <c r="S60" s="510" t="s">
        <v>871</v>
      </c>
      <c r="U60" s="569" t="s">
        <v>813</v>
      </c>
      <c r="V60" s="568" t="s">
        <v>794</v>
      </c>
      <c r="W60" s="570" t="s">
        <v>814</v>
      </c>
      <c r="X60" s="570" t="s">
        <v>815</v>
      </c>
    </row>
    <row r="61" spans="2:30" x14ac:dyDescent="0.3">
      <c r="B61" s="538"/>
      <c r="C61" s="539"/>
      <c r="D61" s="540"/>
      <c r="E61" s="540"/>
      <c r="F61" s="512">
        <f>D61-E61</f>
        <v>0</v>
      </c>
      <c r="G61" s="513">
        <f>IFERROR(F61/H61,0)</f>
        <v>0</v>
      </c>
      <c r="H61" s="541"/>
      <c r="I61" s="541"/>
      <c r="J61" s="518">
        <f t="shared" ref="J61:J66" si="2">H61-I61</f>
        <v>0</v>
      </c>
      <c r="K61" s="543"/>
      <c r="L61" s="539"/>
      <c r="M61" s="541"/>
      <c r="N61" s="541"/>
      <c r="O61" s="517">
        <f t="shared" ref="O61:O76" si="3">M61-N61</f>
        <v>0</v>
      </c>
      <c r="P61" s="516">
        <f>IFERROR(O61/Q61,0)</f>
        <v>0</v>
      </c>
      <c r="Q61" s="566"/>
      <c r="S61" s="520">
        <f>IFERROR(G61*P61,0)</f>
        <v>0</v>
      </c>
      <c r="U61" s="571">
        <f>Q61*S61</f>
        <v>0</v>
      </c>
      <c r="V61" s="572">
        <f>E61</f>
        <v>0</v>
      </c>
      <c r="W61" s="573">
        <f>G61*I61</f>
        <v>0</v>
      </c>
      <c r="X61" s="672">
        <f>N61*G61</f>
        <v>0</v>
      </c>
      <c r="AD61" s="519"/>
    </row>
    <row r="62" spans="2:30" x14ac:dyDescent="0.3">
      <c r="B62" s="538"/>
      <c r="C62" s="539"/>
      <c r="D62" s="540"/>
      <c r="E62" s="540"/>
      <c r="F62" s="512">
        <f t="shared" ref="F62:F76" si="4">D62-E62</f>
        <v>0</v>
      </c>
      <c r="G62" s="513">
        <f t="shared" ref="G62:G76" si="5">IFERROR(F62/H62,0)</f>
        <v>0</v>
      </c>
      <c r="H62" s="542"/>
      <c r="I62" s="541"/>
      <c r="J62" s="518">
        <f t="shared" si="2"/>
        <v>0</v>
      </c>
      <c r="K62" s="544"/>
      <c r="L62" s="539"/>
      <c r="M62" s="541"/>
      <c r="N62" s="541"/>
      <c r="O62" s="517">
        <f t="shared" si="3"/>
        <v>0</v>
      </c>
      <c r="P62" s="516">
        <f t="shared" ref="P62:P76" si="6">IFERROR(O62/Q62,0)</f>
        <v>0</v>
      </c>
      <c r="Q62" s="566"/>
      <c r="S62" s="520">
        <f>IFERROR(G61*P62,0)</f>
        <v>0</v>
      </c>
      <c r="U62" s="571">
        <f t="shared" ref="U62:U76" si="7">Q62*S62</f>
        <v>0</v>
      </c>
      <c r="V62" s="572"/>
      <c r="W62" s="573"/>
      <c r="X62" s="672">
        <f>N62*G61</f>
        <v>0</v>
      </c>
      <c r="AD62" s="519"/>
    </row>
    <row r="63" spans="2:30" x14ac:dyDescent="0.3">
      <c r="B63" s="538"/>
      <c r="C63" s="539"/>
      <c r="D63" s="540"/>
      <c r="E63" s="540"/>
      <c r="F63" s="512">
        <f t="shared" si="4"/>
        <v>0</v>
      </c>
      <c r="G63" s="513">
        <f t="shared" si="5"/>
        <v>0</v>
      </c>
      <c r="H63" s="542"/>
      <c r="I63" s="541"/>
      <c r="J63" s="518">
        <f t="shared" si="2"/>
        <v>0</v>
      </c>
      <c r="K63" s="544"/>
      <c r="L63" s="539"/>
      <c r="M63" s="541"/>
      <c r="N63" s="541"/>
      <c r="O63" s="517">
        <f t="shared" si="3"/>
        <v>0</v>
      </c>
      <c r="P63" s="516">
        <f t="shared" si="6"/>
        <v>0</v>
      </c>
      <c r="Q63" s="566"/>
      <c r="S63" s="520">
        <f>IFERROR(G61*P63,0)</f>
        <v>0</v>
      </c>
      <c r="U63" s="571">
        <f t="shared" si="7"/>
        <v>0</v>
      </c>
      <c r="V63" s="574"/>
      <c r="W63" s="574"/>
      <c r="X63" s="672">
        <f>N63*G61</f>
        <v>0</v>
      </c>
      <c r="AD63" s="519"/>
    </row>
    <row r="64" spans="2:30" x14ac:dyDescent="0.3">
      <c r="B64" s="538"/>
      <c r="C64" s="539"/>
      <c r="D64" s="540"/>
      <c r="E64" s="540"/>
      <c r="F64" s="512">
        <f t="shared" si="4"/>
        <v>0</v>
      </c>
      <c r="G64" s="513">
        <f t="shared" si="5"/>
        <v>0</v>
      </c>
      <c r="H64" s="542"/>
      <c r="I64" s="541"/>
      <c r="J64" s="518">
        <f t="shared" si="2"/>
        <v>0</v>
      </c>
      <c r="K64" s="544"/>
      <c r="L64" s="539"/>
      <c r="M64" s="541"/>
      <c r="N64" s="541"/>
      <c r="O64" s="517">
        <f t="shared" si="3"/>
        <v>0</v>
      </c>
      <c r="P64" s="516">
        <f t="shared" si="6"/>
        <v>0</v>
      </c>
      <c r="Q64" s="566"/>
      <c r="S64" s="520">
        <f>IFERROR(G61*P64,0)</f>
        <v>0</v>
      </c>
      <c r="U64" s="571">
        <f t="shared" si="7"/>
        <v>0</v>
      </c>
      <c r="V64" s="574"/>
      <c r="W64" s="574"/>
      <c r="X64" s="672">
        <f>N64*G61</f>
        <v>0</v>
      </c>
      <c r="AD64" s="519"/>
    </row>
    <row r="65" spans="2:30" x14ac:dyDescent="0.3">
      <c r="B65" s="538"/>
      <c r="C65" s="539"/>
      <c r="D65" s="540"/>
      <c r="E65" s="540"/>
      <c r="F65" s="512">
        <f t="shared" si="4"/>
        <v>0</v>
      </c>
      <c r="G65" s="513">
        <f t="shared" si="5"/>
        <v>0</v>
      </c>
      <c r="H65" s="542"/>
      <c r="I65" s="541"/>
      <c r="J65" s="518">
        <f t="shared" si="2"/>
        <v>0</v>
      </c>
      <c r="K65" s="544"/>
      <c r="L65" s="539"/>
      <c r="M65" s="541"/>
      <c r="N65" s="541"/>
      <c r="O65" s="517">
        <f t="shared" si="3"/>
        <v>0</v>
      </c>
      <c r="P65" s="516">
        <f t="shared" si="6"/>
        <v>0</v>
      </c>
      <c r="Q65" s="566"/>
      <c r="S65" s="520">
        <f>IFERROR(G65*P65,0)</f>
        <v>0</v>
      </c>
      <c r="U65" s="571">
        <f t="shared" si="7"/>
        <v>0</v>
      </c>
      <c r="V65" s="572">
        <f>E65</f>
        <v>0</v>
      </c>
      <c r="W65" s="573">
        <f>G65*I65</f>
        <v>0</v>
      </c>
      <c r="X65" s="672">
        <f>N65*G65</f>
        <v>0</v>
      </c>
      <c r="AD65" s="519"/>
    </row>
    <row r="66" spans="2:30" x14ac:dyDescent="0.3">
      <c r="B66" s="538"/>
      <c r="C66" s="539"/>
      <c r="D66" s="540"/>
      <c r="E66" s="540"/>
      <c r="F66" s="512">
        <f t="shared" si="4"/>
        <v>0</v>
      </c>
      <c r="G66" s="513">
        <f t="shared" si="5"/>
        <v>0</v>
      </c>
      <c r="H66" s="542"/>
      <c r="I66" s="541"/>
      <c r="J66" s="518">
        <f t="shared" si="2"/>
        <v>0</v>
      </c>
      <c r="K66" s="544"/>
      <c r="L66" s="539"/>
      <c r="M66" s="541"/>
      <c r="N66" s="541"/>
      <c r="O66" s="517">
        <f t="shared" si="3"/>
        <v>0</v>
      </c>
      <c r="P66" s="516">
        <f t="shared" si="6"/>
        <v>0</v>
      </c>
      <c r="Q66" s="566"/>
      <c r="S66" s="520">
        <f>IFERROR(G65*P66,0)</f>
        <v>0</v>
      </c>
      <c r="U66" s="571">
        <f t="shared" si="7"/>
        <v>0</v>
      </c>
      <c r="V66" s="574"/>
      <c r="W66" s="574"/>
      <c r="X66" s="672">
        <f>N66*G65</f>
        <v>0</v>
      </c>
      <c r="AD66" s="519"/>
    </row>
    <row r="67" spans="2:30" x14ac:dyDescent="0.3">
      <c r="B67" s="538"/>
      <c r="C67" s="539"/>
      <c r="D67" s="540"/>
      <c r="E67" s="540"/>
      <c r="F67" s="512">
        <f t="shared" si="4"/>
        <v>0</v>
      </c>
      <c r="G67" s="513">
        <f t="shared" si="5"/>
        <v>0</v>
      </c>
      <c r="H67" s="542"/>
      <c r="I67" s="541"/>
      <c r="J67" s="518">
        <f t="shared" ref="J67:J76" si="8">H67-I67</f>
        <v>0</v>
      </c>
      <c r="K67" s="544"/>
      <c r="L67" s="539"/>
      <c r="M67" s="541"/>
      <c r="N67" s="541"/>
      <c r="O67" s="517">
        <f t="shared" si="3"/>
        <v>0</v>
      </c>
      <c r="P67" s="516">
        <f t="shared" si="6"/>
        <v>0</v>
      </c>
      <c r="Q67" s="566"/>
      <c r="S67" s="520">
        <f>IFERROR(G65*P67,0)</f>
        <v>0</v>
      </c>
      <c r="U67" s="571">
        <f t="shared" si="7"/>
        <v>0</v>
      </c>
      <c r="V67" s="574"/>
      <c r="W67" s="574"/>
      <c r="X67" s="672">
        <f>N67*G65</f>
        <v>0</v>
      </c>
      <c r="AD67" s="519"/>
    </row>
    <row r="68" spans="2:30" x14ac:dyDescent="0.3">
      <c r="B68" s="538"/>
      <c r="C68" s="539"/>
      <c r="D68" s="540"/>
      <c r="E68" s="540"/>
      <c r="F68" s="512">
        <f t="shared" si="4"/>
        <v>0</v>
      </c>
      <c r="G68" s="513">
        <f t="shared" si="5"/>
        <v>0</v>
      </c>
      <c r="H68" s="542"/>
      <c r="I68" s="541"/>
      <c r="J68" s="518">
        <f t="shared" si="8"/>
        <v>0</v>
      </c>
      <c r="K68" s="545"/>
      <c r="L68" s="539"/>
      <c r="M68" s="541"/>
      <c r="N68" s="541"/>
      <c r="O68" s="517">
        <f t="shared" si="3"/>
        <v>0</v>
      </c>
      <c r="P68" s="516">
        <f t="shared" si="6"/>
        <v>0</v>
      </c>
      <c r="Q68" s="566"/>
      <c r="S68" s="520"/>
      <c r="U68" s="571">
        <f t="shared" si="7"/>
        <v>0</v>
      </c>
      <c r="V68" s="574"/>
      <c r="W68" s="574"/>
      <c r="X68" s="672"/>
    </row>
    <row r="69" spans="2:30" x14ac:dyDescent="0.3">
      <c r="B69" s="538"/>
      <c r="C69" s="539"/>
      <c r="D69" s="540"/>
      <c r="E69" s="540"/>
      <c r="F69" s="512">
        <f t="shared" si="4"/>
        <v>0</v>
      </c>
      <c r="G69" s="513">
        <f t="shared" si="5"/>
        <v>0</v>
      </c>
      <c r="H69" s="542"/>
      <c r="I69" s="541"/>
      <c r="J69" s="518">
        <f t="shared" si="8"/>
        <v>0</v>
      </c>
      <c r="K69" s="545"/>
      <c r="L69" s="539"/>
      <c r="M69" s="541"/>
      <c r="N69" s="541"/>
      <c r="O69" s="517">
        <f t="shared" si="3"/>
        <v>0</v>
      </c>
      <c r="P69" s="516">
        <f t="shared" si="6"/>
        <v>0</v>
      </c>
      <c r="Q69" s="566"/>
      <c r="S69" s="520"/>
      <c r="U69" s="571">
        <f t="shared" si="7"/>
        <v>0</v>
      </c>
      <c r="V69" s="574"/>
      <c r="W69" s="574"/>
      <c r="X69" s="672"/>
    </row>
    <row r="70" spans="2:30" x14ac:dyDescent="0.3">
      <c r="B70" s="538"/>
      <c r="C70" s="539"/>
      <c r="D70" s="540"/>
      <c r="E70" s="540"/>
      <c r="F70" s="512">
        <f t="shared" si="4"/>
        <v>0</v>
      </c>
      <c r="G70" s="513">
        <f t="shared" si="5"/>
        <v>0</v>
      </c>
      <c r="H70" s="542"/>
      <c r="I70" s="541"/>
      <c r="J70" s="518">
        <f t="shared" si="8"/>
        <v>0</v>
      </c>
      <c r="K70" s="545"/>
      <c r="L70" s="539"/>
      <c r="M70" s="541"/>
      <c r="N70" s="541"/>
      <c r="O70" s="517">
        <f t="shared" si="3"/>
        <v>0</v>
      </c>
      <c r="P70" s="516">
        <f t="shared" si="6"/>
        <v>0</v>
      </c>
      <c r="Q70" s="566"/>
      <c r="S70" s="520"/>
      <c r="U70" s="571">
        <f t="shared" si="7"/>
        <v>0</v>
      </c>
      <c r="V70" s="574"/>
      <c r="W70" s="574"/>
      <c r="X70" s="672"/>
    </row>
    <row r="71" spans="2:30" x14ac:dyDescent="0.3">
      <c r="B71" s="538"/>
      <c r="C71" s="539"/>
      <c r="D71" s="540"/>
      <c r="E71" s="540"/>
      <c r="F71" s="512">
        <f t="shared" si="4"/>
        <v>0</v>
      </c>
      <c r="G71" s="513">
        <f t="shared" si="5"/>
        <v>0</v>
      </c>
      <c r="H71" s="542"/>
      <c r="I71" s="541"/>
      <c r="J71" s="518">
        <f t="shared" si="8"/>
        <v>0</v>
      </c>
      <c r="K71" s="545"/>
      <c r="L71" s="539"/>
      <c r="M71" s="541"/>
      <c r="N71" s="541"/>
      <c r="O71" s="517">
        <f t="shared" si="3"/>
        <v>0</v>
      </c>
      <c r="P71" s="516">
        <f t="shared" si="6"/>
        <v>0</v>
      </c>
      <c r="Q71" s="566"/>
      <c r="S71" s="520"/>
      <c r="U71" s="571">
        <f t="shared" si="7"/>
        <v>0</v>
      </c>
      <c r="V71" s="574"/>
      <c r="W71" s="574"/>
      <c r="X71" s="672"/>
    </row>
    <row r="72" spans="2:30" x14ac:dyDescent="0.3">
      <c r="B72" s="538"/>
      <c r="C72" s="539"/>
      <c r="D72" s="540"/>
      <c r="E72" s="540"/>
      <c r="F72" s="512">
        <f t="shared" si="4"/>
        <v>0</v>
      </c>
      <c r="G72" s="513">
        <f t="shared" si="5"/>
        <v>0</v>
      </c>
      <c r="H72" s="542"/>
      <c r="I72" s="541"/>
      <c r="J72" s="518">
        <f t="shared" si="8"/>
        <v>0</v>
      </c>
      <c r="K72" s="545"/>
      <c r="L72" s="539"/>
      <c r="M72" s="541"/>
      <c r="N72" s="541"/>
      <c r="O72" s="517">
        <f t="shared" si="3"/>
        <v>0</v>
      </c>
      <c r="P72" s="516">
        <f t="shared" si="6"/>
        <v>0</v>
      </c>
      <c r="Q72" s="566"/>
      <c r="S72" s="520"/>
      <c r="U72" s="571">
        <f t="shared" si="7"/>
        <v>0</v>
      </c>
      <c r="V72" s="574"/>
      <c r="W72" s="574"/>
      <c r="X72" s="672"/>
    </row>
    <row r="73" spans="2:30" x14ac:dyDescent="0.3">
      <c r="B73" s="538"/>
      <c r="C73" s="539"/>
      <c r="D73" s="540"/>
      <c r="E73" s="540"/>
      <c r="F73" s="512">
        <f t="shared" si="4"/>
        <v>0</v>
      </c>
      <c r="G73" s="513">
        <f t="shared" si="5"/>
        <v>0</v>
      </c>
      <c r="H73" s="542"/>
      <c r="I73" s="541"/>
      <c r="J73" s="518">
        <f>H73-I73</f>
        <v>0</v>
      </c>
      <c r="K73" s="545"/>
      <c r="L73" s="539"/>
      <c r="M73" s="541"/>
      <c r="N73" s="541"/>
      <c r="O73" s="517">
        <f t="shared" si="3"/>
        <v>0</v>
      </c>
      <c r="P73" s="516">
        <f t="shared" si="6"/>
        <v>0</v>
      </c>
      <c r="Q73" s="566"/>
      <c r="S73" s="520"/>
      <c r="U73" s="571">
        <f t="shared" si="7"/>
        <v>0</v>
      </c>
      <c r="V73" s="574"/>
      <c r="W73" s="574"/>
      <c r="X73" s="672"/>
    </row>
    <row r="74" spans="2:30" x14ac:dyDescent="0.3">
      <c r="B74" s="538"/>
      <c r="C74" s="539"/>
      <c r="D74" s="540"/>
      <c r="E74" s="540"/>
      <c r="F74" s="512">
        <f t="shared" si="4"/>
        <v>0</v>
      </c>
      <c r="G74" s="513">
        <f t="shared" si="5"/>
        <v>0</v>
      </c>
      <c r="H74" s="542"/>
      <c r="I74" s="541"/>
      <c r="J74" s="518">
        <f t="shared" si="8"/>
        <v>0</v>
      </c>
      <c r="K74" s="545"/>
      <c r="L74" s="539"/>
      <c r="M74" s="541"/>
      <c r="N74" s="541"/>
      <c r="O74" s="517">
        <f t="shared" si="3"/>
        <v>0</v>
      </c>
      <c r="P74" s="516">
        <f t="shared" si="6"/>
        <v>0</v>
      </c>
      <c r="Q74" s="566"/>
      <c r="S74" s="520"/>
      <c r="U74" s="571">
        <f>Q74*S74</f>
        <v>0</v>
      </c>
      <c r="V74" s="574"/>
      <c r="W74" s="574"/>
      <c r="X74" s="672"/>
    </row>
    <row r="75" spans="2:30" x14ac:dyDescent="0.3">
      <c r="B75" s="538"/>
      <c r="C75" s="539"/>
      <c r="D75" s="540"/>
      <c r="E75" s="540"/>
      <c r="F75" s="512">
        <f t="shared" si="4"/>
        <v>0</v>
      </c>
      <c r="G75" s="513">
        <f t="shared" si="5"/>
        <v>0</v>
      </c>
      <c r="H75" s="542"/>
      <c r="I75" s="541"/>
      <c r="J75" s="518">
        <f t="shared" si="8"/>
        <v>0</v>
      </c>
      <c r="K75" s="545"/>
      <c r="L75" s="539"/>
      <c r="M75" s="541"/>
      <c r="N75" s="541"/>
      <c r="O75" s="517">
        <f t="shared" si="3"/>
        <v>0</v>
      </c>
      <c r="P75" s="516">
        <f t="shared" si="6"/>
        <v>0</v>
      </c>
      <c r="Q75" s="566"/>
      <c r="S75" s="520"/>
      <c r="U75" s="571">
        <f t="shared" si="7"/>
        <v>0</v>
      </c>
      <c r="V75" s="574"/>
      <c r="W75" s="574"/>
      <c r="X75" s="672"/>
    </row>
    <row r="76" spans="2:30" x14ac:dyDescent="0.3">
      <c r="B76" s="538"/>
      <c r="C76" s="539"/>
      <c r="D76" s="540"/>
      <c r="E76" s="540"/>
      <c r="F76" s="512">
        <f t="shared" si="4"/>
        <v>0</v>
      </c>
      <c r="G76" s="513">
        <f t="shared" si="5"/>
        <v>0</v>
      </c>
      <c r="H76" s="542"/>
      <c r="I76" s="541"/>
      <c r="J76" s="518">
        <f t="shared" si="8"/>
        <v>0</v>
      </c>
      <c r="K76" s="545"/>
      <c r="L76" s="539"/>
      <c r="M76" s="541"/>
      <c r="N76" s="541"/>
      <c r="O76" s="517">
        <f t="shared" si="3"/>
        <v>0</v>
      </c>
      <c r="P76" s="516">
        <f t="shared" si="6"/>
        <v>0</v>
      </c>
      <c r="Q76" s="566"/>
      <c r="S76" s="520"/>
      <c r="U76" s="571">
        <f t="shared" si="7"/>
        <v>0</v>
      </c>
      <c r="V76" s="574"/>
      <c r="W76" s="574"/>
      <c r="X76" s="672"/>
    </row>
    <row r="77" spans="2:30" x14ac:dyDescent="0.3">
      <c r="B77" s="554"/>
      <c r="C77" s="555"/>
      <c r="D77" s="556">
        <f>SUM(D61:D76)</f>
        <v>0</v>
      </c>
      <c r="E77" s="556">
        <f>SUM(E61:E76)</f>
        <v>0</v>
      </c>
      <c r="F77" s="556">
        <f>SUM(F61:F76)</f>
        <v>0</v>
      </c>
      <c r="G77" s="557"/>
      <c r="H77" s="558">
        <f>SUM(H61:H76)</f>
        <v>0</v>
      </c>
      <c r="I77" s="559">
        <f>SUM(I61:I76)</f>
        <v>0</v>
      </c>
      <c r="J77" s="560">
        <f>SUM(J61:J76)</f>
        <v>0</v>
      </c>
      <c r="K77" s="561"/>
      <c r="L77" s="555"/>
      <c r="M77" s="559">
        <f>SUM(M61:M76)</f>
        <v>0</v>
      </c>
      <c r="N77" s="559">
        <f>SUM(N61:N76)</f>
        <v>0</v>
      </c>
      <c r="O77" s="562">
        <f>SUM(O61:O76)</f>
        <v>0</v>
      </c>
      <c r="P77" s="563"/>
      <c r="Q77" s="567">
        <f>SUM(Q61:Q76)</f>
        <v>0</v>
      </c>
      <c r="R77" s="564"/>
      <c r="S77" s="565"/>
      <c r="U77" s="703" t="s">
        <v>838</v>
      </c>
      <c r="V77" s="704"/>
      <c r="W77" s="705"/>
      <c r="X77" s="511">
        <f>SUM(U61:X76)</f>
        <v>0</v>
      </c>
    </row>
    <row r="78" spans="2:30" x14ac:dyDescent="0.3">
      <c r="D78" s="514"/>
      <c r="E78" s="514"/>
      <c r="F78" s="523"/>
      <c r="G78" s="61"/>
      <c r="H78" s="61"/>
      <c r="I78" s="61"/>
      <c r="J78" s="61"/>
      <c r="K78" s="61"/>
      <c r="L78" s="61"/>
      <c r="M78" s="61"/>
      <c r="N78" s="61"/>
      <c r="O78" s="61"/>
      <c r="P78" s="61"/>
      <c r="Q78" s="61"/>
      <c r="R78" s="524"/>
      <c r="S78" s="61"/>
      <c r="X78" t="b">
        <f>X77=D77</f>
        <v>1</v>
      </c>
    </row>
  </sheetData>
  <mergeCells count="9">
    <mergeCell ref="B16:H16"/>
    <mergeCell ref="J16:O16"/>
    <mergeCell ref="U77:W77"/>
    <mergeCell ref="B1:S1"/>
    <mergeCell ref="C6:E6"/>
    <mergeCell ref="C7:E7"/>
    <mergeCell ref="C11:E11"/>
    <mergeCell ref="C12:E12"/>
    <mergeCell ref="C13:E13"/>
  </mergeCells>
  <phoneticPr fontId="30" type="noConversion"/>
  <conditionalFormatting sqref="K23:L24">
    <cfRule type="expression" dxfId="32" priority="2">
      <formula>OR(P29="현지화-&gt;달러-&gt;원화",P29="현지화-&gt;원화")</formula>
    </cfRule>
  </conditionalFormatting>
  <conditionalFormatting sqref="J18:M18 O18:O21">
    <cfRule type="expression" dxfId="31" priority="3">
      <formula>OR(#REF!="현지화-&gt;달러-&gt;원화",#REF!="현지화-&gt;원화")</formula>
    </cfRule>
  </conditionalFormatting>
  <conditionalFormatting sqref="J19:M19 J20:L20 L22">
    <cfRule type="expression" dxfId="30" priority="4">
      <formula>OR(#REF!="현지화-&gt;달러-&gt;원화",#REF!="현지화-&gt;원화")</formula>
    </cfRule>
  </conditionalFormatting>
  <conditionalFormatting sqref="M20">
    <cfRule type="expression" dxfId="29" priority="5">
      <formula>OR(#REF!="현지화-&gt;달러-&gt;원화",#REF!="현지화-&gt;원화")</formula>
    </cfRule>
  </conditionalFormatting>
  <conditionalFormatting sqref="J21 L21:M21">
    <cfRule type="expression" dxfId="28" priority="6">
      <formula>OR(#REF!="현지화-&gt;달러-&gt;원화",#REF!="현지화-&gt;원화")</formula>
    </cfRule>
  </conditionalFormatting>
  <conditionalFormatting sqref="J22 M22 K21:K22 O22:O24">
    <cfRule type="expression" dxfId="27" priority="7">
      <formula>OR(#REF!="현지화-&gt;달러-&gt;원화",#REF!="현지화-&gt;원화")</formula>
    </cfRule>
  </conditionalFormatting>
  <conditionalFormatting sqref="J23:J24">
    <cfRule type="expression" dxfId="26" priority="8">
      <formula>OR(#REF!="현지화-&gt;달러-&gt;원화",#REF!="현지화-&gt;원화")</formula>
    </cfRule>
  </conditionalFormatting>
  <conditionalFormatting sqref="N18:N24">
    <cfRule type="expression" dxfId="25" priority="1">
      <formula>OR(#REF!="현지화-&gt;달러-&gt;원화",#REF!="현지화-&gt;원화")</formula>
    </cfRule>
  </conditionalFormatting>
  <conditionalFormatting sqref="J25:N28">
    <cfRule type="expression" dxfId="24" priority="9">
      <formula>OR(#REF!="현지화-&gt;달러-&gt;원화",#REF!="현지화-&gt;원화")</formula>
    </cfRule>
  </conditionalFormatting>
  <conditionalFormatting sqref="O25:O28">
    <cfRule type="expression" dxfId="23" priority="10">
      <formula>OR(#REF!="현지화-&gt;달러-&gt;원화",#REF!="현지화-&gt;원화")</formula>
    </cfRule>
  </conditionalFormatting>
  <conditionalFormatting sqref="M23:M24">
    <cfRule type="expression" dxfId="22" priority="11">
      <formula>OR(#REF!="현지화-&gt;달러-&gt;원화",#REF!="현지화-&gt;원화")</formula>
    </cfRule>
  </conditionalFormatting>
  <conditionalFormatting sqref="M29:N29">
    <cfRule type="expression" dxfId="21" priority="12">
      <formula>OR(#REF!="현지화-&gt;달러-&gt;원화",#REF!="현지화-&gt;원화")</formula>
    </cfRule>
  </conditionalFormatting>
  <conditionalFormatting sqref="O29">
    <cfRule type="expression" dxfId="20" priority="13">
      <formula>OR(#REF!="현지화-&gt;달러-&gt;원화",#REF!="현지화-&gt;원화")</formula>
    </cfRule>
  </conditionalFormatting>
  <conditionalFormatting sqref="J29:L29">
    <cfRule type="expression" dxfId="19" priority="14">
      <formula>OR(#REF!="현지화-&gt;달러-&gt;원화",#REF!="현지화-&gt;원화")</formula>
    </cfRule>
  </conditionalFormatting>
  <pageMargins left="0.23622047244094491" right="0.23622047244094491" top="0.74803149606299213" bottom="0.74803149606299213" header="0.31496062992125984" footer="0.31496062992125984"/>
  <pageSetup paperSize="9" scale="2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P50"/>
  <sheetViews>
    <sheetView showGridLines="0" view="pageBreakPreview" zoomScale="70" zoomScaleNormal="70" zoomScaleSheetLayoutView="70" workbookViewId="0">
      <selection activeCell="B1" sqref="B1:P1"/>
    </sheetView>
  </sheetViews>
  <sheetFormatPr defaultRowHeight="16.5" x14ac:dyDescent="0.3"/>
  <cols>
    <col min="1" max="1" width="2.375" customWidth="1"/>
    <col min="2" max="3" width="20.75" customWidth="1"/>
    <col min="4" max="4" width="21.375" customWidth="1"/>
    <col min="5" max="5" width="17.125" customWidth="1"/>
    <col min="6" max="6" width="17.75" customWidth="1"/>
    <col min="7" max="7" width="17.375" customWidth="1"/>
    <col min="8" max="8" width="20.625" customWidth="1"/>
    <col min="9" max="15" width="17.25" customWidth="1"/>
  </cols>
  <sheetData>
    <row r="1" spans="2:16" ht="38.25" customHeight="1" x14ac:dyDescent="0.3">
      <c r="B1" s="685" t="s">
        <v>894</v>
      </c>
      <c r="C1" s="685"/>
      <c r="D1" s="685"/>
      <c r="E1" s="685"/>
      <c r="F1" s="685"/>
      <c r="G1" s="685"/>
      <c r="H1" s="685"/>
      <c r="I1" s="685"/>
      <c r="J1" s="685"/>
      <c r="K1" s="685"/>
      <c r="L1" s="685"/>
      <c r="M1" s="685"/>
      <c r="N1" s="685"/>
      <c r="O1" s="685"/>
      <c r="P1" s="685"/>
    </row>
    <row r="2" spans="2:16" ht="20.25" x14ac:dyDescent="0.3">
      <c r="B2" s="126" t="s">
        <v>781</v>
      </c>
      <c r="C2" s="126"/>
      <c r="D2" s="81"/>
      <c r="E2" s="82"/>
      <c r="F2" s="82"/>
      <c r="G2" s="82"/>
      <c r="H2" s="82"/>
      <c r="I2" s="82"/>
      <c r="J2" s="82"/>
      <c r="K2" s="81"/>
      <c r="L2" s="81"/>
      <c r="M2" s="81"/>
      <c r="N2" s="81"/>
      <c r="O2" s="81"/>
      <c r="P2" s="81"/>
    </row>
    <row r="3" spans="2:16" ht="17.25" thickBot="1" x14ac:dyDescent="0.35">
      <c r="B3" s="81"/>
      <c r="C3" s="81"/>
      <c r="D3" s="83"/>
      <c r="E3" s="81"/>
      <c r="F3" s="81"/>
      <c r="G3" s="81"/>
      <c r="H3" s="92"/>
      <c r="I3" s="92"/>
      <c r="J3" s="92"/>
      <c r="K3" s="92"/>
      <c r="L3" s="92"/>
      <c r="M3" s="81"/>
      <c r="N3" s="81"/>
      <c r="O3" s="81"/>
      <c r="P3" s="81"/>
    </row>
    <row r="4" spans="2:16" x14ac:dyDescent="0.3">
      <c r="B4" s="400" t="s">
        <v>176</v>
      </c>
      <c r="C4" s="686" t="s">
        <v>176</v>
      </c>
      <c r="D4" s="687"/>
      <c r="E4" s="688"/>
      <c r="F4" s="81"/>
      <c r="G4" s="81"/>
      <c r="H4" s="92"/>
      <c r="I4" s="92"/>
      <c r="J4" s="92"/>
      <c r="K4" s="92"/>
      <c r="L4" s="92"/>
      <c r="M4" s="81"/>
      <c r="N4" s="81"/>
      <c r="O4" s="81"/>
      <c r="P4" s="81"/>
    </row>
    <row r="5" spans="2:16" x14ac:dyDescent="0.3">
      <c r="B5" s="401" t="s">
        <v>177</v>
      </c>
      <c r="C5" s="689" t="s">
        <v>335</v>
      </c>
      <c r="D5" s="690"/>
      <c r="E5" s="691"/>
      <c r="F5" s="81"/>
      <c r="G5" s="81"/>
      <c r="H5" s="250"/>
      <c r="I5" s="250"/>
      <c r="J5" s="250"/>
      <c r="K5" s="250"/>
      <c r="L5" s="92"/>
      <c r="M5" s="81"/>
      <c r="N5" s="81"/>
      <c r="O5" s="81"/>
      <c r="P5" s="81"/>
    </row>
    <row r="6" spans="2:16" x14ac:dyDescent="0.3">
      <c r="B6" s="401" t="s">
        <v>178</v>
      </c>
      <c r="C6" s="287">
        <v>43160</v>
      </c>
      <c r="D6" s="671" t="s">
        <v>336</v>
      </c>
      <c r="E6" s="289">
        <v>44196</v>
      </c>
      <c r="F6" s="81" t="s">
        <v>337</v>
      </c>
      <c r="G6" s="92"/>
      <c r="H6" s="526"/>
      <c r="I6" s="526"/>
      <c r="J6" s="526"/>
      <c r="K6" s="526"/>
      <c r="L6" s="92"/>
      <c r="M6" s="81"/>
      <c r="N6" s="81"/>
      <c r="O6" s="81"/>
      <c r="P6" s="81"/>
    </row>
    <row r="7" spans="2:16" x14ac:dyDescent="0.3">
      <c r="B7" s="401" t="s">
        <v>338</v>
      </c>
      <c r="C7" s="287">
        <v>43466</v>
      </c>
      <c r="D7" s="671" t="s">
        <v>336</v>
      </c>
      <c r="E7" s="289">
        <v>43830</v>
      </c>
      <c r="F7" s="81" t="s">
        <v>339</v>
      </c>
      <c r="G7" s="92"/>
      <c r="H7" s="250"/>
      <c r="I7" s="527"/>
      <c r="J7" s="197"/>
      <c r="K7" s="251"/>
      <c r="L7" s="92"/>
      <c r="M7" s="81"/>
      <c r="N7" s="81"/>
      <c r="O7" s="81"/>
      <c r="P7" s="81"/>
    </row>
    <row r="8" spans="2:16" x14ac:dyDescent="0.3">
      <c r="B8" s="401" t="s">
        <v>340</v>
      </c>
      <c r="C8" s="287">
        <v>43466</v>
      </c>
      <c r="D8" s="671" t="s">
        <v>336</v>
      </c>
      <c r="E8" s="289">
        <v>43646</v>
      </c>
      <c r="F8" s="81" t="s">
        <v>341</v>
      </c>
      <c r="G8" s="92"/>
      <c r="H8" s="250"/>
      <c r="I8" s="527"/>
      <c r="J8" s="197"/>
      <c r="K8" s="528"/>
      <c r="L8" s="92"/>
      <c r="M8" s="81"/>
      <c r="N8" s="81"/>
      <c r="O8" s="81"/>
      <c r="P8" s="81"/>
    </row>
    <row r="9" spans="2:16" x14ac:dyDescent="0.3">
      <c r="B9" s="401" t="s">
        <v>179</v>
      </c>
      <c r="C9" s="689" t="s">
        <v>342</v>
      </c>
      <c r="D9" s="690"/>
      <c r="E9" s="691"/>
      <c r="F9" s="81"/>
      <c r="G9" s="92"/>
      <c r="H9" s="250"/>
      <c r="I9" s="529"/>
      <c r="J9" s="197"/>
      <c r="K9" s="528"/>
      <c r="L9" s="92"/>
      <c r="M9" s="81"/>
      <c r="N9" s="81"/>
      <c r="O9" s="81"/>
      <c r="P9" s="81"/>
    </row>
    <row r="10" spans="2:16" ht="17.25" thickBot="1" x14ac:dyDescent="0.35">
      <c r="B10" s="401" t="s">
        <v>180</v>
      </c>
      <c r="C10" s="689" t="s">
        <v>343</v>
      </c>
      <c r="D10" s="690"/>
      <c r="E10" s="691"/>
      <c r="F10" s="81"/>
      <c r="G10" s="92"/>
      <c r="H10" s="250"/>
      <c r="I10" s="528"/>
      <c r="J10" s="197"/>
      <c r="K10" s="530"/>
      <c r="L10" s="92"/>
      <c r="M10" s="254"/>
      <c r="N10" s="81"/>
      <c r="O10" s="81"/>
      <c r="P10" s="81"/>
    </row>
    <row r="11" spans="2:16" ht="17.25" thickBot="1" x14ac:dyDescent="0.35">
      <c r="B11" s="402" t="s">
        <v>181</v>
      </c>
      <c r="C11" s="682" t="s">
        <v>344</v>
      </c>
      <c r="D11" s="683"/>
      <c r="E11" s="684"/>
      <c r="F11" s="81"/>
      <c r="G11" s="92"/>
      <c r="H11" s="250"/>
      <c r="I11" s="527"/>
      <c r="J11" s="527"/>
      <c r="K11" s="527"/>
      <c r="L11" s="92"/>
      <c r="M11" s="260"/>
      <c r="N11" s="531" t="s">
        <v>182</v>
      </c>
      <c r="O11" s="265"/>
      <c r="P11" s="81"/>
    </row>
    <row r="12" spans="2:16" x14ac:dyDescent="0.3">
      <c r="B12" s="81"/>
      <c r="C12" s="81"/>
      <c r="D12" s="81"/>
      <c r="E12" s="81"/>
      <c r="F12" s="81"/>
      <c r="G12" s="81"/>
      <c r="H12" s="81"/>
      <c r="I12" s="81"/>
      <c r="J12" s="81"/>
      <c r="K12" s="81"/>
      <c r="L12" s="92"/>
      <c r="M12" s="92"/>
      <c r="N12" s="81"/>
      <c r="O12" s="81"/>
      <c r="P12" s="81"/>
    </row>
    <row r="13" spans="2:16" ht="30" customHeight="1" thickBot="1" x14ac:dyDescent="0.35">
      <c r="B13" s="139" t="s">
        <v>757</v>
      </c>
      <c r="C13" s="139"/>
      <c r="D13" s="81"/>
      <c r="E13" s="81"/>
      <c r="F13" s="81"/>
      <c r="G13" s="81"/>
      <c r="H13" s="81"/>
      <c r="I13" s="81"/>
      <c r="J13" s="81"/>
      <c r="K13" s="81"/>
      <c r="L13" s="81"/>
      <c r="M13" s="81"/>
      <c r="N13" s="81"/>
      <c r="O13" s="81"/>
      <c r="P13" s="81"/>
    </row>
    <row r="14" spans="2:16" x14ac:dyDescent="0.3">
      <c r="B14" s="700" t="s">
        <v>878</v>
      </c>
      <c r="C14" s="701"/>
      <c r="D14" s="701"/>
      <c r="E14" s="701"/>
      <c r="F14" s="701"/>
      <c r="G14" s="701"/>
      <c r="H14" s="702"/>
      <c r="I14" s="84"/>
      <c r="J14" s="697" t="s">
        <v>879</v>
      </c>
      <c r="K14" s="698"/>
      <c r="L14" s="698"/>
      <c r="M14" s="698"/>
      <c r="N14" s="698"/>
      <c r="O14" s="699"/>
      <c r="P14" s="81"/>
    </row>
    <row r="15" spans="2:16" x14ac:dyDescent="0.3">
      <c r="B15" s="127" t="s">
        <v>183</v>
      </c>
      <c r="C15" s="290" t="s">
        <v>184</v>
      </c>
      <c r="D15" s="279" t="s">
        <v>703</v>
      </c>
      <c r="E15" s="128" t="s">
        <v>769</v>
      </c>
      <c r="F15" s="128" t="s">
        <v>185</v>
      </c>
      <c r="G15" s="128" t="s">
        <v>347</v>
      </c>
      <c r="H15" s="129" t="s">
        <v>348</v>
      </c>
      <c r="I15" s="84"/>
      <c r="J15" s="262" t="s">
        <v>183</v>
      </c>
      <c r="K15" s="263" t="s">
        <v>184</v>
      </c>
      <c r="L15" s="263" t="s">
        <v>346</v>
      </c>
      <c r="M15" s="263" t="s">
        <v>349</v>
      </c>
      <c r="N15" s="263" t="s">
        <v>784</v>
      </c>
      <c r="O15" s="475" t="s">
        <v>350</v>
      </c>
      <c r="P15" s="83"/>
    </row>
    <row r="16" spans="2:16" ht="27" customHeight="1" x14ac:dyDescent="0.3">
      <c r="B16" s="418"/>
      <c r="C16" s="497" t="s">
        <v>721</v>
      </c>
      <c r="D16" s="421"/>
      <c r="E16" s="403"/>
      <c r="F16" s="422"/>
      <c r="G16" s="422"/>
      <c r="H16" s="404">
        <f>F16-G16</f>
        <v>0</v>
      </c>
      <c r="I16" s="84"/>
      <c r="J16" s="418"/>
      <c r="K16" s="428"/>
      <c r="L16" s="429"/>
      <c r="M16" s="430"/>
      <c r="N16" s="430"/>
      <c r="O16" s="483"/>
      <c r="P16" s="83"/>
    </row>
    <row r="17" spans="2:16" ht="27" customHeight="1" x14ac:dyDescent="0.3">
      <c r="B17" s="419"/>
      <c r="C17" s="498" t="s">
        <v>721</v>
      </c>
      <c r="D17" s="423"/>
      <c r="E17" s="405"/>
      <c r="F17" s="424"/>
      <c r="G17" s="424"/>
      <c r="H17" s="406">
        <f>H16+F17-G17</f>
        <v>0</v>
      </c>
      <c r="I17" s="84"/>
      <c r="J17" s="419"/>
      <c r="K17" s="431"/>
      <c r="L17" s="432"/>
      <c r="M17" s="433"/>
      <c r="N17" s="433"/>
      <c r="O17" s="484"/>
      <c r="P17" s="81"/>
    </row>
    <row r="18" spans="2:16" ht="27" customHeight="1" x14ac:dyDescent="0.3">
      <c r="B18" s="419"/>
      <c r="C18" s="498" t="s">
        <v>721</v>
      </c>
      <c r="D18" s="423"/>
      <c r="E18" s="405"/>
      <c r="F18" s="424"/>
      <c r="G18" s="424"/>
      <c r="H18" s="406">
        <f>H17+F18-G18</f>
        <v>0</v>
      </c>
      <c r="I18" s="84"/>
      <c r="J18" s="419"/>
      <c r="K18" s="431"/>
      <c r="L18" s="432"/>
      <c r="M18" s="433"/>
      <c r="N18" s="433"/>
      <c r="O18" s="484"/>
      <c r="P18" s="81"/>
    </row>
    <row r="19" spans="2:16" ht="27" customHeight="1" x14ac:dyDescent="0.3">
      <c r="B19" s="419"/>
      <c r="C19" s="498" t="s">
        <v>721</v>
      </c>
      <c r="D19" s="423"/>
      <c r="E19" s="405"/>
      <c r="F19" s="424"/>
      <c r="G19" s="424"/>
      <c r="H19" s="406">
        <f t="shared" ref="H19:H21" si="0">H18+F19-G19</f>
        <v>0</v>
      </c>
      <c r="I19" s="84"/>
      <c r="J19" s="419"/>
      <c r="K19" s="431"/>
      <c r="L19" s="432"/>
      <c r="M19" s="433"/>
      <c r="N19" s="433"/>
      <c r="O19" s="484"/>
      <c r="P19" s="81"/>
    </row>
    <row r="20" spans="2:16" ht="27" customHeight="1" x14ac:dyDescent="0.3">
      <c r="B20" s="419"/>
      <c r="C20" s="498" t="s">
        <v>721</v>
      </c>
      <c r="D20" s="423"/>
      <c r="E20" s="405"/>
      <c r="F20" s="424"/>
      <c r="G20" s="424"/>
      <c r="H20" s="406">
        <f t="shared" si="0"/>
        <v>0</v>
      </c>
      <c r="I20" s="84"/>
      <c r="J20" s="419"/>
      <c r="K20" s="431"/>
      <c r="L20" s="432"/>
      <c r="M20" s="433"/>
      <c r="N20" s="433"/>
      <c r="O20" s="484"/>
      <c r="P20" s="81"/>
    </row>
    <row r="21" spans="2:16" ht="27" customHeight="1" x14ac:dyDescent="0.3">
      <c r="B21" s="419"/>
      <c r="C21" s="498" t="s">
        <v>721</v>
      </c>
      <c r="D21" s="423"/>
      <c r="E21" s="405"/>
      <c r="F21" s="424"/>
      <c r="G21" s="424"/>
      <c r="H21" s="406">
        <f t="shared" si="0"/>
        <v>0</v>
      </c>
      <c r="I21" s="84"/>
      <c r="J21" s="419"/>
      <c r="K21" s="431"/>
      <c r="L21" s="432"/>
      <c r="M21" s="433"/>
      <c r="N21" s="433"/>
      <c r="O21" s="484"/>
      <c r="P21" s="81"/>
    </row>
    <row r="22" spans="2:16" ht="27" customHeight="1" x14ac:dyDescent="0.3">
      <c r="B22" s="419"/>
      <c r="C22" s="498" t="s">
        <v>721</v>
      </c>
      <c r="D22" s="423"/>
      <c r="E22" s="405"/>
      <c r="F22" s="424"/>
      <c r="G22" s="424"/>
      <c r="H22" s="406">
        <f>H21+F22-G22</f>
        <v>0</v>
      </c>
      <c r="I22" s="84"/>
      <c r="J22" s="419"/>
      <c r="K22" s="431"/>
      <c r="L22" s="432"/>
      <c r="M22" s="433"/>
      <c r="N22" s="433"/>
      <c r="O22" s="484"/>
      <c r="P22" s="81"/>
    </row>
    <row r="23" spans="2:16" ht="27" customHeight="1" x14ac:dyDescent="0.3">
      <c r="B23" s="419"/>
      <c r="C23" s="498" t="s">
        <v>721</v>
      </c>
      <c r="D23" s="425"/>
      <c r="E23" s="405"/>
      <c r="F23" s="424"/>
      <c r="G23" s="424"/>
      <c r="H23" s="406">
        <f t="shared" ref="H23:H27" si="1">H22+F23-G23</f>
        <v>0</v>
      </c>
      <c r="I23" s="84"/>
      <c r="J23" s="419"/>
      <c r="K23" s="431"/>
      <c r="L23" s="432"/>
      <c r="M23" s="433"/>
      <c r="N23" s="433"/>
      <c r="O23" s="484"/>
      <c r="P23" s="81"/>
    </row>
    <row r="24" spans="2:16" ht="27" customHeight="1" x14ac:dyDescent="0.3">
      <c r="B24" s="419"/>
      <c r="C24" s="498" t="s">
        <v>721</v>
      </c>
      <c r="D24" s="425"/>
      <c r="E24" s="405"/>
      <c r="F24" s="424"/>
      <c r="G24" s="424"/>
      <c r="H24" s="406">
        <f t="shared" si="1"/>
        <v>0</v>
      </c>
      <c r="I24" s="84"/>
      <c r="J24" s="419"/>
      <c r="K24" s="431"/>
      <c r="L24" s="432"/>
      <c r="M24" s="433"/>
      <c r="N24" s="433"/>
      <c r="O24" s="484"/>
      <c r="P24" s="81"/>
    </row>
    <row r="25" spans="2:16" ht="27" customHeight="1" x14ac:dyDescent="0.3">
      <c r="B25" s="419"/>
      <c r="C25" s="498" t="s">
        <v>721</v>
      </c>
      <c r="D25" s="425"/>
      <c r="E25" s="405"/>
      <c r="F25" s="424"/>
      <c r="G25" s="424"/>
      <c r="H25" s="406">
        <f t="shared" si="1"/>
        <v>0</v>
      </c>
      <c r="I25" s="84"/>
      <c r="J25" s="419"/>
      <c r="K25" s="431"/>
      <c r="L25" s="432"/>
      <c r="M25" s="433"/>
      <c r="N25" s="433"/>
      <c r="O25" s="484"/>
      <c r="P25" s="81"/>
    </row>
    <row r="26" spans="2:16" ht="27" customHeight="1" x14ac:dyDescent="0.3">
      <c r="B26" s="419"/>
      <c r="C26" s="498" t="s">
        <v>721</v>
      </c>
      <c r="D26" s="425"/>
      <c r="E26" s="405"/>
      <c r="F26" s="424"/>
      <c r="G26" s="424"/>
      <c r="H26" s="406">
        <f t="shared" si="1"/>
        <v>0</v>
      </c>
      <c r="I26" s="84"/>
      <c r="J26" s="419"/>
      <c r="K26" s="431"/>
      <c r="L26" s="432"/>
      <c r="M26" s="433"/>
      <c r="N26" s="433"/>
      <c r="O26" s="484"/>
      <c r="P26" s="81"/>
    </row>
    <row r="27" spans="2:16" ht="27" customHeight="1" x14ac:dyDescent="0.3">
      <c r="B27" s="420"/>
      <c r="C27" s="499" t="s">
        <v>721</v>
      </c>
      <c r="D27" s="426"/>
      <c r="E27" s="407"/>
      <c r="F27" s="427"/>
      <c r="G27" s="427"/>
      <c r="H27" s="408">
        <f t="shared" si="1"/>
        <v>0</v>
      </c>
      <c r="I27" s="84"/>
      <c r="J27" s="420"/>
      <c r="K27" s="434"/>
      <c r="L27" s="435"/>
      <c r="M27" s="436"/>
      <c r="N27" s="436"/>
      <c r="O27" s="485"/>
      <c r="P27" s="81"/>
    </row>
    <row r="28" spans="2:16" ht="18" thickBot="1" x14ac:dyDescent="0.35">
      <c r="B28" s="409"/>
      <c r="C28" s="410"/>
      <c r="D28" s="411"/>
      <c r="E28" s="500"/>
      <c r="F28" s="412">
        <f>SUM(F16:F27)</f>
        <v>0</v>
      </c>
      <c r="G28" s="412">
        <f>SUM(G16:G27)</f>
        <v>0</v>
      </c>
      <c r="H28" s="413">
        <f>F28-G28</f>
        <v>0</v>
      </c>
      <c r="I28" s="133" t="b">
        <f>H27=H28</f>
        <v>1</v>
      </c>
      <c r="J28" s="414"/>
      <c r="K28" s="415"/>
      <c r="L28" s="416"/>
      <c r="M28" s="417">
        <f>SUM(M16:M27)</f>
        <v>0</v>
      </c>
      <c r="N28" s="417">
        <f>SUM(N16:N27)</f>
        <v>0</v>
      </c>
      <c r="O28" s="486">
        <f>SUM(O16:O27)</f>
        <v>0</v>
      </c>
      <c r="P28" s="81"/>
    </row>
    <row r="30" spans="2:16" ht="22.5" customHeight="1" x14ac:dyDescent="0.3">
      <c r="B30" s="626" t="s">
        <v>848</v>
      </c>
      <c r="C30" s="199"/>
    </row>
    <row r="31" spans="2:16" x14ac:dyDescent="0.3">
      <c r="B31" s="60" t="s">
        <v>381</v>
      </c>
      <c r="C31" s="60"/>
    </row>
    <row r="32" spans="2:16" ht="8.25" customHeight="1" x14ac:dyDescent="0.3"/>
    <row r="33" spans="2:7" ht="27" x14ac:dyDescent="0.3">
      <c r="B33" s="535" t="s">
        <v>382</v>
      </c>
      <c r="C33" s="536" t="s">
        <v>383</v>
      </c>
      <c r="D33" s="536" t="s">
        <v>384</v>
      </c>
      <c r="E33" s="534"/>
      <c r="F33" s="200"/>
      <c r="G33" s="200"/>
    </row>
    <row r="34" spans="2:7" x14ac:dyDescent="0.3">
      <c r="B34" s="537">
        <v>1</v>
      </c>
      <c r="C34" s="547">
        <v>1141</v>
      </c>
      <c r="D34" s="548">
        <v>4.6464512711864407E-2</v>
      </c>
      <c r="E34" s="533"/>
      <c r="F34" s="200"/>
      <c r="G34" s="200"/>
    </row>
    <row r="35" spans="2:7" x14ac:dyDescent="0.3">
      <c r="B35" s="537">
        <v>2</v>
      </c>
      <c r="C35" s="547">
        <v>1142</v>
      </c>
      <c r="D35" s="548">
        <v>4.4094892541087227E-2</v>
      </c>
      <c r="E35" s="533"/>
      <c r="F35" s="200"/>
      <c r="G35" s="200"/>
    </row>
    <row r="36" spans="2:7" x14ac:dyDescent="0.3">
      <c r="B36" s="537">
        <v>3</v>
      </c>
      <c r="C36" s="547">
        <v>1139</v>
      </c>
      <c r="D36" s="548">
        <v>4.5492311507936506E-2</v>
      </c>
      <c r="E36" s="533"/>
      <c r="F36" s="200"/>
      <c r="G36" s="200"/>
    </row>
    <row r="37" spans="2:7" x14ac:dyDescent="0.3">
      <c r="B37" s="537">
        <v>4</v>
      </c>
      <c r="C37" s="547">
        <v>1138</v>
      </c>
      <c r="D37" s="548">
        <v>4.5037993617869962E-2</v>
      </c>
      <c r="E37" s="533"/>
      <c r="F37" s="200"/>
      <c r="G37" s="200"/>
    </row>
    <row r="38" spans="2:7" x14ac:dyDescent="0.3">
      <c r="B38" s="537">
        <v>5</v>
      </c>
      <c r="C38" s="547">
        <v>1137</v>
      </c>
      <c r="D38" s="548">
        <v>4.4305555555555563E-2</v>
      </c>
      <c r="E38" s="533"/>
      <c r="F38" s="200"/>
      <c r="G38" s="200"/>
    </row>
    <row r="39" spans="2:7" x14ac:dyDescent="0.3">
      <c r="B39" s="537">
        <v>6</v>
      </c>
      <c r="C39" s="547">
        <v>1137</v>
      </c>
      <c r="D39" s="548">
        <v>4.5918750000000001E-2</v>
      </c>
      <c r="E39" s="533"/>
      <c r="F39" s="200"/>
      <c r="G39" s="200"/>
    </row>
    <row r="40" spans="2:7" x14ac:dyDescent="0.3">
      <c r="B40" s="537">
        <v>7</v>
      </c>
      <c r="C40" s="547">
        <v>1136</v>
      </c>
      <c r="D40" s="548">
        <v>4.5716079703429099E-2</v>
      </c>
      <c r="E40" s="533"/>
      <c r="F40" s="200"/>
      <c r="G40" s="200"/>
    </row>
    <row r="41" spans="2:7" x14ac:dyDescent="0.3">
      <c r="B41" s="537">
        <v>8</v>
      </c>
      <c r="C41" s="547">
        <v>1138</v>
      </c>
      <c r="D41" s="548">
        <v>4.2462310000000003E-2</v>
      </c>
      <c r="E41" s="533"/>
      <c r="F41" s="200"/>
      <c r="G41" s="200"/>
    </row>
    <row r="42" spans="2:7" x14ac:dyDescent="0.3">
      <c r="B42" s="537">
        <v>9</v>
      </c>
      <c r="C42" s="547">
        <v>1140</v>
      </c>
      <c r="D42" s="548">
        <v>4.1543320000000002E-2</v>
      </c>
      <c r="E42" s="533"/>
      <c r="F42" s="200"/>
      <c r="G42" s="200"/>
    </row>
    <row r="43" spans="2:7" x14ac:dyDescent="0.3">
      <c r="B43" s="537">
        <v>10</v>
      </c>
      <c r="C43" s="547">
        <v>1142</v>
      </c>
      <c r="D43" s="548">
        <v>4.1832432000000003E-2</v>
      </c>
      <c r="E43" s="533"/>
      <c r="F43" s="200"/>
      <c r="G43" s="200"/>
    </row>
    <row r="44" spans="2:7" x14ac:dyDescent="0.3">
      <c r="B44" s="537">
        <v>11</v>
      </c>
      <c r="C44" s="547">
        <v>1145</v>
      </c>
      <c r="D44" s="548">
        <v>4.2045630000000001E-2</v>
      </c>
      <c r="E44" s="533"/>
      <c r="F44" s="200"/>
      <c r="G44" s="200"/>
    </row>
    <row r="45" spans="2:7" x14ac:dyDescent="0.3">
      <c r="B45" s="537">
        <v>12</v>
      </c>
      <c r="C45" s="547">
        <v>1146</v>
      </c>
      <c r="D45" s="548">
        <v>4.22321321E-2</v>
      </c>
      <c r="E45" s="533"/>
      <c r="F45" s="200"/>
      <c r="G45" s="200"/>
    </row>
    <row r="46" spans="2:7" x14ac:dyDescent="0.3">
      <c r="B46" s="202" t="s">
        <v>385</v>
      </c>
      <c r="C46" s="200"/>
      <c r="D46" s="200"/>
      <c r="E46" s="532"/>
      <c r="F46" s="200"/>
      <c r="G46" s="200"/>
    </row>
    <row r="47" spans="2:7" x14ac:dyDescent="0.3">
      <c r="B47" s="201" t="s">
        <v>386</v>
      </c>
      <c r="C47" s="202" t="s">
        <v>387</v>
      </c>
      <c r="D47" s="200"/>
      <c r="E47" s="200"/>
      <c r="F47" s="200"/>
      <c r="G47" s="200"/>
    </row>
    <row r="48" spans="2:7" x14ac:dyDescent="0.3">
      <c r="B48" s="201" t="s">
        <v>388</v>
      </c>
      <c r="C48" s="202" t="s">
        <v>389</v>
      </c>
      <c r="D48" s="200"/>
      <c r="E48" s="200"/>
      <c r="F48" s="200"/>
      <c r="G48" s="200"/>
    </row>
    <row r="49" spans="2:7" x14ac:dyDescent="0.3">
      <c r="B49" s="201"/>
      <c r="C49" s="202"/>
      <c r="D49" s="200"/>
      <c r="E49" s="200"/>
      <c r="F49" s="200"/>
      <c r="G49" s="200"/>
    </row>
    <row r="50" spans="2:7" x14ac:dyDescent="0.3">
      <c r="C50" s="60"/>
      <c r="D50" s="60"/>
      <c r="E50" s="60"/>
      <c r="F50" s="60"/>
      <c r="G50" s="60"/>
    </row>
  </sheetData>
  <mergeCells count="8">
    <mergeCell ref="B14:H14"/>
    <mergeCell ref="B1:P1"/>
    <mergeCell ref="C4:E4"/>
    <mergeCell ref="C5:E5"/>
    <mergeCell ref="C9:E9"/>
    <mergeCell ref="C10:E10"/>
    <mergeCell ref="C11:E11"/>
    <mergeCell ref="J14:O14"/>
  </mergeCells>
  <phoneticPr fontId="30" type="noConversion"/>
  <pageMargins left="0.70866141732283472" right="0.70866141732283472" top="0.74803149606299213" bottom="0.74803149606299213" header="0.31496062992125984" footer="0.31496062992125984"/>
  <pageSetup paperSize="9" scale="45"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6" id="{E6795DAE-18E2-4320-BC79-7F49243D9684}">
            <xm:f>OR('수입지출명세서(송금환율)_작성예시'!O29="현지화-&gt;달러-&gt;원화",'수입지출명세서(송금환율)_작성예시'!O29="현지화-&gt;원화")</xm:f>
            <x14:dxf>
              <fill>
                <patternFill>
                  <bgColor rgb="FFCCFFCC"/>
                </patternFill>
              </fill>
            </x14:dxf>
          </x14:cfRule>
          <xm:sqref>K21:M22</xm:sqref>
        </x14:conditionalFormatting>
        <x14:conditionalFormatting xmlns:xm="http://schemas.microsoft.com/office/excel/2006/main">
          <x14:cfRule type="expression" priority="7" id="{7D8A080A-48B1-4EF8-B30A-DF1C0C63AD74}">
            <xm:f>OR('수입지출명세서(송금환율)_작성예시'!#REF!="현지화-&gt;달러-&gt;원화",'수입지출명세서(송금환율)_작성예시'!#REF!="현지화-&gt;원화")</xm:f>
            <x14:dxf>
              <fill>
                <patternFill>
                  <bgColor rgb="FFCCFFCC"/>
                </patternFill>
              </fill>
            </x14:dxf>
          </x14:cfRule>
          <xm:sqref>J16:M16 O16</xm:sqref>
        </x14:conditionalFormatting>
        <x14:conditionalFormatting xmlns:xm="http://schemas.microsoft.com/office/excel/2006/main">
          <x14:cfRule type="expression" priority="8" id="{5D8EF2FE-8A5F-449E-84B2-3CD6EC3471C0}">
            <xm:f>OR('수입지출명세서(송금환율)_작성예시'!#REF!="현지화-&gt;달러-&gt;원화",'수입지출명세서(송금환율)_작성예시'!#REF!="현지화-&gt;원화")</xm:f>
            <x14:dxf>
              <fill>
                <patternFill>
                  <bgColor rgb="FFCCFFCC"/>
                </patternFill>
              </fill>
            </x14:dxf>
          </x14:cfRule>
          <xm:sqref>J17:M17 O17 J18:L18 L20</xm:sqref>
        </x14:conditionalFormatting>
        <x14:conditionalFormatting xmlns:xm="http://schemas.microsoft.com/office/excel/2006/main">
          <x14:cfRule type="expression" priority="9" id="{DBCC9BC3-8998-48F1-8B47-1439CD6BF97C}">
            <xm:f>OR('수입지출명세서(송금환율)_작성예시'!#REF!="현지화-&gt;달러-&gt;원화",'수입지출명세서(송금환율)_작성예시'!#REF!="현지화-&gt;원화")</xm:f>
            <x14:dxf>
              <fill>
                <patternFill>
                  <bgColor rgb="FFCCFFCC"/>
                </patternFill>
              </fill>
            </x14:dxf>
          </x14:cfRule>
          <xm:sqref>M18 O18</xm:sqref>
        </x14:conditionalFormatting>
        <x14:conditionalFormatting xmlns:xm="http://schemas.microsoft.com/office/excel/2006/main">
          <x14:cfRule type="expression" priority="10" id="{F5A0B5C1-F0C3-45E7-819F-32EF83301B72}">
            <xm:f>OR('수입지출명세서(송금환율)_작성예시'!#REF!="현지화-&gt;달러-&gt;원화",'수입지출명세서(송금환율)_작성예시'!#REF!="현지화-&gt;원화")</xm:f>
            <x14:dxf>
              <fill>
                <patternFill>
                  <bgColor rgb="FFCCFFCC"/>
                </patternFill>
              </fill>
            </x14:dxf>
          </x14:cfRule>
          <xm:sqref>J19 L19:M19 O19</xm:sqref>
        </x14:conditionalFormatting>
        <x14:conditionalFormatting xmlns:xm="http://schemas.microsoft.com/office/excel/2006/main">
          <x14:cfRule type="expression" priority="11" id="{CC9B6148-4CAD-4BF9-8EA1-7AE07FBD184E}">
            <xm:f>OR('수입지출명세서(송금환율)_작성예시'!#REF!="현지화-&gt;달러-&gt;원화",'수입지출명세서(송금환율)_작성예시'!#REF!="현지화-&gt;원화")</xm:f>
            <x14:dxf>
              <fill>
                <patternFill>
                  <bgColor rgb="FFCCFFCC"/>
                </patternFill>
              </fill>
            </x14:dxf>
          </x14:cfRule>
          <xm:sqref>J20 M20 O20 K19:K20</xm:sqref>
        </x14:conditionalFormatting>
        <x14:conditionalFormatting xmlns:xm="http://schemas.microsoft.com/office/excel/2006/main">
          <x14:cfRule type="expression" priority="13" id="{5394AE19-5B3E-4E3B-B9D7-69CF238F3B49}">
            <xm:f>OR('수입지출명세서(송금환율)_작성예시'!#REF!="현지화-&gt;달러-&gt;원화",'수입지출명세서(송금환율)_작성예시'!#REF!="현지화-&gt;원화")</xm:f>
            <x14:dxf>
              <fill>
                <patternFill>
                  <bgColor rgb="FFCCFFCC"/>
                </patternFill>
              </fill>
            </x14:dxf>
          </x14:cfRule>
          <xm:sqref>J21:J22</xm:sqref>
        </x14:conditionalFormatting>
        <x14:conditionalFormatting xmlns:xm="http://schemas.microsoft.com/office/excel/2006/main">
          <x14:cfRule type="expression" priority="1" id="{0F355351-D714-41B7-8B28-8934F0AD3628}">
            <xm:f>OR('수입지출명세서(송금환율)_작성예시'!#REF!="현지화-&gt;달러-&gt;원화",'수입지출명세서(송금환율)_작성예시'!#REF!="현지화-&gt;원화")</xm:f>
            <x14:dxf>
              <fill>
                <patternFill>
                  <bgColor rgb="FFCCFFCC"/>
                </patternFill>
              </fill>
            </x14:dxf>
          </x14:cfRule>
          <xm:sqref>N16</xm:sqref>
        </x14:conditionalFormatting>
        <x14:conditionalFormatting xmlns:xm="http://schemas.microsoft.com/office/excel/2006/main">
          <x14:cfRule type="expression" priority="2" id="{D82D7D7B-A596-4981-966E-D9EA928E34DF}">
            <xm:f>OR('수입지출명세서(송금환율)_작성예시'!#REF!="현지화-&gt;달러-&gt;원화",'수입지출명세서(송금환율)_작성예시'!#REF!="현지화-&gt;원화")</xm:f>
            <x14:dxf>
              <fill>
                <patternFill>
                  <bgColor rgb="FFCCFFCC"/>
                </patternFill>
              </fill>
            </x14:dxf>
          </x14:cfRule>
          <xm:sqref>N17</xm:sqref>
        </x14:conditionalFormatting>
        <x14:conditionalFormatting xmlns:xm="http://schemas.microsoft.com/office/excel/2006/main">
          <x14:cfRule type="expression" priority="3" id="{4B584B52-CEC1-46D7-9B74-4B19A88CF206}">
            <xm:f>OR('수입지출명세서(송금환율)_작성예시'!#REF!="현지화-&gt;달러-&gt;원화",'수입지출명세서(송금환율)_작성예시'!#REF!="현지화-&gt;원화")</xm:f>
            <x14:dxf>
              <fill>
                <patternFill>
                  <bgColor rgb="FFCCFFCC"/>
                </patternFill>
              </fill>
            </x14:dxf>
          </x14:cfRule>
          <xm:sqref>N18</xm:sqref>
        </x14:conditionalFormatting>
        <x14:conditionalFormatting xmlns:xm="http://schemas.microsoft.com/office/excel/2006/main">
          <x14:cfRule type="expression" priority="4" id="{89D4402A-D9A5-4231-A115-8B993E110D4C}">
            <xm:f>OR('수입지출명세서(송금환율)_작성예시'!#REF!="현지화-&gt;달러-&gt;원화",'수입지출명세서(송금환율)_작성예시'!#REF!="현지화-&gt;원화")</xm:f>
            <x14:dxf>
              <fill>
                <patternFill>
                  <bgColor rgb="FFCCFFCC"/>
                </patternFill>
              </fill>
            </x14:dxf>
          </x14:cfRule>
          <xm:sqref>N19</xm:sqref>
        </x14:conditionalFormatting>
        <x14:conditionalFormatting xmlns:xm="http://schemas.microsoft.com/office/excel/2006/main">
          <x14:cfRule type="expression" priority="5" id="{60E2769C-9F1D-4E1A-816D-D8010D1D5AC7}">
            <xm:f>OR('수입지출명세서(송금환율)_작성예시'!#REF!="현지화-&gt;달러-&gt;원화",'수입지출명세서(송금환율)_작성예시'!#REF!="현지화-&gt;원화")</xm:f>
            <x14:dxf>
              <fill>
                <patternFill>
                  <bgColor rgb="FFCCFFCC"/>
                </patternFill>
              </fill>
            </x14:dxf>
          </x14:cfRule>
          <xm:sqref>N20</xm:sqref>
        </x14:conditionalFormatting>
        <x14:conditionalFormatting xmlns:xm="http://schemas.microsoft.com/office/excel/2006/main">
          <x14:cfRule type="expression" priority="15" id="{BE074F0C-A163-4400-A881-6B427C03BDD0}">
            <xm:f>OR('수입지출명세서(송금환율)_작성예시'!#REF!="현지화-&gt;달러-&gt;원화",'수입지출명세서(송금환율)_작성예시'!#REF!="현지화-&gt;원화")</xm:f>
            <x14:dxf>
              <fill>
                <patternFill>
                  <bgColor rgb="FFCCFFCC"/>
                </patternFill>
              </fill>
            </x14:dxf>
          </x14:cfRule>
          <xm:sqref>J23:N26</xm:sqref>
        </x14:conditionalFormatting>
        <x14:conditionalFormatting xmlns:xm="http://schemas.microsoft.com/office/excel/2006/main">
          <x14:cfRule type="expression" priority="17" id="{7FA2263F-7969-4D5D-96C6-72032D3F5BC9}">
            <xm:f>OR('수입지출명세서(송금환율)_작성예시'!#REF!="현지화-&gt;달러-&gt;원화",'수입지출명세서(송금환율)_작성예시'!#REF!="현지화-&gt;원화")</xm:f>
            <x14:dxf>
              <fill>
                <patternFill>
                  <bgColor rgb="FFCCFFCC"/>
                </patternFill>
              </fill>
            </x14:dxf>
          </x14:cfRule>
          <xm:sqref>O23:O26</xm:sqref>
        </x14:conditionalFormatting>
        <x14:conditionalFormatting xmlns:xm="http://schemas.microsoft.com/office/excel/2006/main">
          <x14:cfRule type="expression" priority="65" id="{E6795DAE-18E2-4320-BC79-7F49243D9684}">
            <xm:f>OR('수입지출명세서(송금환율)_작성예시'!#REF!="현지화-&gt;달러-&gt;원화",'수입지출명세서(송금환율)_작성예시'!#REF!="현지화-&gt;원화")</xm:f>
            <x14:dxf>
              <fill>
                <patternFill>
                  <bgColor rgb="FFCCFFCC"/>
                </patternFill>
              </fill>
            </x14:dxf>
          </x14:cfRule>
          <xm:sqref>N21:N22</xm:sqref>
        </x14:conditionalFormatting>
        <x14:conditionalFormatting xmlns:xm="http://schemas.microsoft.com/office/excel/2006/main">
          <x14:cfRule type="expression" priority="66" id="{B9C79997-2240-4E55-A91E-DFCC9290FCBC}">
            <xm:f>OR('수입지출명세서(송금환율)_작성예시'!#REF!="현지화-&gt;달러-&gt;원화",'수입지출명세서(송금환율)_작성예시'!#REF!="현지화-&gt;원화")</xm:f>
            <x14:dxf>
              <fill>
                <patternFill>
                  <bgColor rgb="FFCCFFCC"/>
                </patternFill>
              </fill>
            </x14:dxf>
          </x14:cfRule>
          <xm:sqref>O21:O22</xm:sqref>
        </x14:conditionalFormatting>
        <x14:conditionalFormatting xmlns:xm="http://schemas.microsoft.com/office/excel/2006/main">
          <x14:cfRule type="expression" priority="68" id="{71705048-6AB4-428D-9047-4473663ECEC8}">
            <xm:f>OR('수입지출명세서(송금환율)_작성예시'!#REF!="현지화-&gt;달러-&gt;원화",'수입지출명세서(송금환율)_작성예시'!#REF!="현지화-&gt;원화")</xm:f>
            <x14:dxf>
              <fill>
                <patternFill>
                  <bgColor rgb="FFCCFFCC"/>
                </patternFill>
              </fill>
            </x14:dxf>
          </x14:cfRule>
          <xm:sqref>N27</xm:sqref>
        </x14:conditionalFormatting>
        <x14:conditionalFormatting xmlns:xm="http://schemas.microsoft.com/office/excel/2006/main">
          <x14:cfRule type="expression" priority="69" id="{CC743F6A-DB9F-4318-A3F8-BB410B35ADB6}">
            <xm:f>OR('수입지출명세서(송금환율)_작성예시'!#REF!="현지화-&gt;달러-&gt;원화",'수입지출명세서(송금환율)_작성예시'!#REF!="현지화-&gt;원화")</xm:f>
            <x14:dxf>
              <fill>
                <patternFill>
                  <bgColor rgb="FFCCFFCC"/>
                </patternFill>
              </fill>
            </x14:dxf>
          </x14:cfRule>
          <xm:sqref>O27</xm:sqref>
        </x14:conditionalFormatting>
        <x14:conditionalFormatting xmlns:xm="http://schemas.microsoft.com/office/excel/2006/main">
          <x14:cfRule type="expression" priority="72" id="{71705048-6AB4-428D-9047-4473663ECEC8}">
            <xm:f>OR('수입지출명세서(송금환율)_작성예시'!#REF!="현지화-&gt;달러-&gt;원화",'수입지출명세서(송금환율)_작성예시'!#REF!="현지화-&gt;원화")</xm:f>
            <x14:dxf>
              <fill>
                <patternFill>
                  <bgColor rgb="FFCCFFCC"/>
                </patternFill>
              </fill>
            </x14:dxf>
          </x14:cfRule>
          <xm:sqref>J27:M27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AK56"/>
  <sheetViews>
    <sheetView showGridLines="0" view="pageBreakPreview" zoomScale="80" zoomScaleNormal="90" zoomScaleSheetLayoutView="80" workbookViewId="0"/>
  </sheetViews>
  <sheetFormatPr defaultColWidth="0" defaultRowHeight="13.5" zeroHeight="1" x14ac:dyDescent="0.3"/>
  <cols>
    <col min="1" max="1" width="3.75" style="60" customWidth="1"/>
    <col min="2" max="2" width="9" style="61" customWidth="1"/>
    <col min="3" max="3" width="11.875" style="61" customWidth="1"/>
    <col min="4" max="4" width="9" style="61" customWidth="1"/>
    <col min="5" max="5" width="9" style="60" customWidth="1"/>
    <col min="6" max="6" width="11.75" style="60" customWidth="1"/>
    <col min="7" max="7" width="16.125" style="60" bestFit="1" customWidth="1"/>
    <col min="8" max="21" width="9" style="60" customWidth="1"/>
    <col min="22" max="22" width="3" style="60" customWidth="1"/>
    <col min="23" max="23" width="3.125" style="60" customWidth="1"/>
    <col min="24" max="29" width="9" style="60" customWidth="1"/>
    <col min="30" max="35" width="9" style="60" hidden="1" customWidth="1"/>
    <col min="36" max="36" width="11.625" style="64" hidden="1" customWidth="1"/>
    <col min="37" max="37" width="11.625" style="60" hidden="1" customWidth="1"/>
    <col min="38" max="16384" width="9" style="60" hidden="1"/>
  </cols>
  <sheetData>
    <row r="1" spans="1:37" s="65" customFormat="1" ht="26.25" x14ac:dyDescent="0.3">
      <c r="A1" s="67" t="s">
        <v>780</v>
      </c>
      <c r="W1" s="193"/>
      <c r="X1" s="193"/>
      <c r="Y1" s="193"/>
      <c r="Z1" s="193"/>
      <c r="AA1" s="193"/>
      <c r="AB1" s="193"/>
      <c r="AC1" s="193"/>
      <c r="AJ1" s="65">
        <v>39479</v>
      </c>
      <c r="AK1" s="65" t="str">
        <f>YEAR(AJ1)&amp;MONTH(AJ1)</f>
        <v>20082</v>
      </c>
    </row>
    <row r="2" spans="1:37" ht="22.5" customHeight="1" x14ac:dyDescent="0.3">
      <c r="B2" s="192" t="s">
        <v>869</v>
      </c>
      <c r="C2" s="192"/>
      <c r="D2" s="192"/>
      <c r="E2" s="192"/>
      <c r="F2" s="192"/>
      <c r="G2" s="192"/>
      <c r="H2" s="192"/>
      <c r="I2" s="192"/>
      <c r="J2" s="192"/>
      <c r="K2" s="192"/>
      <c r="L2" s="192"/>
      <c r="M2" s="192"/>
      <c r="N2" s="192"/>
      <c r="O2" s="192"/>
      <c r="P2" s="192"/>
      <c r="Q2" s="192"/>
      <c r="R2" s="192"/>
      <c r="S2" s="192"/>
      <c r="T2" s="192"/>
      <c r="U2" s="192"/>
      <c r="V2" s="192"/>
      <c r="W2" s="194"/>
      <c r="X2" s="194"/>
      <c r="Y2" s="194"/>
      <c r="Z2" s="194"/>
      <c r="AC2" s="195"/>
      <c r="AJ2" s="62">
        <v>39508</v>
      </c>
      <c r="AK2" s="63" t="str">
        <f>YEAR(AJ2)&amp;MONTH(AJ2)</f>
        <v>20083</v>
      </c>
    </row>
    <row r="3" spans="1:37" x14ac:dyDescent="0.3">
      <c r="B3" s="181" t="s">
        <v>865</v>
      </c>
      <c r="C3" s="181"/>
      <c r="D3" s="181"/>
      <c r="E3" s="182"/>
      <c r="F3" s="182"/>
      <c r="G3" s="182"/>
      <c r="H3" s="182"/>
      <c r="I3" s="182"/>
      <c r="J3" s="182"/>
      <c r="K3" s="182"/>
      <c r="L3" s="182"/>
      <c r="M3" s="182"/>
      <c r="N3" s="182"/>
      <c r="O3" s="182"/>
      <c r="P3" s="182"/>
      <c r="Q3" s="182"/>
      <c r="R3" s="182"/>
      <c r="S3" s="182"/>
      <c r="T3" s="182"/>
      <c r="U3" s="182"/>
      <c r="V3" s="182"/>
      <c r="W3" s="182"/>
      <c r="X3" s="182"/>
      <c r="Y3" s="182"/>
      <c r="Z3" s="182"/>
      <c r="AJ3" s="62"/>
      <c r="AK3" s="63"/>
    </row>
    <row r="4" spans="1:37" ht="22.5" customHeight="1" x14ac:dyDescent="0.3">
      <c r="AJ4" s="62"/>
      <c r="AK4" s="63"/>
    </row>
    <row r="5" spans="1:37" s="118" customFormat="1" ht="16.5" x14ac:dyDescent="0.3">
      <c r="B5" s="183" t="s">
        <v>31</v>
      </c>
      <c r="C5" s="183"/>
      <c r="D5" s="183"/>
      <c r="AJ5" s="184">
        <v>39600</v>
      </c>
      <c r="AK5" s="185" t="str">
        <f>YEAR(AJ5)&amp;MONTH(AJ5)</f>
        <v>20086</v>
      </c>
    </row>
    <row r="6" spans="1:37" s="118" customFormat="1" ht="16.5" x14ac:dyDescent="0.3">
      <c r="B6" s="183"/>
      <c r="C6" s="183"/>
      <c r="D6" s="183"/>
      <c r="AJ6" s="184"/>
      <c r="AK6" s="185"/>
    </row>
    <row r="7" spans="1:37" s="118" customFormat="1" ht="16.5" x14ac:dyDescent="0.3">
      <c r="B7" s="183"/>
      <c r="C7" s="183"/>
      <c r="D7" s="186"/>
      <c r="E7" s="186"/>
      <c r="F7" s="186"/>
      <c r="G7" s="186"/>
      <c r="H7" s="186"/>
      <c r="I7" s="186"/>
      <c r="J7" s="186"/>
      <c r="AJ7" s="184">
        <v>39965</v>
      </c>
      <c r="AK7" s="185" t="str">
        <f>YEAR(AJ7)&amp;MONTH(AJ7)</f>
        <v>20096</v>
      </c>
    </row>
    <row r="8" spans="1:37" s="118" customFormat="1" ht="16.5" x14ac:dyDescent="0.3">
      <c r="B8" s="183" t="s">
        <v>864</v>
      </c>
      <c r="C8" s="183"/>
      <c r="D8" s="183"/>
      <c r="AJ8" s="184">
        <v>40057</v>
      </c>
      <c r="AK8" s="185" t="str">
        <f>YEAR(AJ8)&amp;MONTH(AJ8)</f>
        <v>20099</v>
      </c>
    </row>
    <row r="9" spans="1:37" x14ac:dyDescent="0.3">
      <c r="AJ9" s="62"/>
      <c r="AK9" s="63"/>
    </row>
    <row r="10" spans="1:37" s="118" customFormat="1" ht="16.5" x14ac:dyDescent="0.3">
      <c r="B10" s="183"/>
      <c r="C10" s="183"/>
      <c r="D10" s="183" t="s">
        <v>173</v>
      </c>
      <c r="AJ10" s="184">
        <v>40118</v>
      </c>
      <c r="AK10" s="185" t="str">
        <f>YEAR(AJ10)&amp;MONTH(AJ10)</f>
        <v>200911</v>
      </c>
    </row>
    <row r="11" spans="1:37" s="118" customFormat="1" ht="16.5" x14ac:dyDescent="0.3">
      <c r="B11" s="183"/>
      <c r="C11" s="183"/>
      <c r="D11" s="118" t="s">
        <v>378</v>
      </c>
      <c r="H11" s="183" t="s">
        <v>866</v>
      </c>
      <c r="AJ11" s="184">
        <v>40148</v>
      </c>
      <c r="AK11" s="185" t="str">
        <f>YEAR(AJ11)&amp;MONTH(AJ11)</f>
        <v>200912</v>
      </c>
    </row>
    <row r="12" spans="1:37" s="118" customFormat="1" ht="16.5" x14ac:dyDescent="0.3">
      <c r="B12" s="183"/>
      <c r="C12" s="183"/>
      <c r="H12" s="183" t="s">
        <v>867</v>
      </c>
      <c r="AJ12" s="184"/>
      <c r="AK12" s="185"/>
    </row>
    <row r="13" spans="1:37" s="118" customFormat="1" ht="16.5" x14ac:dyDescent="0.3">
      <c r="B13" s="183"/>
      <c r="C13" s="183"/>
      <c r="D13" s="118" t="s">
        <v>852</v>
      </c>
      <c r="H13" s="183" t="s">
        <v>868</v>
      </c>
      <c r="AJ13" s="184"/>
      <c r="AK13" s="185"/>
    </row>
    <row r="14" spans="1:37" s="118" customFormat="1" ht="16.5" x14ac:dyDescent="0.3">
      <c r="B14" s="183"/>
      <c r="C14" s="183"/>
      <c r="H14" s="183" t="s">
        <v>853</v>
      </c>
      <c r="AJ14" s="184"/>
      <c r="AK14" s="185"/>
    </row>
    <row r="15" spans="1:37" s="118" customFormat="1" ht="16.5" x14ac:dyDescent="0.3">
      <c r="B15" s="183"/>
      <c r="C15" s="183"/>
      <c r="D15" s="183" t="s">
        <v>849</v>
      </c>
      <c r="H15" s="183" t="s">
        <v>774</v>
      </c>
      <c r="AJ15" s="184"/>
      <c r="AK15" s="185"/>
    </row>
    <row r="16" spans="1:37" s="118" customFormat="1" ht="16.5" x14ac:dyDescent="0.3">
      <c r="B16" s="183"/>
      <c r="C16" s="183"/>
      <c r="D16" s="183" t="s">
        <v>850</v>
      </c>
      <c r="H16" s="187" t="s">
        <v>390</v>
      </c>
      <c r="I16" s="188"/>
      <c r="J16" s="188"/>
      <c r="K16" s="188"/>
      <c r="L16" s="188"/>
      <c r="M16" s="188"/>
      <c r="N16" s="188"/>
      <c r="O16" s="188"/>
      <c r="P16" s="188"/>
      <c r="AJ16" s="184"/>
      <c r="AK16" s="185"/>
    </row>
    <row r="17" spans="2:37" s="118" customFormat="1" ht="16.5" x14ac:dyDescent="0.3">
      <c r="B17" s="183"/>
      <c r="C17" s="183"/>
      <c r="D17" s="183"/>
      <c r="H17" s="118" t="s">
        <v>683</v>
      </c>
      <c r="AJ17" s="184"/>
      <c r="AK17" s="185"/>
    </row>
    <row r="18" spans="2:37" s="118" customFormat="1" ht="16.5" x14ac:dyDescent="0.3">
      <c r="B18" s="183"/>
      <c r="C18" s="183"/>
      <c r="D18" s="183" t="s">
        <v>851</v>
      </c>
      <c r="H18" s="118" t="s">
        <v>684</v>
      </c>
      <c r="AJ18" s="184"/>
      <c r="AK18" s="185"/>
    </row>
    <row r="19" spans="2:37" ht="16.5" customHeight="1" x14ac:dyDescent="0.3">
      <c r="D19" s="66"/>
      <c r="E19" s="66"/>
      <c r="F19" s="66"/>
      <c r="G19" s="66"/>
      <c r="H19" s="66"/>
      <c r="AJ19" s="62"/>
      <c r="AK19" s="63"/>
    </row>
    <row r="20" spans="2:37" s="118" customFormat="1" ht="16.5" customHeight="1" x14ac:dyDescent="0.3">
      <c r="B20" s="183" t="s">
        <v>775</v>
      </c>
      <c r="C20" s="183"/>
      <c r="D20" s="183"/>
      <c r="AJ20" s="184">
        <v>40210</v>
      </c>
      <c r="AK20" s="185" t="str">
        <f>YEAR(AJ20)&amp;MONTH(AJ20)</f>
        <v>20102</v>
      </c>
    </row>
    <row r="21" spans="2:37" s="118" customFormat="1" ht="16.5" customHeight="1" x14ac:dyDescent="0.3">
      <c r="B21" s="183"/>
      <c r="C21" s="189"/>
      <c r="D21" s="190" t="s">
        <v>776</v>
      </c>
      <c r="AJ21" s="184"/>
      <c r="AK21" s="185"/>
    </row>
    <row r="22" spans="2:37" s="118" customFormat="1" ht="16.5" customHeight="1" x14ac:dyDescent="0.3">
      <c r="B22" s="183"/>
      <c r="C22" s="189"/>
      <c r="D22" s="190" t="s">
        <v>379</v>
      </c>
      <c r="AJ22" s="184"/>
      <c r="AK22" s="185"/>
    </row>
    <row r="23" spans="2:37" s="118" customFormat="1" ht="16.5" customHeight="1" x14ac:dyDescent="0.3">
      <c r="B23" s="183"/>
      <c r="C23" s="189"/>
      <c r="D23" s="190" t="s">
        <v>777</v>
      </c>
      <c r="AJ23" s="184">
        <v>40238</v>
      </c>
      <c r="AK23" s="185" t="str">
        <f>YEAR(AJ23)&amp;MONTH(AJ23)</f>
        <v>20103</v>
      </c>
    </row>
    <row r="24" spans="2:37" s="118" customFormat="1" ht="16.5" customHeight="1" x14ac:dyDescent="0.3">
      <c r="B24" s="183"/>
      <c r="C24" s="183"/>
      <c r="D24" s="183"/>
      <c r="AJ24" s="184"/>
      <c r="AK24" s="185"/>
    </row>
    <row r="25" spans="2:37" s="118" customFormat="1" ht="16.5" customHeight="1" x14ac:dyDescent="0.3">
      <c r="B25" s="183" t="s">
        <v>778</v>
      </c>
      <c r="C25" s="183"/>
      <c r="D25" s="183"/>
      <c r="AJ25" s="191"/>
    </row>
    <row r="26" spans="2:37" s="118" customFormat="1" ht="16.5" customHeight="1" x14ac:dyDescent="0.3">
      <c r="B26" s="183"/>
      <c r="C26" s="183"/>
      <c r="D26" s="183"/>
      <c r="AJ26" s="191"/>
    </row>
    <row r="27" spans="2:37" s="118" customFormat="1" ht="16.5" customHeight="1" x14ac:dyDescent="0.3">
      <c r="B27" s="183" t="s">
        <v>779</v>
      </c>
      <c r="C27" s="183"/>
      <c r="D27" s="183"/>
      <c r="AJ27" s="191"/>
    </row>
    <row r="28" spans="2:37" s="118" customFormat="1" ht="16.5" customHeight="1" x14ac:dyDescent="0.3">
      <c r="B28" s="183"/>
      <c r="C28" s="189"/>
      <c r="D28" s="190" t="s">
        <v>681</v>
      </c>
      <c r="AJ28" s="191"/>
    </row>
    <row r="29" spans="2:37" s="118" customFormat="1" ht="16.5" customHeight="1" x14ac:dyDescent="0.3">
      <c r="B29" s="183"/>
      <c r="C29" s="189"/>
      <c r="D29" s="190" t="s">
        <v>380</v>
      </c>
      <c r="AJ29" s="191"/>
    </row>
    <row r="30" spans="2:37" s="118" customFormat="1" ht="16.5" customHeight="1" x14ac:dyDescent="0.3">
      <c r="B30" s="183"/>
      <c r="C30" s="189"/>
      <c r="D30" s="190"/>
      <c r="AJ30" s="191"/>
    </row>
    <row r="31" spans="2:37" s="118" customFormat="1" ht="16.5" customHeight="1" x14ac:dyDescent="0.3">
      <c r="B31" s="183"/>
      <c r="C31" s="189"/>
      <c r="D31" s="190"/>
      <c r="AJ31" s="191"/>
    </row>
    <row r="32" spans="2:37"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phoneticPr fontId="2" type="noConversion"/>
  <pageMargins left="0.35433070866141736" right="0.74803149606299213" top="0.98425196850393704" bottom="0.98425196850393704" header="0.51181102362204722" footer="0.51181102362204722"/>
  <pageSetup paperSize="9" scale="60"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G403"/>
  <sheetViews>
    <sheetView showGridLines="0" zoomScale="85" zoomScaleNormal="85" zoomScaleSheetLayoutView="90" workbookViewId="0">
      <pane xSplit="2" ySplit="3" topLeftCell="C4" activePane="bottomRight" state="frozen"/>
      <selection activeCell="D27" sqref="D27"/>
      <selection pane="topRight" activeCell="D27" sqref="D27"/>
      <selection pane="bottomLeft" activeCell="D27" sqref="D27"/>
      <selection pane="bottomRight" activeCell="G4" sqref="G4"/>
    </sheetView>
  </sheetViews>
  <sheetFormatPr defaultColWidth="27.5" defaultRowHeight="14.25" customHeight="1" x14ac:dyDescent="0.3"/>
  <cols>
    <col min="1" max="1" width="27.5" style="1"/>
    <col min="2" max="2" width="27.5" style="2"/>
    <col min="3" max="3" width="27.5" style="1"/>
    <col min="4" max="4" width="27.375" style="1" customWidth="1"/>
    <col min="5" max="12" width="18.125" style="1" customWidth="1"/>
    <col min="13" max="16384" width="27.5" style="35"/>
  </cols>
  <sheetData>
    <row r="1" spans="1:31" ht="14.25" customHeight="1" x14ac:dyDescent="0.3">
      <c r="A1" s="708" t="s">
        <v>682</v>
      </c>
      <c r="B1" s="35"/>
      <c r="C1" s="35"/>
      <c r="D1" s="35"/>
      <c r="E1" s="706" t="s">
        <v>300</v>
      </c>
      <c r="F1" s="706"/>
      <c r="G1" s="1" t="s">
        <v>296</v>
      </c>
      <c r="H1" s="707" t="s">
        <v>299</v>
      </c>
      <c r="K1" s="51"/>
    </row>
    <row r="2" spans="1:31" ht="14.25" customHeight="1" thickBot="1" x14ac:dyDescent="0.35">
      <c r="A2" s="709"/>
      <c r="B2" s="35"/>
      <c r="C2" s="35"/>
      <c r="D2" s="35"/>
      <c r="E2" s="706" t="s">
        <v>295</v>
      </c>
      <c r="F2" s="706"/>
      <c r="G2" s="1" t="s">
        <v>327</v>
      </c>
      <c r="H2" s="707"/>
      <c r="K2" s="51"/>
    </row>
    <row r="3" spans="1:31" s="59" customFormat="1" ht="14.25" customHeight="1" x14ac:dyDescent="0.3">
      <c r="A3" s="239" t="s">
        <v>294</v>
      </c>
      <c r="B3" s="240" t="s">
        <v>12</v>
      </c>
      <c r="C3" s="241" t="s">
        <v>11</v>
      </c>
      <c r="D3" s="241" t="s">
        <v>23</v>
      </c>
      <c r="E3" s="242" t="s">
        <v>11</v>
      </c>
      <c r="F3" s="243" t="s">
        <v>12</v>
      </c>
      <c r="G3" s="244" t="s">
        <v>298</v>
      </c>
      <c r="H3" s="80"/>
      <c r="I3" s="80"/>
      <c r="J3" s="77"/>
      <c r="K3" s="77"/>
      <c r="L3" s="77"/>
      <c r="M3" s="79"/>
      <c r="N3" s="79"/>
      <c r="O3" s="79"/>
      <c r="P3" s="79"/>
      <c r="Q3" s="79"/>
      <c r="R3" s="79"/>
      <c r="S3" s="79"/>
      <c r="T3" s="79"/>
      <c r="U3" s="79"/>
      <c r="V3" s="79"/>
      <c r="W3" s="79"/>
      <c r="X3" s="79"/>
      <c r="Y3" s="79"/>
      <c r="Z3" s="79"/>
      <c r="AA3" s="79"/>
      <c r="AB3" s="79"/>
      <c r="AC3" s="79"/>
      <c r="AD3" s="79"/>
      <c r="AE3" s="78"/>
    </row>
    <row r="4" spans="1:31" ht="14.25" customHeight="1" x14ac:dyDescent="0.3">
      <c r="A4" s="3"/>
      <c r="B4" s="53" t="s">
        <v>305</v>
      </c>
      <c r="C4" s="55" t="s">
        <v>308</v>
      </c>
      <c r="D4" s="57" t="s">
        <v>315</v>
      </c>
      <c r="E4" s="211" t="str">
        <f>C4</f>
        <v>1.1   test 1.1</v>
      </c>
      <c r="F4" s="237" t="str">
        <f>B4</f>
        <v>항1  TEST 1</v>
      </c>
      <c r="G4" s="245" t="s">
        <v>296</v>
      </c>
      <c r="H4" s="51"/>
      <c r="I4" s="51"/>
      <c r="J4" s="51"/>
      <c r="K4" s="35"/>
      <c r="L4" s="51"/>
    </row>
    <row r="5" spans="1:31" ht="14.25" customHeight="1" x14ac:dyDescent="0.3">
      <c r="A5" s="3"/>
      <c r="B5" s="53" t="s">
        <v>305</v>
      </c>
      <c r="C5" s="55" t="s">
        <v>308</v>
      </c>
      <c r="D5" s="57" t="s">
        <v>317</v>
      </c>
      <c r="E5" s="211" t="str">
        <f t="shared" ref="E5:E164" si="0">C5</f>
        <v>1.1   test 1.1</v>
      </c>
      <c r="F5" s="237" t="str">
        <f t="shared" ref="F5:F164" si="1">B5</f>
        <v>항1  TEST 1</v>
      </c>
      <c r="G5" s="245" t="s">
        <v>326</v>
      </c>
      <c r="H5" s="51"/>
      <c r="I5" s="51"/>
      <c r="J5" s="51"/>
      <c r="K5" s="51"/>
      <c r="L5" s="51"/>
    </row>
    <row r="6" spans="1:31" ht="14.25" customHeight="1" x14ac:dyDescent="0.3">
      <c r="A6" s="3"/>
      <c r="B6" s="53" t="s">
        <v>305</v>
      </c>
      <c r="C6" s="55" t="s">
        <v>308</v>
      </c>
      <c r="D6" s="57" t="s">
        <v>319</v>
      </c>
      <c r="E6" s="211" t="str">
        <f t="shared" si="0"/>
        <v>1.1   test 1.1</v>
      </c>
      <c r="F6" s="237" t="str">
        <f t="shared" si="1"/>
        <v>항1  TEST 1</v>
      </c>
      <c r="G6" s="245" t="s">
        <v>297</v>
      </c>
      <c r="H6" s="51"/>
      <c r="I6" s="51"/>
      <c r="J6" s="51"/>
      <c r="K6" s="51"/>
      <c r="L6" s="51"/>
    </row>
    <row r="7" spans="1:31" ht="14.25" customHeight="1" x14ac:dyDescent="0.3">
      <c r="A7" s="3"/>
      <c r="B7" s="53" t="s">
        <v>305</v>
      </c>
      <c r="C7" s="55" t="s">
        <v>308</v>
      </c>
      <c r="D7" s="57" t="s">
        <v>321</v>
      </c>
      <c r="E7" s="211" t="str">
        <f t="shared" si="0"/>
        <v>1.1   test 1.1</v>
      </c>
      <c r="F7" s="237" t="str">
        <f t="shared" si="1"/>
        <v>항1  TEST 1</v>
      </c>
      <c r="G7" s="245" t="s">
        <v>1</v>
      </c>
      <c r="H7" s="51"/>
      <c r="I7" s="51"/>
      <c r="J7" s="51"/>
      <c r="K7" s="51"/>
      <c r="L7" s="51"/>
    </row>
    <row r="8" spans="1:31" ht="14.25" customHeight="1" x14ac:dyDescent="0.3">
      <c r="A8" s="3"/>
      <c r="B8" s="53" t="s">
        <v>396</v>
      </c>
      <c r="C8" s="55" t="s">
        <v>395</v>
      </c>
      <c r="D8" s="57" t="s">
        <v>397</v>
      </c>
      <c r="E8" s="211" t="str">
        <f t="shared" si="0"/>
        <v>1.1   test 1.1</v>
      </c>
      <c r="F8" s="237" t="str">
        <f t="shared" si="1"/>
        <v>항1  TEST 1</v>
      </c>
      <c r="G8" s="245" t="s">
        <v>1</v>
      </c>
      <c r="H8" s="51"/>
      <c r="I8" s="51"/>
      <c r="J8" s="51"/>
      <c r="K8" s="51"/>
      <c r="L8" s="51"/>
    </row>
    <row r="9" spans="1:31" ht="14.25" customHeight="1" x14ac:dyDescent="0.3">
      <c r="A9" s="3"/>
      <c r="B9" s="53" t="s">
        <v>396</v>
      </c>
      <c r="C9" s="55" t="s">
        <v>395</v>
      </c>
      <c r="D9" s="57" t="s">
        <v>398</v>
      </c>
      <c r="E9" s="211" t="str">
        <f t="shared" si="0"/>
        <v>1.1   test 1.1</v>
      </c>
      <c r="F9" s="237" t="str">
        <f t="shared" si="1"/>
        <v>항1  TEST 1</v>
      </c>
      <c r="G9" s="245" t="s">
        <v>1</v>
      </c>
      <c r="H9" s="51"/>
      <c r="I9" s="51"/>
      <c r="J9" s="51"/>
      <c r="K9" s="51"/>
      <c r="L9" s="51"/>
    </row>
    <row r="10" spans="1:31" ht="14.25" customHeight="1" x14ac:dyDescent="0.3">
      <c r="A10" s="3"/>
      <c r="B10" s="53" t="s">
        <v>396</v>
      </c>
      <c r="C10" s="55" t="s">
        <v>395</v>
      </c>
      <c r="D10" s="57" t="s">
        <v>399</v>
      </c>
      <c r="E10" s="211" t="str">
        <f t="shared" si="0"/>
        <v>1.1   test 1.1</v>
      </c>
      <c r="F10" s="237" t="str">
        <f t="shared" si="1"/>
        <v>항1  TEST 1</v>
      </c>
      <c r="G10" s="245" t="s">
        <v>1</v>
      </c>
      <c r="H10" s="51"/>
      <c r="I10" s="51"/>
      <c r="J10" s="51"/>
      <c r="K10" s="51"/>
      <c r="L10" s="51"/>
    </row>
    <row r="11" spans="1:31" ht="14.25" customHeight="1" x14ac:dyDescent="0.3">
      <c r="A11" s="3"/>
      <c r="B11" s="53" t="s">
        <v>396</v>
      </c>
      <c r="C11" s="55" t="s">
        <v>395</v>
      </c>
      <c r="D11" s="57" t="s">
        <v>400</v>
      </c>
      <c r="E11" s="211" t="str">
        <f t="shared" si="0"/>
        <v>1.1   test 1.1</v>
      </c>
      <c r="F11" s="237" t="str">
        <f t="shared" si="1"/>
        <v>항1  TEST 1</v>
      </c>
      <c r="G11" s="245" t="s">
        <v>326</v>
      </c>
      <c r="H11" s="51"/>
      <c r="I11" s="51"/>
      <c r="J11" s="51"/>
      <c r="K11" s="51"/>
      <c r="L11" s="51"/>
    </row>
    <row r="12" spans="1:31" ht="14.25" customHeight="1" x14ac:dyDescent="0.3">
      <c r="A12" s="3"/>
      <c r="B12" s="53" t="s">
        <v>396</v>
      </c>
      <c r="C12" s="55" t="s">
        <v>395</v>
      </c>
      <c r="D12" s="57" t="s">
        <v>401</v>
      </c>
      <c r="E12" s="211" t="str">
        <f t="shared" si="0"/>
        <v>1.1   test 1.1</v>
      </c>
      <c r="F12" s="237" t="str">
        <f t="shared" si="1"/>
        <v>항1  TEST 1</v>
      </c>
      <c r="G12" s="245" t="s">
        <v>1</v>
      </c>
      <c r="H12" s="51"/>
      <c r="I12" s="51"/>
      <c r="J12" s="51"/>
      <c r="K12" s="51"/>
      <c r="L12" s="51"/>
    </row>
    <row r="13" spans="1:31" ht="14.25" customHeight="1" x14ac:dyDescent="0.3">
      <c r="A13" s="3"/>
      <c r="B13" s="53" t="s">
        <v>396</v>
      </c>
      <c r="C13" s="55" t="s">
        <v>395</v>
      </c>
      <c r="D13" s="57" t="s">
        <v>402</v>
      </c>
      <c r="E13" s="211" t="str">
        <f t="shared" si="0"/>
        <v>1.1   test 1.1</v>
      </c>
      <c r="F13" s="237" t="str">
        <f t="shared" si="1"/>
        <v>항1  TEST 1</v>
      </c>
      <c r="G13" s="245" t="s">
        <v>1</v>
      </c>
      <c r="H13" s="51"/>
      <c r="I13" s="51"/>
      <c r="J13" s="51"/>
      <c r="K13" s="51"/>
      <c r="L13" s="51"/>
    </row>
    <row r="14" spans="1:31" ht="14.25" customHeight="1" x14ac:dyDescent="0.3">
      <c r="A14" s="3"/>
      <c r="B14" s="53" t="s">
        <v>305</v>
      </c>
      <c r="C14" s="55" t="s">
        <v>309</v>
      </c>
      <c r="D14" s="57" t="s">
        <v>322</v>
      </c>
      <c r="E14" s="211" t="str">
        <f t="shared" si="0"/>
        <v>1.2   test 1.2</v>
      </c>
      <c r="F14" s="237" t="str">
        <f t="shared" si="1"/>
        <v>항1  TEST 1</v>
      </c>
      <c r="G14" s="245" t="s">
        <v>326</v>
      </c>
      <c r="H14" s="51"/>
      <c r="I14" s="51"/>
      <c r="J14" s="51"/>
      <c r="K14" s="51"/>
      <c r="L14" s="51"/>
    </row>
    <row r="15" spans="1:31" ht="14.25" customHeight="1" x14ac:dyDescent="0.3">
      <c r="A15" s="3"/>
      <c r="B15" s="53" t="s">
        <v>305</v>
      </c>
      <c r="C15" s="55" t="s">
        <v>309</v>
      </c>
      <c r="D15" s="57" t="s">
        <v>323</v>
      </c>
      <c r="E15" s="211" t="str">
        <f t="shared" si="0"/>
        <v>1.2   test 1.2</v>
      </c>
      <c r="F15" s="237" t="str">
        <f t="shared" si="1"/>
        <v>항1  TEST 1</v>
      </c>
      <c r="G15" s="245" t="s">
        <v>326</v>
      </c>
      <c r="H15" s="51"/>
      <c r="I15" s="51"/>
      <c r="J15" s="51"/>
      <c r="K15" s="51"/>
      <c r="L15" s="51"/>
    </row>
    <row r="16" spans="1:31" ht="14.25" customHeight="1" x14ac:dyDescent="0.3">
      <c r="A16" s="3"/>
      <c r="B16" s="53" t="s">
        <v>305</v>
      </c>
      <c r="C16" s="55" t="s">
        <v>309</v>
      </c>
      <c r="D16" s="57" t="s">
        <v>324</v>
      </c>
      <c r="E16" s="211" t="str">
        <f t="shared" si="0"/>
        <v>1.2   test 1.2</v>
      </c>
      <c r="F16" s="237" t="str">
        <f t="shared" si="1"/>
        <v>항1  TEST 1</v>
      </c>
      <c r="G16" s="245" t="s">
        <v>1</v>
      </c>
      <c r="H16" s="51"/>
      <c r="I16" s="51"/>
      <c r="J16" s="51"/>
      <c r="K16" s="51"/>
      <c r="L16" s="51"/>
    </row>
    <row r="17" spans="1:12" ht="14.25" customHeight="1" x14ac:dyDescent="0.3">
      <c r="A17" s="3"/>
      <c r="B17" s="53" t="s">
        <v>305</v>
      </c>
      <c r="C17" s="55" t="s">
        <v>309</v>
      </c>
      <c r="D17" s="57" t="s">
        <v>325</v>
      </c>
      <c r="E17" s="211" t="str">
        <f t="shared" si="0"/>
        <v>1.2   test 1.2</v>
      </c>
      <c r="F17" s="237" t="str">
        <f t="shared" si="1"/>
        <v>항1  TEST 1</v>
      </c>
      <c r="G17" s="245" t="s">
        <v>1</v>
      </c>
      <c r="H17" s="51"/>
      <c r="I17" s="51"/>
      <c r="J17" s="51"/>
      <c r="K17" s="51"/>
      <c r="L17" s="51"/>
    </row>
    <row r="18" spans="1:12" ht="14.25" customHeight="1" x14ac:dyDescent="0.3">
      <c r="A18" s="3"/>
      <c r="B18" s="53" t="s">
        <v>396</v>
      </c>
      <c r="C18" s="55" t="s">
        <v>403</v>
      </c>
      <c r="D18" s="57" t="s">
        <v>404</v>
      </c>
      <c r="E18" s="211" t="str">
        <f t="shared" ref="E18:E21" si="2">C18</f>
        <v>1.2   test 1.2</v>
      </c>
      <c r="F18" s="237" t="str">
        <f t="shared" ref="F18:F21" si="3">B18</f>
        <v>항1  TEST 1</v>
      </c>
      <c r="G18" s="245" t="s">
        <v>1</v>
      </c>
      <c r="H18" s="51"/>
      <c r="I18" s="51"/>
      <c r="J18" s="51"/>
      <c r="K18" s="51"/>
      <c r="L18" s="51"/>
    </row>
    <row r="19" spans="1:12" ht="14.25" customHeight="1" x14ac:dyDescent="0.3">
      <c r="A19" s="3"/>
      <c r="B19" s="53" t="s">
        <v>396</v>
      </c>
      <c r="C19" s="55" t="s">
        <v>403</v>
      </c>
      <c r="D19" s="57" t="s">
        <v>405</v>
      </c>
      <c r="E19" s="211" t="str">
        <f t="shared" si="2"/>
        <v>1.2   test 1.2</v>
      </c>
      <c r="F19" s="237" t="str">
        <f t="shared" si="3"/>
        <v>항1  TEST 1</v>
      </c>
      <c r="G19" s="245" t="s">
        <v>1</v>
      </c>
      <c r="H19" s="51"/>
      <c r="I19" s="51"/>
      <c r="J19" s="51"/>
      <c r="K19" s="51"/>
      <c r="L19" s="51"/>
    </row>
    <row r="20" spans="1:12" ht="14.25" customHeight="1" x14ac:dyDescent="0.3">
      <c r="A20" s="3"/>
      <c r="B20" s="53" t="s">
        <v>396</v>
      </c>
      <c r="C20" s="55" t="s">
        <v>403</v>
      </c>
      <c r="D20" s="57" t="s">
        <v>41</v>
      </c>
      <c r="E20" s="211" t="str">
        <f t="shared" si="2"/>
        <v>1.2   test 1.2</v>
      </c>
      <c r="F20" s="237" t="str">
        <f t="shared" si="3"/>
        <v>항1  TEST 1</v>
      </c>
      <c r="G20" s="245" t="s">
        <v>326</v>
      </c>
      <c r="H20" s="51"/>
      <c r="I20" s="51"/>
      <c r="J20" s="51"/>
      <c r="K20" s="51"/>
      <c r="L20" s="51"/>
    </row>
    <row r="21" spans="1:12" ht="14.25" customHeight="1" x14ac:dyDescent="0.3">
      <c r="A21" s="3"/>
      <c r="B21" s="53" t="s">
        <v>396</v>
      </c>
      <c r="C21" s="55" t="s">
        <v>403</v>
      </c>
      <c r="D21" s="57" t="s">
        <v>42</v>
      </c>
      <c r="E21" s="211" t="str">
        <f t="shared" si="2"/>
        <v>1.2   test 1.2</v>
      </c>
      <c r="F21" s="237" t="str">
        <f t="shared" si="3"/>
        <v>항1  TEST 1</v>
      </c>
      <c r="G21" s="245" t="s">
        <v>1</v>
      </c>
      <c r="H21" s="51"/>
      <c r="I21" s="51"/>
      <c r="J21" s="51"/>
      <c r="K21" s="51"/>
      <c r="L21" s="51"/>
    </row>
    <row r="22" spans="1:12" ht="14.25" customHeight="1" x14ac:dyDescent="0.3">
      <c r="A22" s="3"/>
      <c r="B22" s="53" t="s">
        <v>396</v>
      </c>
      <c r="C22" s="55" t="s">
        <v>403</v>
      </c>
      <c r="D22" s="57" t="s">
        <v>406</v>
      </c>
      <c r="E22" s="211" t="str">
        <f t="shared" ref="E22:E23" si="4">C22</f>
        <v>1.2   test 1.2</v>
      </c>
      <c r="F22" s="237" t="str">
        <f t="shared" ref="F22:F23" si="5">B22</f>
        <v>항1  TEST 1</v>
      </c>
      <c r="G22" s="245" t="s">
        <v>326</v>
      </c>
      <c r="H22" s="51"/>
      <c r="I22" s="51"/>
      <c r="J22" s="51"/>
      <c r="K22" s="51"/>
      <c r="L22" s="51"/>
    </row>
    <row r="23" spans="1:12" ht="14.25" customHeight="1" x14ac:dyDescent="0.3">
      <c r="A23" s="3"/>
      <c r="B23" s="53" t="s">
        <v>396</v>
      </c>
      <c r="C23" s="55" t="s">
        <v>403</v>
      </c>
      <c r="D23" s="57" t="s">
        <v>407</v>
      </c>
      <c r="E23" s="211" t="str">
        <f t="shared" si="4"/>
        <v>1.2   test 1.2</v>
      </c>
      <c r="F23" s="237" t="str">
        <f t="shared" si="5"/>
        <v>항1  TEST 1</v>
      </c>
      <c r="G23" s="245" t="s">
        <v>1</v>
      </c>
      <c r="H23" s="51"/>
      <c r="I23" s="51"/>
      <c r="J23" s="51"/>
      <c r="K23" s="51"/>
      <c r="L23" s="51"/>
    </row>
    <row r="24" spans="1:12" ht="14.25" customHeight="1" x14ac:dyDescent="0.3">
      <c r="A24" s="3"/>
      <c r="B24" s="53" t="s">
        <v>306</v>
      </c>
      <c r="C24" s="55" t="s">
        <v>310</v>
      </c>
      <c r="D24" s="57" t="s">
        <v>558</v>
      </c>
      <c r="E24" s="211" t="str">
        <f t="shared" si="0"/>
        <v>2.1   test 2.1</v>
      </c>
      <c r="F24" s="237" t="str">
        <f t="shared" si="1"/>
        <v>항2  TEST 2</v>
      </c>
      <c r="G24" s="245" t="s">
        <v>1</v>
      </c>
      <c r="H24" s="51"/>
      <c r="I24" s="51"/>
      <c r="J24" s="51"/>
      <c r="K24" s="51"/>
      <c r="L24" s="51"/>
    </row>
    <row r="25" spans="1:12" ht="14.25" customHeight="1" x14ac:dyDescent="0.3">
      <c r="A25" s="3"/>
      <c r="B25" s="53" t="s">
        <v>306</v>
      </c>
      <c r="C25" s="55" t="s">
        <v>310</v>
      </c>
      <c r="D25" s="57" t="s">
        <v>560</v>
      </c>
      <c r="E25" s="211" t="str">
        <f t="shared" si="0"/>
        <v>2.1   test 2.1</v>
      </c>
      <c r="F25" s="237" t="str">
        <f t="shared" si="1"/>
        <v>항2  TEST 2</v>
      </c>
      <c r="G25" s="245" t="s">
        <v>1</v>
      </c>
      <c r="H25" s="51"/>
      <c r="I25" s="51"/>
      <c r="J25" s="51"/>
      <c r="K25" s="51"/>
      <c r="L25" s="51"/>
    </row>
    <row r="26" spans="1:12" ht="14.25" customHeight="1" x14ac:dyDescent="0.3">
      <c r="A26" s="3"/>
      <c r="B26" s="53" t="s">
        <v>306</v>
      </c>
      <c r="C26" s="55" t="s">
        <v>310</v>
      </c>
      <c r="D26" s="57" t="s">
        <v>561</v>
      </c>
      <c r="E26" s="211" t="str">
        <f t="shared" si="0"/>
        <v>2.1   test 2.1</v>
      </c>
      <c r="F26" s="237" t="str">
        <f t="shared" si="1"/>
        <v>항2  TEST 2</v>
      </c>
      <c r="G26" s="245"/>
      <c r="H26" s="51"/>
      <c r="I26" s="51"/>
      <c r="J26" s="51"/>
      <c r="K26" s="51"/>
      <c r="L26" s="51"/>
    </row>
    <row r="27" spans="1:12" ht="14.25" customHeight="1" x14ac:dyDescent="0.3">
      <c r="A27" s="3"/>
      <c r="B27" s="53" t="s">
        <v>306</v>
      </c>
      <c r="C27" s="55" t="s">
        <v>310</v>
      </c>
      <c r="D27" s="57" t="s">
        <v>562</v>
      </c>
      <c r="E27" s="211" t="str">
        <f t="shared" si="0"/>
        <v>2.1   test 2.1</v>
      </c>
      <c r="F27" s="237" t="str">
        <f t="shared" si="1"/>
        <v>항2  TEST 2</v>
      </c>
      <c r="G27" s="245"/>
      <c r="H27" s="51"/>
      <c r="I27" s="51"/>
      <c r="J27" s="51"/>
      <c r="K27" s="51"/>
      <c r="L27" s="51"/>
    </row>
    <row r="28" spans="1:12" ht="14.25" customHeight="1" x14ac:dyDescent="0.3">
      <c r="A28" s="3"/>
      <c r="B28" s="53" t="s">
        <v>414</v>
      </c>
      <c r="C28" s="55" t="s">
        <v>415</v>
      </c>
      <c r="D28" s="57" t="s">
        <v>408</v>
      </c>
      <c r="E28" s="211" t="str">
        <f t="shared" ref="E28:E31" si="6">C28</f>
        <v>2.1   test 2.1</v>
      </c>
      <c r="F28" s="237" t="str">
        <f t="shared" ref="F28:F31" si="7">B28</f>
        <v>항2  TEST 2</v>
      </c>
      <c r="G28" s="245"/>
      <c r="H28" s="51"/>
      <c r="I28" s="51"/>
      <c r="J28" s="51"/>
      <c r="K28" s="51"/>
      <c r="L28" s="51"/>
    </row>
    <row r="29" spans="1:12" ht="14.25" customHeight="1" x14ac:dyDescent="0.3">
      <c r="A29" s="3"/>
      <c r="B29" s="53" t="s">
        <v>414</v>
      </c>
      <c r="C29" s="55" t="s">
        <v>415</v>
      </c>
      <c r="D29" s="57" t="s">
        <v>409</v>
      </c>
      <c r="E29" s="211" t="str">
        <f t="shared" si="6"/>
        <v>2.1   test 2.1</v>
      </c>
      <c r="F29" s="237" t="str">
        <f t="shared" si="7"/>
        <v>항2  TEST 2</v>
      </c>
      <c r="G29" s="245"/>
      <c r="H29" s="51"/>
      <c r="I29" s="51"/>
      <c r="J29" s="51"/>
      <c r="K29" s="51"/>
      <c r="L29" s="51"/>
    </row>
    <row r="30" spans="1:12" ht="14.25" customHeight="1" x14ac:dyDescent="0.3">
      <c r="A30" s="3"/>
      <c r="B30" s="53" t="s">
        <v>414</v>
      </c>
      <c r="C30" s="55" t="s">
        <v>415</v>
      </c>
      <c r="D30" s="57" t="s">
        <v>410</v>
      </c>
      <c r="E30" s="211" t="str">
        <f t="shared" si="6"/>
        <v>2.1   test 2.1</v>
      </c>
      <c r="F30" s="237" t="str">
        <f t="shared" si="7"/>
        <v>항2  TEST 2</v>
      </c>
      <c r="G30" s="245"/>
      <c r="H30" s="51"/>
      <c r="I30" s="51"/>
      <c r="J30" s="51"/>
      <c r="K30" s="51"/>
      <c r="L30" s="51"/>
    </row>
    <row r="31" spans="1:12" ht="14.25" customHeight="1" x14ac:dyDescent="0.3">
      <c r="A31" s="3"/>
      <c r="B31" s="53" t="s">
        <v>414</v>
      </c>
      <c r="C31" s="55" t="s">
        <v>415</v>
      </c>
      <c r="D31" s="57" t="s">
        <v>411</v>
      </c>
      <c r="E31" s="211" t="str">
        <f t="shared" si="6"/>
        <v>2.1   test 2.1</v>
      </c>
      <c r="F31" s="237" t="str">
        <f t="shared" si="7"/>
        <v>항2  TEST 2</v>
      </c>
      <c r="G31" s="245"/>
      <c r="H31" s="51"/>
      <c r="I31" s="51"/>
      <c r="J31" s="51"/>
      <c r="K31" s="51"/>
      <c r="L31" s="51"/>
    </row>
    <row r="32" spans="1:12" ht="14.25" customHeight="1" x14ac:dyDescent="0.3">
      <c r="A32" s="3"/>
      <c r="B32" s="53" t="s">
        <v>414</v>
      </c>
      <c r="C32" s="55" t="s">
        <v>415</v>
      </c>
      <c r="D32" s="57" t="s">
        <v>412</v>
      </c>
      <c r="E32" s="211" t="str">
        <f t="shared" ref="E32:E33" si="8">C32</f>
        <v>2.1   test 2.1</v>
      </c>
      <c r="F32" s="237" t="str">
        <f t="shared" ref="F32:F33" si="9">B32</f>
        <v>항2  TEST 2</v>
      </c>
      <c r="G32" s="245"/>
      <c r="H32" s="51"/>
      <c r="I32" s="51"/>
      <c r="J32" s="51"/>
      <c r="K32" s="51"/>
      <c r="L32" s="51"/>
    </row>
    <row r="33" spans="1:12" ht="14.25" customHeight="1" x14ac:dyDescent="0.3">
      <c r="A33" s="3"/>
      <c r="B33" s="53" t="s">
        <v>414</v>
      </c>
      <c r="C33" s="55" t="s">
        <v>415</v>
      </c>
      <c r="D33" s="57" t="s">
        <v>413</v>
      </c>
      <c r="E33" s="211" t="str">
        <f t="shared" si="8"/>
        <v>2.1   test 2.1</v>
      </c>
      <c r="F33" s="237" t="str">
        <f t="shared" si="9"/>
        <v>항2  TEST 2</v>
      </c>
      <c r="G33" s="245"/>
      <c r="H33" s="51"/>
      <c r="I33" s="51"/>
      <c r="J33" s="51"/>
      <c r="K33" s="51"/>
      <c r="L33" s="51"/>
    </row>
    <row r="34" spans="1:12" ht="14.25" customHeight="1" x14ac:dyDescent="0.3">
      <c r="A34" s="3"/>
      <c r="B34" s="53" t="s">
        <v>306</v>
      </c>
      <c r="C34" s="55" t="s">
        <v>311</v>
      </c>
      <c r="D34" s="57" t="s">
        <v>553</v>
      </c>
      <c r="E34" s="211" t="str">
        <f t="shared" si="0"/>
        <v>2.2   test 2.2</v>
      </c>
      <c r="F34" s="237" t="str">
        <f t="shared" si="1"/>
        <v>항2  TEST 2</v>
      </c>
      <c r="G34" s="245"/>
      <c r="H34" s="51"/>
      <c r="I34" s="51"/>
      <c r="J34" s="51"/>
      <c r="K34" s="51"/>
      <c r="L34" s="51"/>
    </row>
    <row r="35" spans="1:12" ht="14.25" customHeight="1" x14ac:dyDescent="0.3">
      <c r="A35" s="3"/>
      <c r="B35" s="53" t="s">
        <v>306</v>
      </c>
      <c r="C35" s="55" t="s">
        <v>311</v>
      </c>
      <c r="D35" s="57" t="s">
        <v>554</v>
      </c>
      <c r="E35" s="211" t="str">
        <f t="shared" si="0"/>
        <v>2.2   test 2.2</v>
      </c>
      <c r="F35" s="237" t="str">
        <f t="shared" si="1"/>
        <v>항2  TEST 2</v>
      </c>
      <c r="G35" s="245"/>
      <c r="H35" s="51"/>
      <c r="I35" s="51"/>
      <c r="J35" s="51"/>
      <c r="K35" s="51"/>
      <c r="L35" s="51"/>
    </row>
    <row r="36" spans="1:12" ht="14.25" customHeight="1" x14ac:dyDescent="0.3">
      <c r="A36" s="3"/>
      <c r="B36" s="53" t="s">
        <v>306</v>
      </c>
      <c r="C36" s="55" t="s">
        <v>311</v>
      </c>
      <c r="D36" s="57" t="s">
        <v>555</v>
      </c>
      <c r="E36" s="211" t="str">
        <f t="shared" si="0"/>
        <v>2.2   test 2.2</v>
      </c>
      <c r="F36" s="237" t="str">
        <f t="shared" si="1"/>
        <v>항2  TEST 2</v>
      </c>
      <c r="G36" s="245"/>
      <c r="H36" s="51"/>
      <c r="I36" s="51"/>
      <c r="J36" s="51"/>
      <c r="K36" s="51"/>
      <c r="L36" s="51"/>
    </row>
    <row r="37" spans="1:12" ht="14.25" customHeight="1" x14ac:dyDescent="0.3">
      <c r="A37" s="3"/>
      <c r="B37" s="53" t="s">
        <v>306</v>
      </c>
      <c r="C37" s="55" t="s">
        <v>311</v>
      </c>
      <c r="D37" s="57" t="s">
        <v>556</v>
      </c>
      <c r="E37" s="211" t="str">
        <f t="shared" si="0"/>
        <v>2.2   test 2.2</v>
      </c>
      <c r="F37" s="237" t="str">
        <f t="shared" si="1"/>
        <v>항2  TEST 2</v>
      </c>
      <c r="G37" s="245"/>
      <c r="H37" s="51"/>
      <c r="I37" s="51"/>
      <c r="J37" s="51"/>
      <c r="K37" s="51"/>
      <c r="L37" s="51"/>
    </row>
    <row r="38" spans="1:12" ht="14.25" customHeight="1" x14ac:dyDescent="0.3">
      <c r="A38" s="3"/>
      <c r="B38" s="53" t="s">
        <v>414</v>
      </c>
      <c r="C38" s="55" t="s">
        <v>416</v>
      </c>
      <c r="D38" s="57" t="s">
        <v>417</v>
      </c>
      <c r="E38" s="211" t="str">
        <f t="shared" ref="E38:E43" si="10">C38</f>
        <v>2.2   test 2.2</v>
      </c>
      <c r="F38" s="237" t="str">
        <f t="shared" ref="F38:F43" si="11">B38</f>
        <v>항2  TEST 2</v>
      </c>
      <c r="G38" s="245"/>
      <c r="H38" s="51"/>
      <c r="I38" s="51"/>
      <c r="J38" s="51"/>
      <c r="K38" s="51"/>
      <c r="L38" s="51"/>
    </row>
    <row r="39" spans="1:12" ht="14.25" customHeight="1" x14ac:dyDescent="0.3">
      <c r="A39" s="3"/>
      <c r="B39" s="53" t="s">
        <v>414</v>
      </c>
      <c r="C39" s="55" t="s">
        <v>416</v>
      </c>
      <c r="D39" s="57" t="s">
        <v>418</v>
      </c>
      <c r="E39" s="211" t="str">
        <f t="shared" si="10"/>
        <v>2.2   test 2.2</v>
      </c>
      <c r="F39" s="237" t="str">
        <f t="shared" si="11"/>
        <v>항2  TEST 2</v>
      </c>
      <c r="G39" s="245"/>
      <c r="H39" s="51"/>
      <c r="I39" s="51"/>
      <c r="J39" s="51"/>
      <c r="K39" s="51"/>
      <c r="L39" s="51"/>
    </row>
    <row r="40" spans="1:12" ht="14.25" customHeight="1" x14ac:dyDescent="0.3">
      <c r="A40" s="3"/>
      <c r="B40" s="53" t="s">
        <v>414</v>
      </c>
      <c r="C40" s="55" t="s">
        <v>416</v>
      </c>
      <c r="D40" s="57" t="s">
        <v>419</v>
      </c>
      <c r="E40" s="211" t="str">
        <f t="shared" si="10"/>
        <v>2.2   test 2.2</v>
      </c>
      <c r="F40" s="237" t="str">
        <f t="shared" si="11"/>
        <v>항2  TEST 2</v>
      </c>
      <c r="G40" s="245"/>
      <c r="H40" s="51"/>
      <c r="I40" s="51"/>
      <c r="J40" s="51"/>
      <c r="K40" s="51"/>
      <c r="L40" s="51"/>
    </row>
    <row r="41" spans="1:12" ht="14.25" customHeight="1" x14ac:dyDescent="0.3">
      <c r="A41" s="3"/>
      <c r="B41" s="53" t="s">
        <v>414</v>
      </c>
      <c r="C41" s="55" t="s">
        <v>416</v>
      </c>
      <c r="D41" s="57" t="s">
        <v>420</v>
      </c>
      <c r="E41" s="211" t="str">
        <f t="shared" si="10"/>
        <v>2.2   test 2.2</v>
      </c>
      <c r="F41" s="237" t="str">
        <f t="shared" si="11"/>
        <v>항2  TEST 2</v>
      </c>
      <c r="G41" s="245"/>
      <c r="H41" s="51"/>
      <c r="I41" s="51"/>
      <c r="J41" s="51"/>
      <c r="K41" s="51"/>
      <c r="L41" s="51"/>
    </row>
    <row r="42" spans="1:12" ht="14.25" customHeight="1" x14ac:dyDescent="0.3">
      <c r="A42" s="3"/>
      <c r="B42" s="53" t="s">
        <v>414</v>
      </c>
      <c r="C42" s="55" t="s">
        <v>416</v>
      </c>
      <c r="D42" s="57" t="s">
        <v>551</v>
      </c>
      <c r="E42" s="211" t="str">
        <f t="shared" si="10"/>
        <v>2.2   test 2.2</v>
      </c>
      <c r="F42" s="237" t="str">
        <f t="shared" si="11"/>
        <v>항2  TEST 2</v>
      </c>
      <c r="G42" s="245"/>
      <c r="H42" s="51"/>
      <c r="I42" s="51"/>
      <c r="J42" s="51"/>
      <c r="K42" s="51"/>
      <c r="L42" s="51"/>
    </row>
    <row r="43" spans="1:12" ht="14.25" customHeight="1" x14ac:dyDescent="0.3">
      <c r="A43" s="3"/>
      <c r="B43" s="53" t="s">
        <v>414</v>
      </c>
      <c r="C43" s="55" t="s">
        <v>416</v>
      </c>
      <c r="D43" s="57" t="s">
        <v>552</v>
      </c>
      <c r="E43" s="211" t="str">
        <f t="shared" si="10"/>
        <v>2.2   test 2.2</v>
      </c>
      <c r="F43" s="237" t="str">
        <f t="shared" si="11"/>
        <v>항2  TEST 2</v>
      </c>
      <c r="G43" s="245"/>
      <c r="H43" s="51"/>
      <c r="I43" s="51"/>
      <c r="J43" s="51"/>
      <c r="K43" s="51"/>
      <c r="L43" s="51"/>
    </row>
    <row r="44" spans="1:12" ht="14.25" customHeight="1" x14ac:dyDescent="0.3">
      <c r="A44" s="3"/>
      <c r="B44" s="53" t="s">
        <v>307</v>
      </c>
      <c r="C44" s="55" t="s">
        <v>312</v>
      </c>
      <c r="D44" s="57" t="s">
        <v>32</v>
      </c>
      <c r="E44" s="211" t="str">
        <f t="shared" si="0"/>
        <v>3.1   test 3.1</v>
      </c>
      <c r="F44" s="237" t="str">
        <f t="shared" si="1"/>
        <v>항3  TEST 3</v>
      </c>
      <c r="G44" s="245"/>
      <c r="H44" s="51"/>
      <c r="I44" s="51"/>
      <c r="J44" s="51"/>
      <c r="K44" s="51"/>
      <c r="L44" s="51"/>
    </row>
    <row r="45" spans="1:12" ht="14.25" customHeight="1" x14ac:dyDescent="0.3">
      <c r="A45" s="3"/>
      <c r="B45" s="53" t="s">
        <v>307</v>
      </c>
      <c r="C45" s="55" t="s">
        <v>312</v>
      </c>
      <c r="D45" s="57" t="s">
        <v>33</v>
      </c>
      <c r="E45" s="211" t="str">
        <f t="shared" si="0"/>
        <v>3.1   test 3.1</v>
      </c>
      <c r="F45" s="237" t="str">
        <f t="shared" si="1"/>
        <v>항3  TEST 3</v>
      </c>
      <c r="G45" s="245"/>
      <c r="H45" s="51"/>
      <c r="I45" s="51"/>
      <c r="J45" s="51"/>
      <c r="K45" s="51"/>
      <c r="L45" s="51"/>
    </row>
    <row r="46" spans="1:12" ht="14.25" customHeight="1" x14ac:dyDescent="0.3">
      <c r="A46" s="3"/>
      <c r="B46" s="53" t="s">
        <v>307</v>
      </c>
      <c r="C46" s="55" t="s">
        <v>312</v>
      </c>
      <c r="D46" s="57" t="s">
        <v>34</v>
      </c>
      <c r="E46" s="211" t="str">
        <f t="shared" si="0"/>
        <v>3.1   test 3.1</v>
      </c>
      <c r="F46" s="237" t="str">
        <f t="shared" si="1"/>
        <v>항3  TEST 3</v>
      </c>
      <c r="G46" s="245"/>
      <c r="H46" s="51"/>
      <c r="I46" s="51"/>
      <c r="J46" s="51"/>
      <c r="K46" s="51"/>
      <c r="L46" s="51"/>
    </row>
    <row r="47" spans="1:12" ht="14.25" customHeight="1" x14ac:dyDescent="0.3">
      <c r="A47" s="3"/>
      <c r="B47" s="53" t="s">
        <v>307</v>
      </c>
      <c r="C47" s="55" t="s">
        <v>312</v>
      </c>
      <c r="D47" s="57" t="s">
        <v>35</v>
      </c>
      <c r="E47" s="211" t="str">
        <f t="shared" si="0"/>
        <v>3.1   test 3.1</v>
      </c>
      <c r="F47" s="237" t="str">
        <f t="shared" si="1"/>
        <v>항3  TEST 3</v>
      </c>
      <c r="G47" s="245"/>
      <c r="H47" s="51"/>
      <c r="I47" s="51"/>
      <c r="J47" s="51"/>
      <c r="K47" s="51"/>
      <c r="L47" s="51"/>
    </row>
    <row r="48" spans="1:12" ht="14.25" customHeight="1" x14ac:dyDescent="0.3">
      <c r="A48" s="3"/>
      <c r="B48" s="53" t="s">
        <v>441</v>
      </c>
      <c r="C48" s="55" t="s">
        <v>442</v>
      </c>
      <c r="D48" s="57" t="s">
        <v>43</v>
      </c>
      <c r="E48" s="211" t="str">
        <f t="shared" ref="E48:E53" si="12">C48</f>
        <v>3.1   test 3.1</v>
      </c>
      <c r="F48" s="237" t="str">
        <f t="shared" ref="F48:F53" si="13">B48</f>
        <v>항3  TEST 3</v>
      </c>
      <c r="G48" s="245"/>
      <c r="H48" s="51"/>
      <c r="I48" s="51"/>
      <c r="J48" s="51"/>
      <c r="K48" s="51"/>
      <c r="L48" s="51"/>
    </row>
    <row r="49" spans="1:12" ht="14.25" customHeight="1" x14ac:dyDescent="0.3">
      <c r="A49" s="3"/>
      <c r="B49" s="53" t="s">
        <v>441</v>
      </c>
      <c r="C49" s="55" t="s">
        <v>442</v>
      </c>
      <c r="D49" s="57" t="s">
        <v>44</v>
      </c>
      <c r="E49" s="211" t="str">
        <f t="shared" si="12"/>
        <v>3.1   test 3.1</v>
      </c>
      <c r="F49" s="237" t="str">
        <f t="shared" si="13"/>
        <v>항3  TEST 3</v>
      </c>
      <c r="G49" s="245"/>
      <c r="H49" s="51"/>
      <c r="I49" s="51"/>
      <c r="J49" s="51"/>
      <c r="K49" s="51"/>
      <c r="L49" s="51"/>
    </row>
    <row r="50" spans="1:12" ht="14.25" customHeight="1" x14ac:dyDescent="0.3">
      <c r="A50" s="3"/>
      <c r="B50" s="53" t="s">
        <v>441</v>
      </c>
      <c r="C50" s="55" t="s">
        <v>442</v>
      </c>
      <c r="D50" s="57" t="s">
        <v>45</v>
      </c>
      <c r="E50" s="211" t="str">
        <f t="shared" si="12"/>
        <v>3.1   test 3.1</v>
      </c>
      <c r="F50" s="237" t="str">
        <f t="shared" si="13"/>
        <v>항3  TEST 3</v>
      </c>
      <c r="G50" s="245"/>
      <c r="H50" s="51"/>
      <c r="I50" s="51"/>
      <c r="J50" s="51"/>
      <c r="K50" s="51"/>
      <c r="L50" s="51"/>
    </row>
    <row r="51" spans="1:12" ht="14.25" customHeight="1" x14ac:dyDescent="0.3">
      <c r="A51" s="3"/>
      <c r="B51" s="53" t="s">
        <v>441</v>
      </c>
      <c r="C51" s="55" t="s">
        <v>442</v>
      </c>
      <c r="D51" s="57" t="s">
        <v>46</v>
      </c>
      <c r="E51" s="211" t="str">
        <f t="shared" si="12"/>
        <v>3.1   test 3.1</v>
      </c>
      <c r="F51" s="237" t="str">
        <f t="shared" si="13"/>
        <v>항3  TEST 3</v>
      </c>
      <c r="G51" s="245"/>
      <c r="H51" s="51"/>
      <c r="I51" s="51"/>
      <c r="J51" s="51"/>
      <c r="K51" s="51"/>
      <c r="L51" s="51"/>
    </row>
    <row r="52" spans="1:12" ht="14.25" customHeight="1" x14ac:dyDescent="0.3">
      <c r="A52" s="3"/>
      <c r="B52" s="53" t="s">
        <v>441</v>
      </c>
      <c r="C52" s="55" t="s">
        <v>442</v>
      </c>
      <c r="D52" s="57" t="s">
        <v>439</v>
      </c>
      <c r="E52" s="211" t="str">
        <f t="shared" si="12"/>
        <v>3.1   test 3.1</v>
      </c>
      <c r="F52" s="237" t="str">
        <f t="shared" si="13"/>
        <v>항3  TEST 3</v>
      </c>
      <c r="G52" s="245"/>
      <c r="H52" s="51"/>
      <c r="I52" s="51"/>
      <c r="J52" s="51"/>
      <c r="K52" s="51"/>
      <c r="L52" s="51"/>
    </row>
    <row r="53" spans="1:12" ht="14.25" customHeight="1" x14ac:dyDescent="0.3">
      <c r="A53" s="3"/>
      <c r="B53" s="53" t="s">
        <v>441</v>
      </c>
      <c r="C53" s="55" t="s">
        <v>442</v>
      </c>
      <c r="D53" s="57" t="s">
        <v>440</v>
      </c>
      <c r="E53" s="211" t="str">
        <f t="shared" si="12"/>
        <v>3.1   test 3.1</v>
      </c>
      <c r="F53" s="237" t="str">
        <f t="shared" si="13"/>
        <v>항3  TEST 3</v>
      </c>
      <c r="G53" s="245"/>
      <c r="H53" s="51"/>
      <c r="I53" s="51"/>
      <c r="J53" s="51"/>
      <c r="K53" s="51"/>
      <c r="L53" s="51"/>
    </row>
    <row r="54" spans="1:12" ht="14.25" customHeight="1" x14ac:dyDescent="0.3">
      <c r="A54" s="3"/>
      <c r="B54" s="53" t="s">
        <v>307</v>
      </c>
      <c r="C54" s="55" t="s">
        <v>313</v>
      </c>
      <c r="D54" s="57" t="s">
        <v>36</v>
      </c>
      <c r="E54" s="211" t="str">
        <f t="shared" si="0"/>
        <v>3.2   test 3.2</v>
      </c>
      <c r="F54" s="237" t="str">
        <f t="shared" si="1"/>
        <v>항3  TEST 3</v>
      </c>
      <c r="G54" s="245"/>
      <c r="H54" s="51"/>
      <c r="I54" s="51"/>
      <c r="J54" s="51"/>
      <c r="K54" s="51"/>
      <c r="L54" s="51"/>
    </row>
    <row r="55" spans="1:12" ht="14.25" customHeight="1" x14ac:dyDescent="0.3">
      <c r="A55" s="3"/>
      <c r="B55" s="53" t="s">
        <v>307</v>
      </c>
      <c r="C55" s="55" t="s">
        <v>313</v>
      </c>
      <c r="D55" s="57" t="s">
        <v>37</v>
      </c>
      <c r="E55" s="211" t="str">
        <f t="shared" si="0"/>
        <v>3.2   test 3.2</v>
      </c>
      <c r="F55" s="237" t="str">
        <f t="shared" si="1"/>
        <v>항3  TEST 3</v>
      </c>
      <c r="G55" s="245"/>
      <c r="H55" s="51"/>
      <c r="I55" s="51"/>
      <c r="J55" s="51"/>
      <c r="K55" s="51"/>
      <c r="L55" s="51"/>
    </row>
    <row r="56" spans="1:12" ht="14.25" customHeight="1" x14ac:dyDescent="0.3">
      <c r="A56" s="3"/>
      <c r="B56" s="53" t="s">
        <v>307</v>
      </c>
      <c r="C56" s="55" t="s">
        <v>313</v>
      </c>
      <c r="D56" s="57" t="s">
        <v>38</v>
      </c>
      <c r="E56" s="211" t="str">
        <f t="shared" si="0"/>
        <v>3.2   test 3.2</v>
      </c>
      <c r="F56" s="237" t="str">
        <f t="shared" si="1"/>
        <v>항3  TEST 3</v>
      </c>
      <c r="G56" s="245"/>
      <c r="H56" s="51"/>
      <c r="I56" s="51"/>
      <c r="J56" s="51"/>
      <c r="K56" s="51"/>
      <c r="L56" s="51"/>
    </row>
    <row r="57" spans="1:12" ht="14.25" customHeight="1" x14ac:dyDescent="0.3">
      <c r="A57" s="3"/>
      <c r="B57" s="53" t="s">
        <v>307</v>
      </c>
      <c r="C57" s="55" t="s">
        <v>313</v>
      </c>
      <c r="D57" s="57" t="s">
        <v>39</v>
      </c>
      <c r="E57" s="211" t="str">
        <f t="shared" si="0"/>
        <v>3.2   test 3.2</v>
      </c>
      <c r="F57" s="237" t="str">
        <f t="shared" si="1"/>
        <v>항3  TEST 3</v>
      </c>
      <c r="G57" s="245"/>
      <c r="H57" s="51"/>
      <c r="I57" s="51"/>
      <c r="J57" s="51"/>
      <c r="K57" s="51"/>
      <c r="L57" s="51"/>
    </row>
    <row r="58" spans="1:12" ht="14.25" customHeight="1" x14ac:dyDescent="0.3">
      <c r="A58" s="3"/>
      <c r="B58" s="53" t="s">
        <v>441</v>
      </c>
      <c r="C58" s="55" t="s">
        <v>445</v>
      </c>
      <c r="D58" s="57" t="s">
        <v>47</v>
      </c>
      <c r="E58" s="211" t="str">
        <f t="shared" ref="E58:E63" si="14">C58</f>
        <v>3.2   test 3.2</v>
      </c>
      <c r="F58" s="237" t="str">
        <f t="shared" ref="F58:F63" si="15">B58</f>
        <v>항3  TEST 3</v>
      </c>
      <c r="G58" s="245"/>
      <c r="H58" s="51"/>
      <c r="I58" s="51"/>
      <c r="J58" s="51"/>
      <c r="K58" s="51"/>
      <c r="L58" s="51"/>
    </row>
    <row r="59" spans="1:12" ht="14.25" customHeight="1" x14ac:dyDescent="0.3">
      <c r="A59" s="3"/>
      <c r="B59" s="53" t="s">
        <v>441</v>
      </c>
      <c r="C59" s="55" t="s">
        <v>445</v>
      </c>
      <c r="D59" s="57" t="s">
        <v>48</v>
      </c>
      <c r="E59" s="211" t="str">
        <f t="shared" si="14"/>
        <v>3.2   test 3.2</v>
      </c>
      <c r="F59" s="237" t="str">
        <f t="shared" si="15"/>
        <v>항3  TEST 3</v>
      </c>
      <c r="G59" s="245"/>
      <c r="H59" s="51"/>
      <c r="I59" s="51"/>
      <c r="J59" s="51"/>
      <c r="K59" s="51"/>
      <c r="L59" s="51"/>
    </row>
    <row r="60" spans="1:12" ht="14.25" customHeight="1" x14ac:dyDescent="0.3">
      <c r="A60" s="3"/>
      <c r="B60" s="53" t="s">
        <v>441</v>
      </c>
      <c r="C60" s="55" t="s">
        <v>445</v>
      </c>
      <c r="D60" s="57" t="s">
        <v>49</v>
      </c>
      <c r="E60" s="211" t="str">
        <f t="shared" si="14"/>
        <v>3.2   test 3.2</v>
      </c>
      <c r="F60" s="237" t="str">
        <f t="shared" si="15"/>
        <v>항3  TEST 3</v>
      </c>
      <c r="G60" s="245"/>
      <c r="H60" s="51"/>
      <c r="I60" s="51"/>
      <c r="J60" s="51"/>
      <c r="K60" s="51"/>
      <c r="L60" s="51"/>
    </row>
    <row r="61" spans="1:12" ht="14.25" customHeight="1" x14ac:dyDescent="0.3">
      <c r="A61" s="3"/>
      <c r="B61" s="53" t="s">
        <v>441</v>
      </c>
      <c r="C61" s="55" t="s">
        <v>445</v>
      </c>
      <c r="D61" s="57" t="s">
        <v>50</v>
      </c>
      <c r="E61" s="211" t="str">
        <f t="shared" si="14"/>
        <v>3.2   test 3.2</v>
      </c>
      <c r="F61" s="237" t="str">
        <f t="shared" si="15"/>
        <v>항3  TEST 3</v>
      </c>
      <c r="G61" s="245"/>
      <c r="H61" s="51"/>
      <c r="I61" s="51"/>
      <c r="J61" s="51"/>
      <c r="K61" s="51"/>
      <c r="L61" s="51"/>
    </row>
    <row r="62" spans="1:12" ht="14.25" customHeight="1" x14ac:dyDescent="0.3">
      <c r="A62" s="3"/>
      <c r="B62" s="53" t="s">
        <v>441</v>
      </c>
      <c r="C62" s="55" t="s">
        <v>445</v>
      </c>
      <c r="D62" s="57" t="s">
        <v>443</v>
      </c>
      <c r="E62" s="211" t="str">
        <f t="shared" si="14"/>
        <v>3.2   test 3.2</v>
      </c>
      <c r="F62" s="237" t="str">
        <f t="shared" si="15"/>
        <v>항3  TEST 3</v>
      </c>
      <c r="G62" s="245"/>
      <c r="H62" s="51"/>
      <c r="I62" s="51"/>
      <c r="J62" s="51"/>
      <c r="K62" s="51"/>
      <c r="L62" s="51"/>
    </row>
    <row r="63" spans="1:12" ht="14.25" customHeight="1" x14ac:dyDescent="0.3">
      <c r="A63" s="3"/>
      <c r="B63" s="53" t="s">
        <v>441</v>
      </c>
      <c r="C63" s="55" t="s">
        <v>445</v>
      </c>
      <c r="D63" s="57" t="s">
        <v>444</v>
      </c>
      <c r="E63" s="211" t="str">
        <f t="shared" si="14"/>
        <v>3.2   test 3.2</v>
      </c>
      <c r="F63" s="237" t="str">
        <f t="shared" si="15"/>
        <v>항3  TEST 3</v>
      </c>
      <c r="G63" s="245"/>
      <c r="H63" s="51"/>
      <c r="I63" s="51"/>
      <c r="J63" s="51"/>
      <c r="K63" s="51"/>
      <c r="L63" s="51"/>
    </row>
    <row r="64" spans="1:12" ht="14.25" customHeight="1" x14ac:dyDescent="0.3">
      <c r="A64" s="3"/>
      <c r="B64" s="53" t="s">
        <v>51</v>
      </c>
      <c r="C64" s="55" t="s">
        <v>52</v>
      </c>
      <c r="D64" s="57" t="s">
        <v>54</v>
      </c>
      <c r="E64" s="211" t="str">
        <f t="shared" si="0"/>
        <v>4.1   YYY</v>
      </c>
      <c r="F64" s="237" t="str">
        <f t="shared" si="1"/>
        <v>항4  XXX</v>
      </c>
      <c r="G64" s="245"/>
      <c r="H64" s="51"/>
      <c r="I64" s="51"/>
      <c r="J64" s="51"/>
      <c r="K64" s="51"/>
      <c r="L64" s="51"/>
    </row>
    <row r="65" spans="1:12" ht="14.25" customHeight="1" x14ac:dyDescent="0.3">
      <c r="A65" s="3"/>
      <c r="B65" s="53" t="s">
        <v>51</v>
      </c>
      <c r="C65" s="55" t="s">
        <v>52</v>
      </c>
      <c r="D65" s="57" t="s">
        <v>55</v>
      </c>
      <c r="E65" s="211" t="str">
        <f t="shared" si="0"/>
        <v>4.1   YYY</v>
      </c>
      <c r="F65" s="237" t="str">
        <f t="shared" si="1"/>
        <v>항4  XXX</v>
      </c>
      <c r="G65" s="245"/>
      <c r="H65" s="51"/>
      <c r="I65" s="51"/>
      <c r="J65" s="51"/>
      <c r="K65" s="51"/>
      <c r="L65" s="51"/>
    </row>
    <row r="66" spans="1:12" ht="14.25" customHeight="1" x14ac:dyDescent="0.3">
      <c r="A66" s="3"/>
      <c r="B66" s="53" t="s">
        <v>51</v>
      </c>
      <c r="C66" s="55" t="s">
        <v>52</v>
      </c>
      <c r="D66" s="57" t="s">
        <v>56</v>
      </c>
      <c r="E66" s="211" t="str">
        <f t="shared" si="0"/>
        <v>4.1   YYY</v>
      </c>
      <c r="F66" s="237" t="str">
        <f t="shared" si="1"/>
        <v>항4  XXX</v>
      </c>
      <c r="G66" s="245"/>
      <c r="H66" s="51"/>
      <c r="I66" s="51"/>
      <c r="J66" s="51"/>
      <c r="K66" s="51"/>
      <c r="L66" s="51"/>
    </row>
    <row r="67" spans="1:12" ht="14.25" customHeight="1" x14ac:dyDescent="0.3">
      <c r="A67" s="3"/>
      <c r="B67" s="53" t="s">
        <v>51</v>
      </c>
      <c r="C67" s="55" t="s">
        <v>52</v>
      </c>
      <c r="D67" s="57" t="s">
        <v>57</v>
      </c>
      <c r="E67" s="211" t="str">
        <f t="shared" si="0"/>
        <v>4.1   YYY</v>
      </c>
      <c r="F67" s="237" t="str">
        <f t="shared" si="1"/>
        <v>항4  XXX</v>
      </c>
      <c r="G67" s="245"/>
      <c r="H67" s="51"/>
      <c r="I67" s="51"/>
      <c r="J67" s="51"/>
      <c r="K67" s="51"/>
      <c r="L67" s="51"/>
    </row>
    <row r="68" spans="1:12" ht="14.25" customHeight="1" x14ac:dyDescent="0.3">
      <c r="A68" s="3"/>
      <c r="B68" s="53" t="s">
        <v>51</v>
      </c>
      <c r="C68" s="55" t="s">
        <v>52</v>
      </c>
      <c r="D68" s="57" t="s">
        <v>421</v>
      </c>
      <c r="E68" s="211" t="str">
        <f t="shared" ref="E68:E73" si="16">C68</f>
        <v>4.1   YYY</v>
      </c>
      <c r="F68" s="237" t="str">
        <f t="shared" ref="F68:F73" si="17">B68</f>
        <v>항4  XXX</v>
      </c>
      <c r="G68" s="245"/>
      <c r="H68" s="51"/>
      <c r="I68" s="51"/>
      <c r="J68" s="51"/>
      <c r="K68" s="51"/>
      <c r="L68" s="51"/>
    </row>
    <row r="69" spans="1:12" ht="14.25" customHeight="1" x14ac:dyDescent="0.3">
      <c r="A69" s="3"/>
      <c r="B69" s="53" t="s">
        <v>51</v>
      </c>
      <c r="C69" s="55" t="s">
        <v>52</v>
      </c>
      <c r="D69" s="57" t="s">
        <v>422</v>
      </c>
      <c r="E69" s="211" t="str">
        <f t="shared" si="16"/>
        <v>4.1   YYY</v>
      </c>
      <c r="F69" s="237" t="str">
        <f t="shared" si="17"/>
        <v>항4  XXX</v>
      </c>
      <c r="G69" s="245"/>
      <c r="H69" s="51"/>
      <c r="I69" s="51"/>
      <c r="J69" s="51"/>
      <c r="K69" s="51"/>
      <c r="L69" s="51"/>
    </row>
    <row r="70" spans="1:12" ht="14.25" customHeight="1" x14ac:dyDescent="0.3">
      <c r="A70" s="3"/>
      <c r="B70" s="53" t="s">
        <v>51</v>
      </c>
      <c r="C70" s="55" t="s">
        <v>52</v>
      </c>
      <c r="D70" s="57" t="s">
        <v>423</v>
      </c>
      <c r="E70" s="211" t="str">
        <f t="shared" si="16"/>
        <v>4.1   YYY</v>
      </c>
      <c r="F70" s="237" t="str">
        <f t="shared" si="17"/>
        <v>항4  XXX</v>
      </c>
      <c r="G70" s="245"/>
      <c r="H70" s="51"/>
      <c r="I70" s="51"/>
      <c r="J70" s="51"/>
      <c r="K70" s="51"/>
      <c r="L70" s="51"/>
    </row>
    <row r="71" spans="1:12" ht="14.25" customHeight="1" x14ac:dyDescent="0.3">
      <c r="A71" s="3"/>
      <c r="B71" s="53" t="s">
        <v>51</v>
      </c>
      <c r="C71" s="55" t="s">
        <v>52</v>
      </c>
      <c r="D71" s="57" t="s">
        <v>424</v>
      </c>
      <c r="E71" s="211" t="str">
        <f t="shared" si="16"/>
        <v>4.1   YYY</v>
      </c>
      <c r="F71" s="237" t="str">
        <f t="shared" si="17"/>
        <v>항4  XXX</v>
      </c>
      <c r="G71" s="245"/>
      <c r="H71" s="51"/>
      <c r="I71" s="51"/>
      <c r="J71" s="51"/>
      <c r="K71" s="51"/>
      <c r="L71" s="51"/>
    </row>
    <row r="72" spans="1:12" ht="14.25" customHeight="1" x14ac:dyDescent="0.3">
      <c r="A72" s="3"/>
      <c r="B72" s="53" t="s">
        <v>51</v>
      </c>
      <c r="C72" s="55" t="s">
        <v>52</v>
      </c>
      <c r="D72" s="57" t="s">
        <v>425</v>
      </c>
      <c r="E72" s="211" t="str">
        <f t="shared" si="16"/>
        <v>4.1   YYY</v>
      </c>
      <c r="F72" s="237" t="str">
        <f t="shared" si="17"/>
        <v>항4  XXX</v>
      </c>
      <c r="G72" s="245"/>
      <c r="H72" s="51"/>
      <c r="I72" s="51"/>
      <c r="J72" s="51"/>
      <c r="K72" s="51"/>
      <c r="L72" s="51"/>
    </row>
    <row r="73" spans="1:12" ht="14.25" customHeight="1" x14ac:dyDescent="0.3">
      <c r="A73" s="3"/>
      <c r="B73" s="53" t="s">
        <v>51</v>
      </c>
      <c r="C73" s="55" t="s">
        <v>52</v>
      </c>
      <c r="D73" s="57" t="s">
        <v>426</v>
      </c>
      <c r="E73" s="211" t="str">
        <f t="shared" si="16"/>
        <v>4.1   YYY</v>
      </c>
      <c r="F73" s="237" t="str">
        <f t="shared" si="17"/>
        <v>항4  XXX</v>
      </c>
      <c r="G73" s="245"/>
      <c r="H73" s="51"/>
      <c r="I73" s="51"/>
      <c r="J73" s="51"/>
      <c r="K73" s="51"/>
      <c r="L73" s="51"/>
    </row>
    <row r="74" spans="1:12" ht="14.25" customHeight="1" x14ac:dyDescent="0.3">
      <c r="A74" s="3"/>
      <c r="B74" s="53" t="s">
        <v>51</v>
      </c>
      <c r="C74" s="55" t="s">
        <v>53</v>
      </c>
      <c r="D74" s="57" t="s">
        <v>58</v>
      </c>
      <c r="E74" s="211" t="str">
        <f t="shared" si="0"/>
        <v>4.2   YYY</v>
      </c>
      <c r="F74" s="237" t="str">
        <f t="shared" si="1"/>
        <v>항4  XXX</v>
      </c>
      <c r="G74" s="245"/>
      <c r="H74" s="51"/>
      <c r="I74" s="51"/>
      <c r="J74" s="51"/>
      <c r="K74" s="51"/>
      <c r="L74" s="51"/>
    </row>
    <row r="75" spans="1:12" ht="14.25" customHeight="1" x14ac:dyDescent="0.3">
      <c r="A75" s="3"/>
      <c r="B75" s="53" t="s">
        <v>51</v>
      </c>
      <c r="C75" s="55" t="s">
        <v>53</v>
      </c>
      <c r="D75" s="57" t="s">
        <v>59</v>
      </c>
      <c r="E75" s="211" t="str">
        <f t="shared" si="0"/>
        <v>4.2   YYY</v>
      </c>
      <c r="F75" s="237" t="str">
        <f t="shared" si="1"/>
        <v>항4  XXX</v>
      </c>
      <c r="G75" s="245"/>
      <c r="H75" s="51"/>
      <c r="I75" s="51"/>
      <c r="J75" s="51"/>
      <c r="K75" s="51"/>
      <c r="L75" s="51"/>
    </row>
    <row r="76" spans="1:12" ht="14.25" customHeight="1" x14ac:dyDescent="0.3">
      <c r="A76" s="3"/>
      <c r="B76" s="53" t="s">
        <v>51</v>
      </c>
      <c r="C76" s="55" t="s">
        <v>53</v>
      </c>
      <c r="D76" s="57" t="s">
        <v>60</v>
      </c>
      <c r="E76" s="211" t="str">
        <f t="shared" si="0"/>
        <v>4.2   YYY</v>
      </c>
      <c r="F76" s="237" t="str">
        <f t="shared" si="1"/>
        <v>항4  XXX</v>
      </c>
      <c r="G76" s="245"/>
      <c r="H76" s="51"/>
      <c r="I76" s="51"/>
      <c r="J76" s="51"/>
      <c r="K76" s="51"/>
      <c r="L76" s="51"/>
    </row>
    <row r="77" spans="1:12" ht="14.25" customHeight="1" x14ac:dyDescent="0.3">
      <c r="A77" s="3"/>
      <c r="B77" s="53" t="s">
        <v>51</v>
      </c>
      <c r="C77" s="55" t="s">
        <v>53</v>
      </c>
      <c r="D77" s="57" t="s">
        <v>61</v>
      </c>
      <c r="E77" s="211" t="str">
        <f t="shared" si="0"/>
        <v>4.2   YYY</v>
      </c>
      <c r="F77" s="237" t="str">
        <f t="shared" si="1"/>
        <v>항4  XXX</v>
      </c>
      <c r="G77" s="245"/>
      <c r="H77" s="51"/>
      <c r="I77" s="51"/>
      <c r="J77" s="51"/>
      <c r="K77" s="51"/>
      <c r="L77" s="51"/>
    </row>
    <row r="78" spans="1:12" ht="14.25" customHeight="1" x14ac:dyDescent="0.3">
      <c r="A78" s="3"/>
      <c r="B78" s="53" t="s">
        <v>51</v>
      </c>
      <c r="C78" s="55" t="s">
        <v>53</v>
      </c>
      <c r="D78" s="57" t="s">
        <v>427</v>
      </c>
      <c r="E78" s="211" t="str">
        <f t="shared" ref="E78:E83" si="18">C78</f>
        <v>4.2   YYY</v>
      </c>
      <c r="F78" s="237" t="str">
        <f t="shared" ref="F78:F83" si="19">B78</f>
        <v>항4  XXX</v>
      </c>
      <c r="G78" s="245"/>
      <c r="H78" s="51"/>
      <c r="I78" s="51"/>
      <c r="J78" s="51"/>
      <c r="K78" s="51"/>
      <c r="L78" s="51"/>
    </row>
    <row r="79" spans="1:12" ht="14.25" customHeight="1" x14ac:dyDescent="0.3">
      <c r="A79" s="3"/>
      <c r="B79" s="53" t="s">
        <v>51</v>
      </c>
      <c r="C79" s="55" t="s">
        <v>53</v>
      </c>
      <c r="D79" s="57" t="s">
        <v>428</v>
      </c>
      <c r="E79" s="211" t="str">
        <f t="shared" si="18"/>
        <v>4.2   YYY</v>
      </c>
      <c r="F79" s="237" t="str">
        <f t="shared" si="19"/>
        <v>항4  XXX</v>
      </c>
      <c r="G79" s="245"/>
      <c r="H79" s="51"/>
      <c r="I79" s="51"/>
      <c r="J79" s="51"/>
      <c r="K79" s="51"/>
      <c r="L79" s="51"/>
    </row>
    <row r="80" spans="1:12" ht="14.25" customHeight="1" x14ac:dyDescent="0.3">
      <c r="A80" s="3"/>
      <c r="B80" s="53" t="s">
        <v>51</v>
      </c>
      <c r="C80" s="55" t="s">
        <v>53</v>
      </c>
      <c r="D80" s="57" t="s">
        <v>429</v>
      </c>
      <c r="E80" s="211" t="str">
        <f t="shared" si="18"/>
        <v>4.2   YYY</v>
      </c>
      <c r="F80" s="237" t="str">
        <f t="shared" si="19"/>
        <v>항4  XXX</v>
      </c>
      <c r="G80" s="245"/>
      <c r="H80" s="51"/>
      <c r="I80" s="51"/>
      <c r="J80" s="51"/>
      <c r="K80" s="51"/>
      <c r="L80" s="51"/>
    </row>
    <row r="81" spans="1:12" ht="14.25" customHeight="1" x14ac:dyDescent="0.3">
      <c r="A81" s="3"/>
      <c r="B81" s="53" t="s">
        <v>51</v>
      </c>
      <c r="C81" s="55" t="s">
        <v>53</v>
      </c>
      <c r="D81" s="57" t="s">
        <v>430</v>
      </c>
      <c r="E81" s="211" t="str">
        <f t="shared" si="18"/>
        <v>4.2   YYY</v>
      </c>
      <c r="F81" s="237" t="str">
        <f t="shared" si="19"/>
        <v>항4  XXX</v>
      </c>
      <c r="G81" s="245"/>
      <c r="H81" s="51"/>
      <c r="I81" s="51"/>
      <c r="J81" s="51"/>
      <c r="K81" s="51"/>
      <c r="L81" s="51"/>
    </row>
    <row r="82" spans="1:12" ht="14.25" customHeight="1" x14ac:dyDescent="0.3">
      <c r="A82" s="3"/>
      <c r="B82" s="53" t="s">
        <v>51</v>
      </c>
      <c r="C82" s="55" t="s">
        <v>53</v>
      </c>
      <c r="D82" s="57" t="s">
        <v>431</v>
      </c>
      <c r="E82" s="211" t="str">
        <f t="shared" si="18"/>
        <v>4.2   YYY</v>
      </c>
      <c r="F82" s="237" t="str">
        <f t="shared" si="19"/>
        <v>항4  XXX</v>
      </c>
      <c r="G82" s="245"/>
      <c r="H82" s="51"/>
      <c r="I82" s="51"/>
      <c r="J82" s="51"/>
      <c r="K82" s="51"/>
      <c r="L82" s="51"/>
    </row>
    <row r="83" spans="1:12" ht="14.25" customHeight="1" x14ac:dyDescent="0.3">
      <c r="A83" s="3"/>
      <c r="B83" s="53" t="s">
        <v>51</v>
      </c>
      <c r="C83" s="55" t="s">
        <v>53</v>
      </c>
      <c r="D83" s="57" t="s">
        <v>432</v>
      </c>
      <c r="E83" s="211" t="str">
        <f t="shared" si="18"/>
        <v>4.2   YYY</v>
      </c>
      <c r="F83" s="237" t="str">
        <f t="shared" si="19"/>
        <v>항4  XXX</v>
      </c>
      <c r="G83" s="245"/>
      <c r="H83" s="51"/>
      <c r="I83" s="51"/>
      <c r="J83" s="51"/>
      <c r="K83" s="51"/>
      <c r="L83" s="51"/>
    </row>
    <row r="84" spans="1:12" ht="14.25" customHeight="1" x14ac:dyDescent="0.3">
      <c r="A84" s="3"/>
      <c r="B84" s="53" t="s">
        <v>72</v>
      </c>
      <c r="C84" s="55" t="s">
        <v>62</v>
      </c>
      <c r="D84" s="57" t="s">
        <v>64</v>
      </c>
      <c r="E84" s="211" t="str">
        <f t="shared" si="0"/>
        <v>5.1   YYY</v>
      </c>
      <c r="F84" s="237" t="str">
        <f t="shared" si="1"/>
        <v>항5  XXX</v>
      </c>
      <c r="G84" s="245"/>
      <c r="H84" s="51"/>
      <c r="I84" s="51"/>
      <c r="J84" s="51"/>
      <c r="K84" s="51"/>
      <c r="L84" s="51"/>
    </row>
    <row r="85" spans="1:12" ht="14.25" customHeight="1" x14ac:dyDescent="0.3">
      <c r="A85" s="3"/>
      <c r="B85" s="53" t="s">
        <v>72</v>
      </c>
      <c r="C85" s="55" t="s">
        <v>62</v>
      </c>
      <c r="D85" s="57" t="s">
        <v>65</v>
      </c>
      <c r="E85" s="211" t="str">
        <f t="shared" si="0"/>
        <v>5.1   YYY</v>
      </c>
      <c r="F85" s="237" t="str">
        <f t="shared" si="1"/>
        <v>항5  XXX</v>
      </c>
      <c r="G85" s="245"/>
      <c r="H85" s="51"/>
      <c r="I85" s="51"/>
      <c r="J85" s="51"/>
      <c r="K85" s="51"/>
      <c r="L85" s="51"/>
    </row>
    <row r="86" spans="1:12" ht="14.25" customHeight="1" x14ac:dyDescent="0.3">
      <c r="A86" s="3"/>
      <c r="B86" s="53" t="s">
        <v>72</v>
      </c>
      <c r="C86" s="55" t="s">
        <v>62</v>
      </c>
      <c r="D86" s="57" t="s">
        <v>66</v>
      </c>
      <c r="E86" s="211" t="str">
        <f t="shared" si="0"/>
        <v>5.1   YYY</v>
      </c>
      <c r="F86" s="237" t="str">
        <f t="shared" si="1"/>
        <v>항5  XXX</v>
      </c>
      <c r="G86" s="245"/>
      <c r="H86" s="51"/>
      <c r="I86" s="51"/>
      <c r="J86" s="51"/>
      <c r="K86" s="51"/>
      <c r="L86" s="51"/>
    </row>
    <row r="87" spans="1:12" ht="14.25" customHeight="1" x14ac:dyDescent="0.3">
      <c r="A87" s="3"/>
      <c r="B87" s="53" t="s">
        <v>72</v>
      </c>
      <c r="C87" s="55" t="s">
        <v>62</v>
      </c>
      <c r="D87" s="57" t="s">
        <v>67</v>
      </c>
      <c r="E87" s="211" t="str">
        <f t="shared" si="0"/>
        <v>5.1   YYY</v>
      </c>
      <c r="F87" s="237" t="str">
        <f t="shared" si="1"/>
        <v>항5  XXX</v>
      </c>
      <c r="G87" s="245"/>
      <c r="H87" s="51"/>
      <c r="I87" s="51"/>
      <c r="J87" s="51"/>
      <c r="K87" s="51"/>
      <c r="L87" s="51"/>
    </row>
    <row r="88" spans="1:12" ht="14.25" customHeight="1" x14ac:dyDescent="0.3">
      <c r="A88" s="3"/>
      <c r="B88" s="53" t="s">
        <v>72</v>
      </c>
      <c r="C88" s="55" t="s">
        <v>62</v>
      </c>
      <c r="D88" s="57" t="s">
        <v>433</v>
      </c>
      <c r="E88" s="211" t="str">
        <f t="shared" ref="E88:E93" si="20">C88</f>
        <v>5.1   YYY</v>
      </c>
      <c r="F88" s="237" t="str">
        <f t="shared" ref="F88:F93" si="21">B88</f>
        <v>항5  XXX</v>
      </c>
      <c r="G88" s="245"/>
      <c r="H88" s="51"/>
      <c r="I88" s="51"/>
      <c r="J88" s="51"/>
      <c r="K88" s="51"/>
      <c r="L88" s="51"/>
    </row>
    <row r="89" spans="1:12" ht="14.25" customHeight="1" x14ac:dyDescent="0.3">
      <c r="A89" s="3"/>
      <c r="B89" s="53" t="s">
        <v>72</v>
      </c>
      <c r="C89" s="55" t="s">
        <v>62</v>
      </c>
      <c r="D89" s="57" t="s">
        <v>434</v>
      </c>
      <c r="E89" s="211" t="str">
        <f t="shared" si="20"/>
        <v>5.1   YYY</v>
      </c>
      <c r="F89" s="237" t="str">
        <f t="shared" si="21"/>
        <v>항5  XXX</v>
      </c>
      <c r="G89" s="245"/>
      <c r="H89" s="51"/>
      <c r="I89" s="51"/>
      <c r="J89" s="51"/>
      <c r="K89" s="51"/>
      <c r="L89" s="51"/>
    </row>
    <row r="90" spans="1:12" ht="14.25" customHeight="1" x14ac:dyDescent="0.3">
      <c r="A90" s="3"/>
      <c r="B90" s="53" t="s">
        <v>72</v>
      </c>
      <c r="C90" s="55" t="s">
        <v>62</v>
      </c>
      <c r="D90" s="57" t="s">
        <v>435</v>
      </c>
      <c r="E90" s="211" t="str">
        <f t="shared" si="20"/>
        <v>5.1   YYY</v>
      </c>
      <c r="F90" s="237" t="str">
        <f t="shared" si="21"/>
        <v>항5  XXX</v>
      </c>
      <c r="G90" s="245"/>
      <c r="H90" s="51"/>
      <c r="I90" s="51"/>
      <c r="J90" s="51"/>
      <c r="K90" s="51"/>
      <c r="L90" s="51"/>
    </row>
    <row r="91" spans="1:12" ht="14.25" customHeight="1" x14ac:dyDescent="0.3">
      <c r="A91" s="3"/>
      <c r="B91" s="53" t="s">
        <v>72</v>
      </c>
      <c r="C91" s="55" t="s">
        <v>62</v>
      </c>
      <c r="D91" s="57" t="s">
        <v>436</v>
      </c>
      <c r="E91" s="211" t="str">
        <f t="shared" si="20"/>
        <v>5.1   YYY</v>
      </c>
      <c r="F91" s="237" t="str">
        <f t="shared" si="21"/>
        <v>항5  XXX</v>
      </c>
      <c r="G91" s="245"/>
      <c r="H91" s="51"/>
      <c r="I91" s="51"/>
      <c r="J91" s="51"/>
      <c r="K91" s="51"/>
      <c r="L91" s="51"/>
    </row>
    <row r="92" spans="1:12" ht="14.25" customHeight="1" x14ac:dyDescent="0.3">
      <c r="A92" s="3"/>
      <c r="B92" s="53" t="s">
        <v>72</v>
      </c>
      <c r="C92" s="55" t="s">
        <v>62</v>
      </c>
      <c r="D92" s="57" t="s">
        <v>437</v>
      </c>
      <c r="E92" s="211" t="str">
        <f t="shared" si="20"/>
        <v>5.1   YYY</v>
      </c>
      <c r="F92" s="237" t="str">
        <f t="shared" si="21"/>
        <v>항5  XXX</v>
      </c>
      <c r="G92" s="245"/>
      <c r="H92" s="51"/>
      <c r="I92" s="51"/>
      <c r="J92" s="51"/>
      <c r="K92" s="51"/>
      <c r="L92" s="51"/>
    </row>
    <row r="93" spans="1:12" ht="14.25" customHeight="1" x14ac:dyDescent="0.3">
      <c r="A93" s="3"/>
      <c r="B93" s="53" t="s">
        <v>72</v>
      </c>
      <c r="C93" s="55" t="s">
        <v>62</v>
      </c>
      <c r="D93" s="57" t="s">
        <v>438</v>
      </c>
      <c r="E93" s="211" t="str">
        <f t="shared" si="20"/>
        <v>5.1   YYY</v>
      </c>
      <c r="F93" s="237" t="str">
        <f t="shared" si="21"/>
        <v>항5  XXX</v>
      </c>
      <c r="G93" s="245"/>
      <c r="H93" s="51"/>
      <c r="I93" s="51"/>
      <c r="J93" s="51"/>
      <c r="K93" s="51"/>
      <c r="L93" s="51"/>
    </row>
    <row r="94" spans="1:12" ht="14.25" customHeight="1" x14ac:dyDescent="0.3">
      <c r="A94" s="3"/>
      <c r="B94" s="53" t="s">
        <v>72</v>
      </c>
      <c r="C94" s="55" t="s">
        <v>63</v>
      </c>
      <c r="D94" s="57" t="s">
        <v>68</v>
      </c>
      <c r="E94" s="211" t="str">
        <f t="shared" si="0"/>
        <v>5.2   YYY</v>
      </c>
      <c r="F94" s="237" t="str">
        <f t="shared" si="1"/>
        <v>항5  XXX</v>
      </c>
      <c r="G94" s="245"/>
      <c r="H94" s="51"/>
      <c r="I94" s="51"/>
      <c r="J94" s="51"/>
      <c r="K94" s="51"/>
      <c r="L94" s="51"/>
    </row>
    <row r="95" spans="1:12" ht="14.25" customHeight="1" x14ac:dyDescent="0.3">
      <c r="A95" s="3"/>
      <c r="B95" s="53" t="s">
        <v>72</v>
      </c>
      <c r="C95" s="55" t="s">
        <v>63</v>
      </c>
      <c r="D95" s="57" t="s">
        <v>69</v>
      </c>
      <c r="E95" s="211" t="str">
        <f t="shared" si="0"/>
        <v>5.2   YYY</v>
      </c>
      <c r="F95" s="237" t="str">
        <f t="shared" si="1"/>
        <v>항5  XXX</v>
      </c>
      <c r="G95" s="245"/>
      <c r="H95" s="51"/>
      <c r="I95" s="51"/>
      <c r="J95" s="51"/>
      <c r="K95" s="51"/>
      <c r="L95" s="51"/>
    </row>
    <row r="96" spans="1:12" ht="14.25" customHeight="1" x14ac:dyDescent="0.3">
      <c r="A96" s="3"/>
      <c r="B96" s="53" t="s">
        <v>72</v>
      </c>
      <c r="C96" s="55" t="s">
        <v>63</v>
      </c>
      <c r="D96" s="57" t="s">
        <v>70</v>
      </c>
      <c r="E96" s="211" t="str">
        <f t="shared" si="0"/>
        <v>5.2   YYY</v>
      </c>
      <c r="F96" s="237" t="str">
        <f t="shared" si="1"/>
        <v>항5  XXX</v>
      </c>
      <c r="G96" s="245"/>
      <c r="H96" s="51"/>
      <c r="I96" s="51"/>
      <c r="J96" s="51"/>
      <c r="K96" s="51"/>
      <c r="L96" s="51"/>
    </row>
    <row r="97" spans="1:12" ht="14.25" customHeight="1" x14ac:dyDescent="0.3">
      <c r="A97" s="3"/>
      <c r="B97" s="53" t="s">
        <v>72</v>
      </c>
      <c r="C97" s="55" t="s">
        <v>63</v>
      </c>
      <c r="D97" s="57" t="s">
        <v>71</v>
      </c>
      <c r="E97" s="211" t="str">
        <f t="shared" si="0"/>
        <v>5.2   YYY</v>
      </c>
      <c r="F97" s="237" t="str">
        <f t="shared" si="1"/>
        <v>항5  XXX</v>
      </c>
      <c r="G97" s="245"/>
      <c r="H97" s="51"/>
      <c r="I97" s="51"/>
      <c r="J97" s="51"/>
      <c r="K97" s="51"/>
      <c r="L97" s="51"/>
    </row>
    <row r="98" spans="1:12" ht="14.25" customHeight="1" x14ac:dyDescent="0.3">
      <c r="A98" s="3"/>
      <c r="B98" s="53" t="s">
        <v>72</v>
      </c>
      <c r="C98" s="55" t="s">
        <v>63</v>
      </c>
      <c r="D98" s="57" t="s">
        <v>446</v>
      </c>
      <c r="E98" s="211" t="str">
        <f t="shared" ref="E98:E102" si="22">C98</f>
        <v>5.2   YYY</v>
      </c>
      <c r="F98" s="237" t="str">
        <f t="shared" ref="F98:F102" si="23">B98</f>
        <v>항5  XXX</v>
      </c>
      <c r="G98" s="245"/>
      <c r="H98" s="51"/>
      <c r="I98" s="51"/>
      <c r="J98" s="51"/>
      <c r="K98" s="51"/>
      <c r="L98" s="51"/>
    </row>
    <row r="99" spans="1:12" ht="14.25" customHeight="1" x14ac:dyDescent="0.3">
      <c r="A99" s="3"/>
      <c r="B99" s="53" t="s">
        <v>72</v>
      </c>
      <c r="C99" s="55" t="s">
        <v>63</v>
      </c>
      <c r="D99" s="57" t="s">
        <v>447</v>
      </c>
      <c r="E99" s="211" t="str">
        <f t="shared" si="22"/>
        <v>5.2   YYY</v>
      </c>
      <c r="F99" s="237" t="str">
        <f t="shared" si="23"/>
        <v>항5  XXX</v>
      </c>
      <c r="G99" s="245"/>
      <c r="H99" s="51"/>
      <c r="I99" s="51"/>
      <c r="J99" s="51"/>
      <c r="K99" s="51"/>
      <c r="L99" s="51"/>
    </row>
    <row r="100" spans="1:12" ht="14.25" customHeight="1" x14ac:dyDescent="0.3">
      <c r="A100" s="3"/>
      <c r="B100" s="53" t="s">
        <v>72</v>
      </c>
      <c r="C100" s="55" t="s">
        <v>63</v>
      </c>
      <c r="D100" s="57" t="s">
        <v>448</v>
      </c>
      <c r="E100" s="211" t="str">
        <f t="shared" si="22"/>
        <v>5.2   YYY</v>
      </c>
      <c r="F100" s="237" t="str">
        <f t="shared" si="23"/>
        <v>항5  XXX</v>
      </c>
      <c r="G100" s="245"/>
      <c r="H100" s="51"/>
      <c r="I100" s="51"/>
      <c r="J100" s="51"/>
      <c r="K100" s="51"/>
      <c r="L100" s="51"/>
    </row>
    <row r="101" spans="1:12" ht="14.25" customHeight="1" x14ac:dyDescent="0.3">
      <c r="A101" s="3"/>
      <c r="B101" s="53" t="s">
        <v>72</v>
      </c>
      <c r="C101" s="55" t="s">
        <v>63</v>
      </c>
      <c r="D101" s="57" t="s">
        <v>449</v>
      </c>
      <c r="E101" s="211" t="str">
        <f t="shared" si="22"/>
        <v>5.2   YYY</v>
      </c>
      <c r="F101" s="237" t="str">
        <f t="shared" si="23"/>
        <v>항5  XXX</v>
      </c>
      <c r="G101" s="245"/>
      <c r="H101" s="51"/>
      <c r="I101" s="51"/>
      <c r="J101" s="51"/>
      <c r="K101" s="51"/>
      <c r="L101" s="51"/>
    </row>
    <row r="102" spans="1:12" ht="14.25" customHeight="1" x14ac:dyDescent="0.3">
      <c r="A102" s="3"/>
      <c r="B102" s="53" t="s">
        <v>72</v>
      </c>
      <c r="C102" s="55" t="s">
        <v>63</v>
      </c>
      <c r="D102" s="57" t="s">
        <v>450</v>
      </c>
      <c r="E102" s="211" t="str">
        <f t="shared" si="22"/>
        <v>5.2   YYY</v>
      </c>
      <c r="F102" s="237" t="str">
        <f t="shared" si="23"/>
        <v>항5  XXX</v>
      </c>
      <c r="G102" s="245"/>
      <c r="H102" s="51"/>
      <c r="I102" s="51"/>
      <c r="J102" s="51"/>
      <c r="K102" s="51"/>
      <c r="L102" s="51"/>
    </row>
    <row r="103" spans="1:12" ht="14.25" customHeight="1" x14ac:dyDescent="0.3">
      <c r="A103" s="3"/>
      <c r="B103" s="53" t="s">
        <v>72</v>
      </c>
      <c r="C103" s="55" t="s">
        <v>63</v>
      </c>
      <c r="D103" s="57" t="s">
        <v>451</v>
      </c>
      <c r="E103" s="211" t="str">
        <f t="shared" ref="E103" si="24">C103</f>
        <v>5.2   YYY</v>
      </c>
      <c r="F103" s="237" t="str">
        <f t="shared" ref="F103" si="25">B103</f>
        <v>항5  XXX</v>
      </c>
      <c r="G103" s="245"/>
      <c r="H103" s="51"/>
      <c r="I103" s="51"/>
      <c r="J103" s="51"/>
      <c r="K103" s="51"/>
      <c r="L103" s="51"/>
    </row>
    <row r="104" spans="1:12" ht="14.25" customHeight="1" x14ac:dyDescent="0.3">
      <c r="A104" s="3"/>
      <c r="B104" s="53" t="s">
        <v>73</v>
      </c>
      <c r="C104" s="55" t="s">
        <v>74</v>
      </c>
      <c r="D104" s="57" t="s">
        <v>76</v>
      </c>
      <c r="E104" s="211" t="str">
        <f t="shared" si="0"/>
        <v>6.1   YYY</v>
      </c>
      <c r="F104" s="237" t="str">
        <f t="shared" si="1"/>
        <v>항6  XXX</v>
      </c>
      <c r="G104" s="245"/>
      <c r="H104" s="51"/>
      <c r="I104" s="51"/>
      <c r="J104" s="51"/>
      <c r="K104" s="51"/>
      <c r="L104" s="51"/>
    </row>
    <row r="105" spans="1:12" ht="14.25" customHeight="1" x14ac:dyDescent="0.3">
      <c r="A105" s="3"/>
      <c r="B105" s="53" t="s">
        <v>73</v>
      </c>
      <c r="C105" s="55" t="s">
        <v>74</v>
      </c>
      <c r="D105" s="57" t="s">
        <v>77</v>
      </c>
      <c r="E105" s="211" t="str">
        <f t="shared" si="0"/>
        <v>6.1   YYY</v>
      </c>
      <c r="F105" s="237" t="str">
        <f t="shared" si="1"/>
        <v>항6  XXX</v>
      </c>
      <c r="G105" s="245"/>
      <c r="H105" s="51"/>
      <c r="I105" s="51"/>
      <c r="J105" s="51"/>
      <c r="K105" s="51"/>
      <c r="L105" s="51"/>
    </row>
    <row r="106" spans="1:12" ht="14.25" customHeight="1" x14ac:dyDescent="0.3">
      <c r="A106" s="3"/>
      <c r="B106" s="53" t="s">
        <v>73</v>
      </c>
      <c r="C106" s="55" t="s">
        <v>74</v>
      </c>
      <c r="D106" s="57" t="s">
        <v>78</v>
      </c>
      <c r="E106" s="211" t="str">
        <f t="shared" si="0"/>
        <v>6.1   YYY</v>
      </c>
      <c r="F106" s="237" t="str">
        <f t="shared" si="1"/>
        <v>항6  XXX</v>
      </c>
      <c r="G106" s="245"/>
      <c r="H106" s="51"/>
      <c r="I106" s="51"/>
      <c r="J106" s="51"/>
      <c r="K106" s="51"/>
      <c r="L106" s="51"/>
    </row>
    <row r="107" spans="1:12" ht="14.25" customHeight="1" x14ac:dyDescent="0.3">
      <c r="A107" s="3"/>
      <c r="B107" s="53" t="s">
        <v>73</v>
      </c>
      <c r="C107" s="55" t="s">
        <v>74</v>
      </c>
      <c r="D107" s="57" t="s">
        <v>79</v>
      </c>
      <c r="E107" s="211" t="str">
        <f t="shared" si="0"/>
        <v>6.1   YYY</v>
      </c>
      <c r="F107" s="237" t="str">
        <f t="shared" si="1"/>
        <v>항6  XXX</v>
      </c>
      <c r="G107" s="245"/>
      <c r="H107" s="51"/>
      <c r="I107" s="51"/>
      <c r="J107" s="51"/>
      <c r="K107" s="51"/>
      <c r="L107" s="51"/>
    </row>
    <row r="108" spans="1:12" ht="14.25" customHeight="1" x14ac:dyDescent="0.3">
      <c r="A108" s="3"/>
      <c r="B108" s="53" t="s">
        <v>73</v>
      </c>
      <c r="C108" s="55" t="s">
        <v>74</v>
      </c>
      <c r="D108" s="57" t="s">
        <v>452</v>
      </c>
      <c r="E108" s="211" t="str">
        <f t="shared" ref="E108:E113" si="26">C108</f>
        <v>6.1   YYY</v>
      </c>
      <c r="F108" s="237" t="str">
        <f t="shared" ref="F108:F113" si="27">B108</f>
        <v>항6  XXX</v>
      </c>
      <c r="G108" s="245"/>
      <c r="H108" s="51"/>
      <c r="I108" s="51"/>
      <c r="J108" s="51"/>
      <c r="K108" s="51"/>
      <c r="L108" s="51"/>
    </row>
    <row r="109" spans="1:12" ht="14.25" customHeight="1" x14ac:dyDescent="0.3">
      <c r="A109" s="3"/>
      <c r="B109" s="53" t="s">
        <v>73</v>
      </c>
      <c r="C109" s="55" t="s">
        <v>74</v>
      </c>
      <c r="D109" s="57" t="s">
        <v>453</v>
      </c>
      <c r="E109" s="211" t="str">
        <f t="shared" si="26"/>
        <v>6.1   YYY</v>
      </c>
      <c r="F109" s="237" t="str">
        <f t="shared" si="27"/>
        <v>항6  XXX</v>
      </c>
      <c r="G109" s="245"/>
      <c r="H109" s="51"/>
      <c r="I109" s="51"/>
      <c r="J109" s="51"/>
      <c r="K109" s="51"/>
      <c r="L109" s="51"/>
    </row>
    <row r="110" spans="1:12" ht="14.25" customHeight="1" x14ac:dyDescent="0.3">
      <c r="A110" s="3"/>
      <c r="B110" s="53" t="s">
        <v>73</v>
      </c>
      <c r="C110" s="55" t="s">
        <v>74</v>
      </c>
      <c r="D110" s="57" t="s">
        <v>454</v>
      </c>
      <c r="E110" s="211" t="str">
        <f t="shared" si="26"/>
        <v>6.1   YYY</v>
      </c>
      <c r="F110" s="237" t="str">
        <f t="shared" si="27"/>
        <v>항6  XXX</v>
      </c>
      <c r="G110" s="245"/>
      <c r="H110" s="51"/>
      <c r="I110" s="51"/>
      <c r="J110" s="51"/>
      <c r="K110" s="51"/>
      <c r="L110" s="51"/>
    </row>
    <row r="111" spans="1:12" ht="14.25" customHeight="1" x14ac:dyDescent="0.3">
      <c r="A111" s="3"/>
      <c r="B111" s="53" t="s">
        <v>73</v>
      </c>
      <c r="C111" s="55" t="s">
        <v>74</v>
      </c>
      <c r="D111" s="57" t="s">
        <v>455</v>
      </c>
      <c r="E111" s="211" t="str">
        <f t="shared" si="26"/>
        <v>6.1   YYY</v>
      </c>
      <c r="F111" s="237" t="str">
        <f t="shared" si="27"/>
        <v>항6  XXX</v>
      </c>
      <c r="G111" s="245"/>
      <c r="H111" s="51"/>
      <c r="I111" s="51"/>
      <c r="J111" s="51"/>
      <c r="K111" s="51"/>
      <c r="L111" s="51"/>
    </row>
    <row r="112" spans="1:12" ht="14.25" customHeight="1" x14ac:dyDescent="0.3">
      <c r="A112" s="3"/>
      <c r="B112" s="53" t="s">
        <v>73</v>
      </c>
      <c r="C112" s="55" t="s">
        <v>74</v>
      </c>
      <c r="D112" s="57" t="s">
        <v>456</v>
      </c>
      <c r="E112" s="211" t="str">
        <f t="shared" si="26"/>
        <v>6.1   YYY</v>
      </c>
      <c r="F112" s="237" t="str">
        <f t="shared" si="27"/>
        <v>항6  XXX</v>
      </c>
      <c r="G112" s="245"/>
      <c r="H112" s="51"/>
      <c r="I112" s="51"/>
      <c r="J112" s="51"/>
      <c r="K112" s="51"/>
      <c r="L112" s="51"/>
    </row>
    <row r="113" spans="1:12" ht="14.25" customHeight="1" x14ac:dyDescent="0.3">
      <c r="A113" s="3"/>
      <c r="B113" s="53" t="s">
        <v>73</v>
      </c>
      <c r="C113" s="55" t="s">
        <v>74</v>
      </c>
      <c r="D113" s="57" t="s">
        <v>457</v>
      </c>
      <c r="E113" s="211" t="str">
        <f t="shared" si="26"/>
        <v>6.1   YYY</v>
      </c>
      <c r="F113" s="237" t="str">
        <f t="shared" si="27"/>
        <v>항6  XXX</v>
      </c>
      <c r="G113" s="245"/>
      <c r="H113" s="51"/>
      <c r="I113" s="51"/>
      <c r="J113" s="51"/>
      <c r="K113" s="51"/>
      <c r="L113" s="51"/>
    </row>
    <row r="114" spans="1:12" ht="14.25" customHeight="1" x14ac:dyDescent="0.3">
      <c r="A114" s="3"/>
      <c r="B114" s="53" t="s">
        <v>73</v>
      </c>
      <c r="C114" s="55" t="s">
        <v>75</v>
      </c>
      <c r="D114" s="57" t="s">
        <v>80</v>
      </c>
      <c r="E114" s="211" t="str">
        <f t="shared" si="0"/>
        <v>6.2   YYY</v>
      </c>
      <c r="F114" s="237" t="str">
        <f t="shared" si="1"/>
        <v>항6  XXX</v>
      </c>
      <c r="G114" s="245"/>
      <c r="H114" s="51"/>
      <c r="I114" s="51"/>
      <c r="J114" s="51"/>
      <c r="K114" s="51"/>
      <c r="L114" s="51"/>
    </row>
    <row r="115" spans="1:12" ht="14.25" customHeight="1" x14ac:dyDescent="0.3">
      <c r="A115" s="3"/>
      <c r="B115" s="53" t="s">
        <v>73</v>
      </c>
      <c r="C115" s="55" t="s">
        <v>75</v>
      </c>
      <c r="D115" s="57" t="s">
        <v>81</v>
      </c>
      <c r="E115" s="211" t="str">
        <f t="shared" si="0"/>
        <v>6.2   YYY</v>
      </c>
      <c r="F115" s="237" t="str">
        <f t="shared" si="1"/>
        <v>항6  XXX</v>
      </c>
      <c r="G115" s="245"/>
      <c r="H115" s="51"/>
      <c r="I115" s="51"/>
      <c r="J115" s="51"/>
      <c r="K115" s="51"/>
      <c r="L115" s="51"/>
    </row>
    <row r="116" spans="1:12" ht="14.25" customHeight="1" x14ac:dyDescent="0.3">
      <c r="A116" s="3"/>
      <c r="B116" s="53" t="s">
        <v>73</v>
      </c>
      <c r="C116" s="55" t="s">
        <v>75</v>
      </c>
      <c r="D116" s="57" t="s">
        <v>82</v>
      </c>
      <c r="E116" s="211" t="str">
        <f t="shared" si="0"/>
        <v>6.2   YYY</v>
      </c>
      <c r="F116" s="237" t="str">
        <f t="shared" si="1"/>
        <v>항6  XXX</v>
      </c>
      <c r="G116" s="245"/>
      <c r="H116" s="51"/>
      <c r="I116" s="51"/>
      <c r="J116" s="51"/>
      <c r="K116" s="51"/>
      <c r="L116" s="51"/>
    </row>
    <row r="117" spans="1:12" ht="14.25" customHeight="1" x14ac:dyDescent="0.3">
      <c r="A117" s="3"/>
      <c r="B117" s="53" t="s">
        <v>73</v>
      </c>
      <c r="C117" s="55" t="s">
        <v>75</v>
      </c>
      <c r="D117" s="57" t="s">
        <v>83</v>
      </c>
      <c r="E117" s="211" t="str">
        <f t="shared" si="0"/>
        <v>6.2   YYY</v>
      </c>
      <c r="F117" s="237" t="str">
        <f t="shared" si="1"/>
        <v>항6  XXX</v>
      </c>
      <c r="G117" s="245"/>
      <c r="H117" s="51"/>
      <c r="I117" s="51"/>
      <c r="J117" s="51"/>
      <c r="K117" s="51"/>
      <c r="L117" s="51"/>
    </row>
    <row r="118" spans="1:12" ht="14.25" customHeight="1" x14ac:dyDescent="0.3">
      <c r="A118" s="3"/>
      <c r="B118" s="53" t="s">
        <v>73</v>
      </c>
      <c r="C118" s="55" t="s">
        <v>75</v>
      </c>
      <c r="D118" s="57" t="s">
        <v>458</v>
      </c>
      <c r="E118" s="211" t="str">
        <f t="shared" ref="E118:E123" si="28">C118</f>
        <v>6.2   YYY</v>
      </c>
      <c r="F118" s="237" t="str">
        <f t="shared" ref="F118:F123" si="29">B118</f>
        <v>항6  XXX</v>
      </c>
      <c r="G118" s="245"/>
      <c r="H118" s="51"/>
      <c r="I118" s="51"/>
      <c r="J118" s="51"/>
      <c r="K118" s="51"/>
      <c r="L118" s="51"/>
    </row>
    <row r="119" spans="1:12" ht="14.25" customHeight="1" x14ac:dyDescent="0.3">
      <c r="A119" s="3"/>
      <c r="B119" s="53" t="s">
        <v>73</v>
      </c>
      <c r="C119" s="55" t="s">
        <v>75</v>
      </c>
      <c r="D119" s="57" t="s">
        <v>459</v>
      </c>
      <c r="E119" s="211" t="str">
        <f t="shared" si="28"/>
        <v>6.2   YYY</v>
      </c>
      <c r="F119" s="237" t="str">
        <f t="shared" si="29"/>
        <v>항6  XXX</v>
      </c>
      <c r="G119" s="245"/>
      <c r="H119" s="51"/>
      <c r="I119" s="51"/>
      <c r="J119" s="51"/>
      <c r="K119" s="51"/>
      <c r="L119" s="51"/>
    </row>
    <row r="120" spans="1:12" ht="14.25" customHeight="1" x14ac:dyDescent="0.3">
      <c r="A120" s="3"/>
      <c r="B120" s="53" t="s">
        <v>73</v>
      </c>
      <c r="C120" s="55" t="s">
        <v>75</v>
      </c>
      <c r="D120" s="57" t="s">
        <v>460</v>
      </c>
      <c r="E120" s="211" t="str">
        <f t="shared" si="28"/>
        <v>6.2   YYY</v>
      </c>
      <c r="F120" s="237" t="str">
        <f t="shared" si="29"/>
        <v>항6  XXX</v>
      </c>
      <c r="G120" s="245"/>
      <c r="H120" s="51"/>
      <c r="I120" s="51"/>
      <c r="J120" s="51"/>
      <c r="K120" s="51"/>
      <c r="L120" s="51"/>
    </row>
    <row r="121" spans="1:12" ht="14.25" customHeight="1" x14ac:dyDescent="0.3">
      <c r="A121" s="3"/>
      <c r="B121" s="53" t="s">
        <v>73</v>
      </c>
      <c r="C121" s="55" t="s">
        <v>75</v>
      </c>
      <c r="D121" s="57" t="s">
        <v>461</v>
      </c>
      <c r="E121" s="211" t="str">
        <f t="shared" si="28"/>
        <v>6.2   YYY</v>
      </c>
      <c r="F121" s="237" t="str">
        <f t="shared" si="29"/>
        <v>항6  XXX</v>
      </c>
      <c r="G121" s="245"/>
      <c r="H121" s="51"/>
      <c r="I121" s="51"/>
      <c r="J121" s="51"/>
      <c r="K121" s="51"/>
      <c r="L121" s="51"/>
    </row>
    <row r="122" spans="1:12" ht="14.25" customHeight="1" x14ac:dyDescent="0.3">
      <c r="A122" s="3"/>
      <c r="B122" s="53" t="s">
        <v>73</v>
      </c>
      <c r="C122" s="55" t="s">
        <v>75</v>
      </c>
      <c r="D122" s="57" t="s">
        <v>462</v>
      </c>
      <c r="E122" s="211" t="str">
        <f t="shared" si="28"/>
        <v>6.2   YYY</v>
      </c>
      <c r="F122" s="237" t="str">
        <f t="shared" si="29"/>
        <v>항6  XXX</v>
      </c>
      <c r="G122" s="245"/>
      <c r="H122" s="51"/>
      <c r="I122" s="51"/>
      <c r="J122" s="51"/>
      <c r="K122" s="51"/>
      <c r="L122" s="51"/>
    </row>
    <row r="123" spans="1:12" ht="14.25" customHeight="1" x14ac:dyDescent="0.3">
      <c r="A123" s="3"/>
      <c r="B123" s="53" t="s">
        <v>73</v>
      </c>
      <c r="C123" s="55" t="s">
        <v>75</v>
      </c>
      <c r="D123" s="57" t="s">
        <v>463</v>
      </c>
      <c r="E123" s="211" t="str">
        <f t="shared" si="28"/>
        <v>6.2   YYY</v>
      </c>
      <c r="F123" s="237" t="str">
        <f t="shared" si="29"/>
        <v>항6  XXX</v>
      </c>
      <c r="G123" s="245"/>
      <c r="H123" s="51"/>
      <c r="I123" s="51"/>
      <c r="J123" s="51"/>
      <c r="K123" s="51"/>
      <c r="L123" s="51"/>
    </row>
    <row r="124" spans="1:12" ht="14.25" customHeight="1" x14ac:dyDescent="0.3">
      <c r="A124" s="3"/>
      <c r="B124" s="53" t="s">
        <v>84</v>
      </c>
      <c r="C124" s="55" t="s">
        <v>85</v>
      </c>
      <c r="D124" s="57" t="s">
        <v>87</v>
      </c>
      <c r="E124" s="211" t="str">
        <f t="shared" si="0"/>
        <v>7.1   YYY</v>
      </c>
      <c r="F124" s="237" t="str">
        <f t="shared" si="1"/>
        <v>항7  XXX</v>
      </c>
      <c r="G124" s="245"/>
      <c r="H124" s="51"/>
      <c r="I124" s="51"/>
      <c r="J124" s="51"/>
      <c r="K124" s="51"/>
      <c r="L124" s="51"/>
    </row>
    <row r="125" spans="1:12" ht="14.25" customHeight="1" x14ac:dyDescent="0.3">
      <c r="A125" s="3"/>
      <c r="B125" s="53" t="s">
        <v>84</v>
      </c>
      <c r="C125" s="55" t="s">
        <v>85</v>
      </c>
      <c r="D125" s="57" t="s">
        <v>88</v>
      </c>
      <c r="E125" s="211" t="str">
        <f t="shared" si="0"/>
        <v>7.1   YYY</v>
      </c>
      <c r="F125" s="237" t="str">
        <f t="shared" si="1"/>
        <v>항7  XXX</v>
      </c>
      <c r="G125" s="245"/>
      <c r="H125" s="51"/>
      <c r="I125" s="51"/>
      <c r="J125" s="51"/>
      <c r="K125" s="51"/>
      <c r="L125" s="51"/>
    </row>
    <row r="126" spans="1:12" ht="14.25" customHeight="1" x14ac:dyDescent="0.3">
      <c r="A126" s="3"/>
      <c r="B126" s="53" t="s">
        <v>84</v>
      </c>
      <c r="C126" s="55" t="s">
        <v>85</v>
      </c>
      <c r="D126" s="57" t="s">
        <v>89</v>
      </c>
      <c r="E126" s="211" t="str">
        <f t="shared" si="0"/>
        <v>7.1   YYY</v>
      </c>
      <c r="F126" s="237" t="str">
        <f t="shared" si="1"/>
        <v>항7  XXX</v>
      </c>
      <c r="G126" s="245"/>
      <c r="H126" s="51"/>
      <c r="I126" s="51"/>
      <c r="J126" s="51"/>
      <c r="K126" s="51"/>
      <c r="L126" s="51"/>
    </row>
    <row r="127" spans="1:12" ht="14.25" customHeight="1" x14ac:dyDescent="0.3">
      <c r="A127" s="3"/>
      <c r="B127" s="53" t="s">
        <v>84</v>
      </c>
      <c r="C127" s="55" t="s">
        <v>85</v>
      </c>
      <c r="D127" s="57" t="s">
        <v>90</v>
      </c>
      <c r="E127" s="211" t="str">
        <f t="shared" si="0"/>
        <v>7.1   YYY</v>
      </c>
      <c r="F127" s="237" t="str">
        <f t="shared" si="1"/>
        <v>항7  XXX</v>
      </c>
      <c r="G127" s="245"/>
      <c r="H127" s="51"/>
      <c r="I127" s="51"/>
      <c r="J127" s="51"/>
      <c r="K127" s="51"/>
      <c r="L127" s="51"/>
    </row>
    <row r="128" spans="1:12" ht="14.25" customHeight="1" x14ac:dyDescent="0.3">
      <c r="A128" s="3"/>
      <c r="B128" s="53" t="s">
        <v>84</v>
      </c>
      <c r="C128" s="55" t="s">
        <v>85</v>
      </c>
      <c r="D128" s="57" t="s">
        <v>464</v>
      </c>
      <c r="E128" s="211" t="str">
        <f t="shared" ref="E128:E132" si="30">C128</f>
        <v>7.1   YYY</v>
      </c>
      <c r="F128" s="237" t="str">
        <f t="shared" ref="F128:F132" si="31">B128</f>
        <v>항7  XXX</v>
      </c>
      <c r="G128" s="245"/>
      <c r="H128" s="51"/>
      <c r="I128" s="51"/>
      <c r="J128" s="51"/>
      <c r="K128" s="51"/>
      <c r="L128" s="51"/>
    </row>
    <row r="129" spans="1:12" ht="14.25" customHeight="1" x14ac:dyDescent="0.3">
      <c r="A129" s="3"/>
      <c r="B129" s="53" t="s">
        <v>84</v>
      </c>
      <c r="C129" s="55" t="s">
        <v>85</v>
      </c>
      <c r="D129" s="57" t="s">
        <v>465</v>
      </c>
      <c r="E129" s="211" t="str">
        <f t="shared" si="30"/>
        <v>7.1   YYY</v>
      </c>
      <c r="F129" s="237" t="str">
        <f t="shared" si="31"/>
        <v>항7  XXX</v>
      </c>
      <c r="G129" s="245"/>
      <c r="H129" s="51"/>
      <c r="I129" s="51"/>
      <c r="J129" s="51"/>
      <c r="K129" s="51"/>
      <c r="L129" s="51"/>
    </row>
    <row r="130" spans="1:12" ht="14.25" customHeight="1" x14ac:dyDescent="0.3">
      <c r="A130" s="3"/>
      <c r="B130" s="53" t="s">
        <v>84</v>
      </c>
      <c r="C130" s="55" t="s">
        <v>85</v>
      </c>
      <c r="D130" s="57" t="s">
        <v>466</v>
      </c>
      <c r="E130" s="211" t="str">
        <f t="shared" si="30"/>
        <v>7.1   YYY</v>
      </c>
      <c r="F130" s="237" t="str">
        <f t="shared" si="31"/>
        <v>항7  XXX</v>
      </c>
      <c r="G130" s="245"/>
      <c r="H130" s="51"/>
      <c r="I130" s="51"/>
      <c r="J130" s="51"/>
      <c r="K130" s="51"/>
      <c r="L130" s="51"/>
    </row>
    <row r="131" spans="1:12" ht="14.25" customHeight="1" x14ac:dyDescent="0.3">
      <c r="A131" s="3"/>
      <c r="B131" s="53" t="s">
        <v>84</v>
      </c>
      <c r="C131" s="55" t="s">
        <v>85</v>
      </c>
      <c r="D131" s="57" t="s">
        <v>467</v>
      </c>
      <c r="E131" s="211" t="str">
        <f t="shared" si="30"/>
        <v>7.1   YYY</v>
      </c>
      <c r="F131" s="237" t="str">
        <f t="shared" si="31"/>
        <v>항7  XXX</v>
      </c>
      <c r="G131" s="245"/>
      <c r="H131" s="51"/>
      <c r="I131" s="51"/>
      <c r="J131" s="51"/>
      <c r="K131" s="51"/>
      <c r="L131" s="51"/>
    </row>
    <row r="132" spans="1:12" ht="14.25" customHeight="1" x14ac:dyDescent="0.3">
      <c r="A132" s="3"/>
      <c r="B132" s="53" t="s">
        <v>84</v>
      </c>
      <c r="C132" s="55" t="s">
        <v>85</v>
      </c>
      <c r="D132" s="57" t="s">
        <v>468</v>
      </c>
      <c r="E132" s="211" t="str">
        <f t="shared" si="30"/>
        <v>7.1   YYY</v>
      </c>
      <c r="F132" s="237" t="str">
        <f t="shared" si="31"/>
        <v>항7  XXX</v>
      </c>
      <c r="G132" s="245"/>
      <c r="H132" s="51"/>
      <c r="I132" s="51"/>
      <c r="J132" s="51"/>
      <c r="K132" s="51"/>
      <c r="L132" s="51"/>
    </row>
    <row r="133" spans="1:12" ht="14.25" customHeight="1" x14ac:dyDescent="0.3">
      <c r="A133" s="3"/>
      <c r="B133" s="53" t="s">
        <v>84</v>
      </c>
      <c r="C133" s="55" t="s">
        <v>85</v>
      </c>
      <c r="D133" s="57" t="s">
        <v>469</v>
      </c>
      <c r="E133" s="211" t="str">
        <f t="shared" ref="E133" si="32">C133</f>
        <v>7.1   YYY</v>
      </c>
      <c r="F133" s="237" t="str">
        <f t="shared" ref="F133" si="33">B133</f>
        <v>항7  XXX</v>
      </c>
      <c r="G133" s="245"/>
      <c r="H133" s="51"/>
      <c r="I133" s="51"/>
      <c r="J133" s="51"/>
      <c r="K133" s="51"/>
      <c r="L133" s="51"/>
    </row>
    <row r="134" spans="1:12" ht="14.25" customHeight="1" x14ac:dyDescent="0.3">
      <c r="A134" s="3"/>
      <c r="B134" s="53" t="s">
        <v>84</v>
      </c>
      <c r="C134" s="55" t="s">
        <v>86</v>
      </c>
      <c r="D134" s="57" t="s">
        <v>91</v>
      </c>
      <c r="E134" s="211" t="str">
        <f t="shared" si="0"/>
        <v>7.2   YYY</v>
      </c>
      <c r="F134" s="237" t="str">
        <f t="shared" si="1"/>
        <v>항7  XXX</v>
      </c>
      <c r="G134" s="245"/>
      <c r="H134" s="51"/>
      <c r="I134" s="51"/>
      <c r="J134" s="51"/>
      <c r="K134" s="51"/>
      <c r="L134" s="51"/>
    </row>
    <row r="135" spans="1:12" ht="14.25" customHeight="1" x14ac:dyDescent="0.3">
      <c r="A135" s="3"/>
      <c r="B135" s="53" t="s">
        <v>84</v>
      </c>
      <c r="C135" s="55" t="s">
        <v>86</v>
      </c>
      <c r="D135" s="57" t="s">
        <v>92</v>
      </c>
      <c r="E135" s="211" t="str">
        <f t="shared" si="0"/>
        <v>7.2   YYY</v>
      </c>
      <c r="F135" s="237" t="str">
        <f t="shared" si="1"/>
        <v>항7  XXX</v>
      </c>
      <c r="G135" s="245"/>
      <c r="H135" s="51"/>
      <c r="I135" s="51"/>
      <c r="J135" s="51"/>
      <c r="K135" s="51"/>
      <c r="L135" s="51"/>
    </row>
    <row r="136" spans="1:12" ht="14.25" customHeight="1" x14ac:dyDescent="0.3">
      <c r="A136" s="3"/>
      <c r="B136" s="53" t="s">
        <v>84</v>
      </c>
      <c r="C136" s="55" t="s">
        <v>86</v>
      </c>
      <c r="D136" s="57" t="s">
        <v>93</v>
      </c>
      <c r="E136" s="211" t="str">
        <f t="shared" si="0"/>
        <v>7.2   YYY</v>
      </c>
      <c r="F136" s="237" t="str">
        <f t="shared" si="1"/>
        <v>항7  XXX</v>
      </c>
      <c r="G136" s="245"/>
      <c r="H136" s="51"/>
      <c r="I136" s="51"/>
      <c r="J136" s="51"/>
      <c r="K136" s="51"/>
      <c r="L136" s="51"/>
    </row>
    <row r="137" spans="1:12" ht="14.25" customHeight="1" x14ac:dyDescent="0.3">
      <c r="A137" s="3"/>
      <c r="B137" s="53" t="s">
        <v>84</v>
      </c>
      <c r="C137" s="55" t="s">
        <v>86</v>
      </c>
      <c r="D137" s="57" t="s">
        <v>94</v>
      </c>
      <c r="E137" s="211" t="str">
        <f t="shared" si="0"/>
        <v>7.2   YYY</v>
      </c>
      <c r="F137" s="237" t="str">
        <f t="shared" si="1"/>
        <v>항7  XXX</v>
      </c>
      <c r="G137" s="245"/>
      <c r="H137" s="51"/>
      <c r="I137" s="51"/>
      <c r="J137" s="51"/>
      <c r="K137" s="51"/>
      <c r="L137" s="51"/>
    </row>
    <row r="138" spans="1:12" ht="14.25" customHeight="1" x14ac:dyDescent="0.3">
      <c r="A138" s="3"/>
      <c r="B138" s="53" t="s">
        <v>84</v>
      </c>
      <c r="C138" s="55" t="s">
        <v>86</v>
      </c>
      <c r="D138" s="57" t="s">
        <v>470</v>
      </c>
      <c r="E138" s="211" t="str">
        <f t="shared" ref="E138:E143" si="34">C138</f>
        <v>7.2   YYY</v>
      </c>
      <c r="F138" s="237" t="str">
        <f t="shared" ref="F138:F143" si="35">B138</f>
        <v>항7  XXX</v>
      </c>
      <c r="G138" s="245"/>
      <c r="H138" s="51"/>
      <c r="I138" s="51"/>
      <c r="J138" s="51"/>
      <c r="K138" s="51"/>
      <c r="L138" s="51"/>
    </row>
    <row r="139" spans="1:12" ht="14.25" customHeight="1" x14ac:dyDescent="0.3">
      <c r="A139" s="3"/>
      <c r="B139" s="53" t="s">
        <v>84</v>
      </c>
      <c r="C139" s="55" t="s">
        <v>86</v>
      </c>
      <c r="D139" s="57" t="s">
        <v>471</v>
      </c>
      <c r="E139" s="211" t="str">
        <f t="shared" si="34"/>
        <v>7.2   YYY</v>
      </c>
      <c r="F139" s="237" t="str">
        <f t="shared" si="35"/>
        <v>항7  XXX</v>
      </c>
      <c r="G139" s="245"/>
      <c r="H139" s="51"/>
      <c r="I139" s="51"/>
      <c r="J139" s="51"/>
      <c r="K139" s="51"/>
      <c r="L139" s="51"/>
    </row>
    <row r="140" spans="1:12" ht="14.25" customHeight="1" x14ac:dyDescent="0.3">
      <c r="A140" s="3"/>
      <c r="B140" s="53" t="s">
        <v>84</v>
      </c>
      <c r="C140" s="55" t="s">
        <v>86</v>
      </c>
      <c r="D140" s="57" t="s">
        <v>472</v>
      </c>
      <c r="E140" s="211" t="str">
        <f t="shared" si="34"/>
        <v>7.2   YYY</v>
      </c>
      <c r="F140" s="237" t="str">
        <f t="shared" si="35"/>
        <v>항7  XXX</v>
      </c>
      <c r="G140" s="245"/>
      <c r="H140" s="51"/>
      <c r="I140" s="51"/>
      <c r="J140" s="51"/>
      <c r="K140" s="51"/>
      <c r="L140" s="51"/>
    </row>
    <row r="141" spans="1:12" ht="14.25" customHeight="1" x14ac:dyDescent="0.3">
      <c r="A141" s="3"/>
      <c r="B141" s="53" t="s">
        <v>84</v>
      </c>
      <c r="C141" s="55" t="s">
        <v>86</v>
      </c>
      <c r="D141" s="57" t="s">
        <v>473</v>
      </c>
      <c r="E141" s="211" t="str">
        <f t="shared" si="34"/>
        <v>7.2   YYY</v>
      </c>
      <c r="F141" s="237" t="str">
        <f t="shared" si="35"/>
        <v>항7  XXX</v>
      </c>
      <c r="G141" s="245"/>
      <c r="H141" s="51"/>
      <c r="I141" s="51"/>
      <c r="J141" s="51"/>
      <c r="K141" s="51"/>
      <c r="L141" s="51"/>
    </row>
    <row r="142" spans="1:12" ht="14.25" customHeight="1" x14ac:dyDescent="0.3">
      <c r="A142" s="3"/>
      <c r="B142" s="53" t="s">
        <v>84</v>
      </c>
      <c r="C142" s="55" t="s">
        <v>86</v>
      </c>
      <c r="D142" s="57" t="s">
        <v>474</v>
      </c>
      <c r="E142" s="211" t="str">
        <f t="shared" si="34"/>
        <v>7.2   YYY</v>
      </c>
      <c r="F142" s="237" t="str">
        <f t="shared" si="35"/>
        <v>항7  XXX</v>
      </c>
      <c r="G142" s="245"/>
      <c r="H142" s="51"/>
      <c r="I142" s="51"/>
      <c r="J142" s="51"/>
      <c r="K142" s="51"/>
      <c r="L142" s="51"/>
    </row>
    <row r="143" spans="1:12" ht="14.25" customHeight="1" x14ac:dyDescent="0.3">
      <c r="A143" s="3"/>
      <c r="B143" s="53" t="s">
        <v>84</v>
      </c>
      <c r="C143" s="55" t="s">
        <v>86</v>
      </c>
      <c r="D143" s="57" t="s">
        <v>475</v>
      </c>
      <c r="E143" s="211" t="str">
        <f t="shared" si="34"/>
        <v>7.2   YYY</v>
      </c>
      <c r="F143" s="237" t="str">
        <f t="shared" si="35"/>
        <v>항7  XXX</v>
      </c>
      <c r="G143" s="245"/>
      <c r="H143" s="51"/>
      <c r="I143" s="51"/>
      <c r="J143" s="51"/>
      <c r="K143" s="51"/>
      <c r="L143" s="51"/>
    </row>
    <row r="144" spans="1:12" ht="14.25" customHeight="1" x14ac:dyDescent="0.3">
      <c r="A144" s="3"/>
      <c r="B144" s="53" t="s">
        <v>95</v>
      </c>
      <c r="C144" s="55" t="s">
        <v>96</v>
      </c>
      <c r="D144" s="57" t="s">
        <v>98</v>
      </c>
      <c r="E144" s="211" t="str">
        <f t="shared" si="0"/>
        <v>8.1   YYY</v>
      </c>
      <c r="F144" s="237" t="str">
        <f t="shared" si="1"/>
        <v>항8  XXX</v>
      </c>
      <c r="G144" s="245"/>
      <c r="H144" s="51"/>
      <c r="I144" s="51"/>
      <c r="J144" s="51"/>
      <c r="K144" s="51"/>
      <c r="L144" s="51"/>
    </row>
    <row r="145" spans="1:12" ht="14.25" customHeight="1" x14ac:dyDescent="0.3">
      <c r="A145" s="3"/>
      <c r="B145" s="53" t="s">
        <v>95</v>
      </c>
      <c r="C145" s="55" t="s">
        <v>96</v>
      </c>
      <c r="D145" s="57" t="s">
        <v>99</v>
      </c>
      <c r="E145" s="211" t="str">
        <f t="shared" si="0"/>
        <v>8.1   YYY</v>
      </c>
      <c r="F145" s="237" t="str">
        <f t="shared" si="1"/>
        <v>항8  XXX</v>
      </c>
      <c r="G145" s="245"/>
      <c r="H145" s="51"/>
      <c r="I145" s="51"/>
      <c r="J145" s="51"/>
      <c r="K145" s="51"/>
      <c r="L145" s="51"/>
    </row>
    <row r="146" spans="1:12" ht="14.25" customHeight="1" x14ac:dyDescent="0.3">
      <c r="A146" s="3"/>
      <c r="B146" s="53" t="s">
        <v>95</v>
      </c>
      <c r="C146" s="55" t="s">
        <v>96</v>
      </c>
      <c r="D146" s="57" t="s">
        <v>100</v>
      </c>
      <c r="E146" s="211" t="str">
        <f t="shared" si="0"/>
        <v>8.1   YYY</v>
      </c>
      <c r="F146" s="237" t="str">
        <f t="shared" si="1"/>
        <v>항8  XXX</v>
      </c>
      <c r="G146" s="245"/>
      <c r="H146" s="51"/>
      <c r="I146" s="51"/>
      <c r="J146" s="51"/>
      <c r="K146" s="51"/>
      <c r="L146" s="51"/>
    </row>
    <row r="147" spans="1:12" ht="14.25" customHeight="1" x14ac:dyDescent="0.3">
      <c r="A147" s="3"/>
      <c r="B147" s="53" t="s">
        <v>95</v>
      </c>
      <c r="C147" s="55" t="s">
        <v>96</v>
      </c>
      <c r="D147" s="57" t="s">
        <v>101</v>
      </c>
      <c r="E147" s="211" t="str">
        <f t="shared" si="0"/>
        <v>8.1   YYY</v>
      </c>
      <c r="F147" s="237" t="str">
        <f t="shared" si="1"/>
        <v>항8  XXX</v>
      </c>
      <c r="G147" s="245"/>
      <c r="H147" s="51"/>
      <c r="I147" s="51"/>
      <c r="J147" s="51"/>
      <c r="K147" s="51"/>
      <c r="L147" s="51"/>
    </row>
    <row r="148" spans="1:12" ht="14.25" customHeight="1" x14ac:dyDescent="0.3">
      <c r="A148" s="3"/>
      <c r="B148" s="53" t="s">
        <v>95</v>
      </c>
      <c r="C148" s="55" t="s">
        <v>96</v>
      </c>
      <c r="D148" s="57" t="s">
        <v>476</v>
      </c>
      <c r="E148" s="211" t="str">
        <f t="shared" ref="E148:E153" si="36">C148</f>
        <v>8.1   YYY</v>
      </c>
      <c r="F148" s="237" t="str">
        <f t="shared" ref="F148:F153" si="37">B148</f>
        <v>항8  XXX</v>
      </c>
      <c r="G148" s="245"/>
      <c r="H148" s="51"/>
      <c r="I148" s="51"/>
      <c r="J148" s="51"/>
      <c r="K148" s="51"/>
      <c r="L148" s="51"/>
    </row>
    <row r="149" spans="1:12" ht="14.25" customHeight="1" x14ac:dyDescent="0.3">
      <c r="A149" s="3"/>
      <c r="B149" s="53" t="s">
        <v>95</v>
      </c>
      <c r="C149" s="55" t="s">
        <v>96</v>
      </c>
      <c r="D149" s="57" t="s">
        <v>477</v>
      </c>
      <c r="E149" s="211" t="str">
        <f t="shared" si="36"/>
        <v>8.1   YYY</v>
      </c>
      <c r="F149" s="237" t="str">
        <f t="shared" si="37"/>
        <v>항8  XXX</v>
      </c>
      <c r="G149" s="245"/>
      <c r="H149" s="51"/>
      <c r="I149" s="51"/>
      <c r="J149" s="51"/>
      <c r="K149" s="51"/>
      <c r="L149" s="51"/>
    </row>
    <row r="150" spans="1:12" ht="14.25" customHeight="1" x14ac:dyDescent="0.3">
      <c r="A150" s="3"/>
      <c r="B150" s="53" t="s">
        <v>95</v>
      </c>
      <c r="C150" s="55" t="s">
        <v>96</v>
      </c>
      <c r="D150" s="57" t="s">
        <v>478</v>
      </c>
      <c r="E150" s="211" t="str">
        <f t="shared" si="36"/>
        <v>8.1   YYY</v>
      </c>
      <c r="F150" s="237" t="str">
        <f t="shared" si="37"/>
        <v>항8  XXX</v>
      </c>
      <c r="G150" s="245"/>
      <c r="H150" s="51"/>
      <c r="I150" s="51"/>
      <c r="J150" s="51"/>
      <c r="K150" s="51"/>
      <c r="L150" s="51"/>
    </row>
    <row r="151" spans="1:12" ht="14.25" customHeight="1" x14ac:dyDescent="0.3">
      <c r="A151" s="3"/>
      <c r="B151" s="53" t="s">
        <v>95</v>
      </c>
      <c r="C151" s="55" t="s">
        <v>96</v>
      </c>
      <c r="D151" s="57" t="s">
        <v>479</v>
      </c>
      <c r="E151" s="211" t="str">
        <f t="shared" si="36"/>
        <v>8.1   YYY</v>
      </c>
      <c r="F151" s="237" t="str">
        <f t="shared" si="37"/>
        <v>항8  XXX</v>
      </c>
      <c r="G151" s="245"/>
      <c r="H151" s="51"/>
      <c r="I151" s="51"/>
      <c r="J151" s="51"/>
      <c r="K151" s="51"/>
      <c r="L151" s="51"/>
    </row>
    <row r="152" spans="1:12" ht="14.25" customHeight="1" x14ac:dyDescent="0.3">
      <c r="A152" s="3"/>
      <c r="B152" s="53" t="s">
        <v>95</v>
      </c>
      <c r="C152" s="55" t="s">
        <v>96</v>
      </c>
      <c r="D152" s="57" t="s">
        <v>480</v>
      </c>
      <c r="E152" s="211" t="str">
        <f t="shared" si="36"/>
        <v>8.1   YYY</v>
      </c>
      <c r="F152" s="237" t="str">
        <f t="shared" si="37"/>
        <v>항8  XXX</v>
      </c>
      <c r="G152" s="245"/>
      <c r="H152" s="51"/>
      <c r="I152" s="51"/>
      <c r="J152" s="51"/>
      <c r="K152" s="51"/>
      <c r="L152" s="51"/>
    </row>
    <row r="153" spans="1:12" ht="14.25" customHeight="1" x14ac:dyDescent="0.3">
      <c r="A153" s="3"/>
      <c r="B153" s="53" t="s">
        <v>95</v>
      </c>
      <c r="C153" s="55" t="s">
        <v>96</v>
      </c>
      <c r="D153" s="57" t="s">
        <v>481</v>
      </c>
      <c r="E153" s="211" t="str">
        <f t="shared" si="36"/>
        <v>8.1   YYY</v>
      </c>
      <c r="F153" s="237" t="str">
        <f t="shared" si="37"/>
        <v>항8  XXX</v>
      </c>
      <c r="G153" s="245"/>
      <c r="H153" s="51"/>
      <c r="I153" s="51"/>
      <c r="J153" s="51"/>
      <c r="K153" s="51"/>
      <c r="L153" s="51"/>
    </row>
    <row r="154" spans="1:12" ht="14.25" customHeight="1" x14ac:dyDescent="0.3">
      <c r="A154" s="3"/>
      <c r="B154" s="53" t="s">
        <v>95</v>
      </c>
      <c r="C154" s="55" t="s">
        <v>97</v>
      </c>
      <c r="D154" s="57" t="s">
        <v>102</v>
      </c>
      <c r="E154" s="211" t="str">
        <f t="shared" si="0"/>
        <v>8.2   YYY</v>
      </c>
      <c r="F154" s="237" t="str">
        <f t="shared" si="1"/>
        <v>항8  XXX</v>
      </c>
      <c r="G154" s="245"/>
      <c r="H154" s="51"/>
      <c r="I154" s="51"/>
      <c r="J154" s="51"/>
      <c r="K154" s="51"/>
      <c r="L154" s="51"/>
    </row>
    <row r="155" spans="1:12" ht="14.25" customHeight="1" x14ac:dyDescent="0.3">
      <c r="A155" s="3"/>
      <c r="B155" s="53" t="s">
        <v>95</v>
      </c>
      <c r="C155" s="55" t="s">
        <v>97</v>
      </c>
      <c r="D155" s="57" t="s">
        <v>103</v>
      </c>
      <c r="E155" s="211" t="str">
        <f t="shared" si="0"/>
        <v>8.2   YYY</v>
      </c>
      <c r="F155" s="237" t="str">
        <f t="shared" si="1"/>
        <v>항8  XXX</v>
      </c>
      <c r="G155" s="245"/>
      <c r="H155" s="51"/>
      <c r="I155" s="51"/>
      <c r="J155" s="51"/>
      <c r="K155" s="51"/>
      <c r="L155" s="51"/>
    </row>
    <row r="156" spans="1:12" ht="14.25" customHeight="1" x14ac:dyDescent="0.3">
      <c r="A156" s="3"/>
      <c r="B156" s="53" t="s">
        <v>95</v>
      </c>
      <c r="C156" s="55" t="s">
        <v>97</v>
      </c>
      <c r="D156" s="57" t="s">
        <v>104</v>
      </c>
      <c r="E156" s="211" t="str">
        <f t="shared" si="0"/>
        <v>8.2   YYY</v>
      </c>
      <c r="F156" s="237" t="str">
        <f t="shared" si="1"/>
        <v>항8  XXX</v>
      </c>
      <c r="G156" s="245"/>
      <c r="H156" s="51"/>
      <c r="I156" s="51"/>
      <c r="J156" s="51"/>
      <c r="K156" s="51"/>
      <c r="L156" s="51"/>
    </row>
    <row r="157" spans="1:12" ht="14.25" customHeight="1" x14ac:dyDescent="0.3">
      <c r="A157" s="3"/>
      <c r="B157" s="53" t="s">
        <v>95</v>
      </c>
      <c r="C157" s="55" t="s">
        <v>97</v>
      </c>
      <c r="D157" s="57" t="s">
        <v>105</v>
      </c>
      <c r="E157" s="211" t="str">
        <f t="shared" si="0"/>
        <v>8.2   YYY</v>
      </c>
      <c r="F157" s="237" t="str">
        <f t="shared" si="1"/>
        <v>항8  XXX</v>
      </c>
      <c r="G157" s="245"/>
      <c r="H157" s="51"/>
      <c r="I157" s="51"/>
      <c r="J157" s="51"/>
      <c r="K157" s="51"/>
      <c r="L157" s="51"/>
    </row>
    <row r="158" spans="1:12" ht="14.25" customHeight="1" x14ac:dyDescent="0.3">
      <c r="A158" s="3"/>
      <c r="B158" s="53" t="s">
        <v>95</v>
      </c>
      <c r="C158" s="55" t="s">
        <v>97</v>
      </c>
      <c r="D158" s="57" t="s">
        <v>482</v>
      </c>
      <c r="E158" s="211" t="str">
        <f t="shared" ref="E158:E163" si="38">C158</f>
        <v>8.2   YYY</v>
      </c>
      <c r="F158" s="237" t="str">
        <f t="shared" ref="F158:F163" si="39">B158</f>
        <v>항8  XXX</v>
      </c>
      <c r="G158" s="245"/>
      <c r="H158" s="51"/>
      <c r="I158" s="51"/>
      <c r="J158" s="51"/>
      <c r="K158" s="51"/>
      <c r="L158" s="51"/>
    </row>
    <row r="159" spans="1:12" ht="14.25" customHeight="1" x14ac:dyDescent="0.3">
      <c r="A159" s="3"/>
      <c r="B159" s="53" t="s">
        <v>95</v>
      </c>
      <c r="C159" s="55" t="s">
        <v>97</v>
      </c>
      <c r="D159" s="57" t="s">
        <v>483</v>
      </c>
      <c r="E159" s="211" t="str">
        <f t="shared" si="38"/>
        <v>8.2   YYY</v>
      </c>
      <c r="F159" s="237" t="str">
        <f t="shared" si="39"/>
        <v>항8  XXX</v>
      </c>
      <c r="G159" s="245"/>
      <c r="H159" s="51"/>
      <c r="I159" s="51"/>
      <c r="J159" s="51"/>
      <c r="K159" s="51"/>
      <c r="L159" s="51"/>
    </row>
    <row r="160" spans="1:12" ht="14.25" customHeight="1" x14ac:dyDescent="0.3">
      <c r="A160" s="3"/>
      <c r="B160" s="53" t="s">
        <v>95</v>
      </c>
      <c r="C160" s="55" t="s">
        <v>97</v>
      </c>
      <c r="D160" s="57" t="s">
        <v>484</v>
      </c>
      <c r="E160" s="211" t="str">
        <f t="shared" si="38"/>
        <v>8.2   YYY</v>
      </c>
      <c r="F160" s="237" t="str">
        <f t="shared" si="39"/>
        <v>항8  XXX</v>
      </c>
      <c r="G160" s="245"/>
      <c r="H160" s="51"/>
      <c r="I160" s="51"/>
      <c r="J160" s="51"/>
      <c r="K160" s="51"/>
      <c r="L160" s="51"/>
    </row>
    <row r="161" spans="1:12" ht="14.25" customHeight="1" x14ac:dyDescent="0.3">
      <c r="A161" s="3"/>
      <c r="B161" s="53" t="s">
        <v>95</v>
      </c>
      <c r="C161" s="55" t="s">
        <v>97</v>
      </c>
      <c r="D161" s="57" t="s">
        <v>485</v>
      </c>
      <c r="E161" s="211" t="str">
        <f t="shared" si="38"/>
        <v>8.2   YYY</v>
      </c>
      <c r="F161" s="237" t="str">
        <f t="shared" si="39"/>
        <v>항8  XXX</v>
      </c>
      <c r="G161" s="245"/>
      <c r="H161" s="51"/>
      <c r="I161" s="51"/>
      <c r="J161" s="51"/>
      <c r="K161" s="51"/>
      <c r="L161" s="51"/>
    </row>
    <row r="162" spans="1:12" ht="14.25" customHeight="1" x14ac:dyDescent="0.3">
      <c r="A162" s="3"/>
      <c r="B162" s="53" t="s">
        <v>95</v>
      </c>
      <c r="C162" s="55" t="s">
        <v>97</v>
      </c>
      <c r="D162" s="57" t="s">
        <v>486</v>
      </c>
      <c r="E162" s="211" t="str">
        <f t="shared" si="38"/>
        <v>8.2   YYY</v>
      </c>
      <c r="F162" s="237" t="str">
        <f t="shared" si="39"/>
        <v>항8  XXX</v>
      </c>
      <c r="G162" s="245"/>
      <c r="H162" s="51"/>
      <c r="I162" s="51"/>
      <c r="J162" s="51"/>
      <c r="K162" s="51"/>
      <c r="L162" s="51"/>
    </row>
    <row r="163" spans="1:12" ht="14.25" customHeight="1" x14ac:dyDescent="0.3">
      <c r="A163" s="3"/>
      <c r="B163" s="53" t="s">
        <v>95</v>
      </c>
      <c r="C163" s="55" t="s">
        <v>97</v>
      </c>
      <c r="D163" s="57" t="s">
        <v>487</v>
      </c>
      <c r="E163" s="211" t="str">
        <f t="shared" si="38"/>
        <v>8.2   YYY</v>
      </c>
      <c r="F163" s="237" t="str">
        <f t="shared" si="39"/>
        <v>항8  XXX</v>
      </c>
      <c r="G163" s="245"/>
      <c r="H163" s="51"/>
      <c r="I163" s="51"/>
      <c r="J163" s="51"/>
      <c r="K163" s="51"/>
      <c r="L163" s="51"/>
    </row>
    <row r="164" spans="1:12" ht="14.25" customHeight="1" x14ac:dyDescent="0.3">
      <c r="A164" s="3"/>
      <c r="B164" s="53" t="s">
        <v>116</v>
      </c>
      <c r="C164" s="55" t="s">
        <v>106</v>
      </c>
      <c r="D164" s="57" t="s">
        <v>108</v>
      </c>
      <c r="E164" s="211" t="str">
        <f t="shared" si="0"/>
        <v>9.1   YYY</v>
      </c>
      <c r="F164" s="237" t="str">
        <f t="shared" si="1"/>
        <v>항9  XXX</v>
      </c>
      <c r="G164" s="245"/>
      <c r="H164" s="51"/>
      <c r="I164" s="51"/>
      <c r="J164" s="51"/>
      <c r="K164" s="51"/>
      <c r="L164" s="51"/>
    </row>
    <row r="165" spans="1:12" ht="14.25" customHeight="1" x14ac:dyDescent="0.3">
      <c r="A165" s="3"/>
      <c r="B165" s="53" t="s">
        <v>116</v>
      </c>
      <c r="C165" s="55" t="s">
        <v>106</v>
      </c>
      <c r="D165" s="57" t="s">
        <v>109</v>
      </c>
      <c r="E165" s="211" t="str">
        <f t="shared" ref="E165:E236" si="40">C165</f>
        <v>9.1   YYY</v>
      </c>
      <c r="F165" s="237" t="str">
        <f t="shared" ref="F165:F236" si="41">B165</f>
        <v>항9  XXX</v>
      </c>
      <c r="G165" s="245"/>
      <c r="H165" s="51"/>
      <c r="I165" s="51"/>
      <c r="J165" s="51"/>
      <c r="K165" s="51"/>
      <c r="L165" s="51"/>
    </row>
    <row r="166" spans="1:12" ht="14.25" customHeight="1" x14ac:dyDescent="0.3">
      <c r="A166" s="3"/>
      <c r="B166" s="53" t="s">
        <v>116</v>
      </c>
      <c r="C166" s="55" t="s">
        <v>106</v>
      </c>
      <c r="D166" s="57" t="s">
        <v>110</v>
      </c>
      <c r="E166" s="211" t="str">
        <f t="shared" si="40"/>
        <v>9.1   YYY</v>
      </c>
      <c r="F166" s="237" t="str">
        <f t="shared" si="41"/>
        <v>항9  XXX</v>
      </c>
      <c r="G166" s="245"/>
      <c r="H166" s="51"/>
      <c r="I166" s="51"/>
      <c r="J166" s="51"/>
      <c r="K166" s="51"/>
      <c r="L166" s="51"/>
    </row>
    <row r="167" spans="1:12" ht="14.25" customHeight="1" x14ac:dyDescent="0.3">
      <c r="A167" s="3"/>
      <c r="B167" s="53" t="s">
        <v>116</v>
      </c>
      <c r="C167" s="55" t="s">
        <v>106</v>
      </c>
      <c r="D167" s="57" t="s">
        <v>111</v>
      </c>
      <c r="E167" s="211" t="str">
        <f t="shared" si="40"/>
        <v>9.1   YYY</v>
      </c>
      <c r="F167" s="237" t="str">
        <f t="shared" si="41"/>
        <v>항9  XXX</v>
      </c>
      <c r="G167" s="245"/>
      <c r="H167" s="51"/>
      <c r="I167" s="51"/>
      <c r="J167" s="51"/>
      <c r="K167" s="51"/>
      <c r="L167" s="51"/>
    </row>
    <row r="168" spans="1:12" ht="14.25" customHeight="1" x14ac:dyDescent="0.3">
      <c r="A168" s="3"/>
      <c r="B168" s="53" t="s">
        <v>116</v>
      </c>
      <c r="C168" s="55" t="s">
        <v>106</v>
      </c>
      <c r="D168" s="57" t="s">
        <v>488</v>
      </c>
      <c r="E168" s="211" t="str">
        <f t="shared" ref="E168:E173" si="42">C168</f>
        <v>9.1   YYY</v>
      </c>
      <c r="F168" s="237" t="str">
        <f t="shared" ref="F168:F173" si="43">B168</f>
        <v>항9  XXX</v>
      </c>
      <c r="G168" s="245"/>
      <c r="H168" s="51"/>
      <c r="I168" s="51"/>
      <c r="J168" s="51"/>
      <c r="K168" s="51"/>
      <c r="L168" s="51"/>
    </row>
    <row r="169" spans="1:12" ht="14.25" customHeight="1" x14ac:dyDescent="0.3">
      <c r="A169" s="3"/>
      <c r="B169" s="53" t="s">
        <v>116</v>
      </c>
      <c r="C169" s="55" t="s">
        <v>106</v>
      </c>
      <c r="D169" s="57" t="s">
        <v>489</v>
      </c>
      <c r="E169" s="211" t="str">
        <f t="shared" si="42"/>
        <v>9.1   YYY</v>
      </c>
      <c r="F169" s="237" t="str">
        <f t="shared" si="43"/>
        <v>항9  XXX</v>
      </c>
      <c r="G169" s="245"/>
      <c r="H169" s="51"/>
      <c r="I169" s="51"/>
      <c r="J169" s="51"/>
      <c r="K169" s="51"/>
      <c r="L169" s="51"/>
    </row>
    <row r="170" spans="1:12" ht="14.25" customHeight="1" x14ac:dyDescent="0.3">
      <c r="A170" s="3"/>
      <c r="B170" s="53" t="s">
        <v>116</v>
      </c>
      <c r="C170" s="55" t="s">
        <v>106</v>
      </c>
      <c r="D170" s="57" t="s">
        <v>490</v>
      </c>
      <c r="E170" s="211" t="str">
        <f t="shared" si="42"/>
        <v>9.1   YYY</v>
      </c>
      <c r="F170" s="237" t="str">
        <f t="shared" si="43"/>
        <v>항9  XXX</v>
      </c>
      <c r="G170" s="245"/>
      <c r="H170" s="51"/>
      <c r="I170" s="51"/>
      <c r="J170" s="51"/>
      <c r="K170" s="51"/>
      <c r="L170" s="51"/>
    </row>
    <row r="171" spans="1:12" ht="14.25" customHeight="1" x14ac:dyDescent="0.3">
      <c r="A171" s="3"/>
      <c r="B171" s="53" t="s">
        <v>116</v>
      </c>
      <c r="C171" s="55" t="s">
        <v>106</v>
      </c>
      <c r="D171" s="57" t="s">
        <v>491</v>
      </c>
      <c r="E171" s="211" t="str">
        <f t="shared" si="42"/>
        <v>9.1   YYY</v>
      </c>
      <c r="F171" s="237" t="str">
        <f t="shared" si="43"/>
        <v>항9  XXX</v>
      </c>
      <c r="G171" s="245"/>
      <c r="H171" s="51"/>
      <c r="I171" s="51"/>
      <c r="J171" s="51"/>
      <c r="K171" s="51"/>
      <c r="L171" s="51"/>
    </row>
    <row r="172" spans="1:12" ht="14.25" customHeight="1" x14ac:dyDescent="0.3">
      <c r="A172" s="3"/>
      <c r="B172" s="53" t="s">
        <v>116</v>
      </c>
      <c r="C172" s="55" t="s">
        <v>106</v>
      </c>
      <c r="D172" s="57" t="s">
        <v>492</v>
      </c>
      <c r="E172" s="211" t="str">
        <f t="shared" si="42"/>
        <v>9.1   YYY</v>
      </c>
      <c r="F172" s="237" t="str">
        <f t="shared" si="43"/>
        <v>항9  XXX</v>
      </c>
      <c r="G172" s="245"/>
      <c r="H172" s="51"/>
      <c r="I172" s="51"/>
      <c r="J172" s="51"/>
      <c r="K172" s="51"/>
      <c r="L172" s="51"/>
    </row>
    <row r="173" spans="1:12" ht="14.25" customHeight="1" x14ac:dyDescent="0.3">
      <c r="A173" s="3"/>
      <c r="B173" s="53" t="s">
        <v>116</v>
      </c>
      <c r="C173" s="55" t="s">
        <v>106</v>
      </c>
      <c r="D173" s="57" t="s">
        <v>493</v>
      </c>
      <c r="E173" s="211" t="str">
        <f t="shared" si="42"/>
        <v>9.1   YYY</v>
      </c>
      <c r="F173" s="237" t="str">
        <f t="shared" si="43"/>
        <v>항9  XXX</v>
      </c>
      <c r="G173" s="245"/>
      <c r="H173" s="51"/>
      <c r="I173" s="51"/>
      <c r="J173" s="51"/>
      <c r="K173" s="51"/>
      <c r="L173" s="51"/>
    </row>
    <row r="174" spans="1:12" ht="14.25" customHeight="1" x14ac:dyDescent="0.3">
      <c r="A174" s="3"/>
      <c r="B174" s="53" t="s">
        <v>116</v>
      </c>
      <c r="C174" s="55" t="s">
        <v>107</v>
      </c>
      <c r="D174" s="57" t="s">
        <v>112</v>
      </c>
      <c r="E174" s="211" t="str">
        <f t="shared" si="40"/>
        <v>9.2   YYY</v>
      </c>
      <c r="F174" s="237" t="str">
        <f t="shared" si="41"/>
        <v>항9  XXX</v>
      </c>
      <c r="G174" s="245"/>
      <c r="H174" s="51"/>
      <c r="I174" s="51"/>
      <c r="J174" s="51"/>
      <c r="K174" s="51"/>
      <c r="L174" s="51"/>
    </row>
    <row r="175" spans="1:12" ht="14.25" customHeight="1" x14ac:dyDescent="0.3">
      <c r="A175" s="3"/>
      <c r="B175" s="53" t="s">
        <v>116</v>
      </c>
      <c r="C175" s="55" t="s">
        <v>107</v>
      </c>
      <c r="D175" s="57" t="s">
        <v>113</v>
      </c>
      <c r="E175" s="211" t="str">
        <f t="shared" si="40"/>
        <v>9.2   YYY</v>
      </c>
      <c r="F175" s="237" t="str">
        <f t="shared" si="41"/>
        <v>항9  XXX</v>
      </c>
      <c r="G175" s="245"/>
      <c r="H175" s="51"/>
      <c r="I175" s="51"/>
      <c r="J175" s="51"/>
      <c r="K175" s="51"/>
      <c r="L175" s="51"/>
    </row>
    <row r="176" spans="1:12" ht="14.25" customHeight="1" x14ac:dyDescent="0.3">
      <c r="A176" s="3"/>
      <c r="B176" s="53" t="s">
        <v>116</v>
      </c>
      <c r="C176" s="55" t="s">
        <v>107</v>
      </c>
      <c r="D176" s="57" t="s">
        <v>114</v>
      </c>
      <c r="E176" s="211" t="str">
        <f t="shared" si="40"/>
        <v>9.2   YYY</v>
      </c>
      <c r="F176" s="237" t="str">
        <f t="shared" si="41"/>
        <v>항9  XXX</v>
      </c>
      <c r="G176" s="245"/>
      <c r="H176" s="51"/>
      <c r="I176" s="51"/>
      <c r="J176" s="51"/>
      <c r="K176" s="51"/>
      <c r="L176" s="51"/>
    </row>
    <row r="177" spans="1:12" ht="14.25" customHeight="1" x14ac:dyDescent="0.3">
      <c r="A177" s="3"/>
      <c r="B177" s="53" t="s">
        <v>116</v>
      </c>
      <c r="C177" s="55" t="s">
        <v>107</v>
      </c>
      <c r="D177" s="57" t="s">
        <v>115</v>
      </c>
      <c r="E177" s="211" t="str">
        <f t="shared" si="40"/>
        <v>9.2   YYY</v>
      </c>
      <c r="F177" s="237" t="str">
        <f t="shared" si="41"/>
        <v>항9  XXX</v>
      </c>
      <c r="G177" s="245"/>
      <c r="H177" s="51"/>
      <c r="I177" s="51"/>
      <c r="J177" s="51"/>
      <c r="K177" s="51"/>
      <c r="L177" s="51"/>
    </row>
    <row r="178" spans="1:12" ht="14.25" customHeight="1" x14ac:dyDescent="0.3">
      <c r="A178" s="3"/>
      <c r="B178" s="53" t="s">
        <v>116</v>
      </c>
      <c r="C178" s="55" t="s">
        <v>107</v>
      </c>
      <c r="D178" s="57" t="s">
        <v>494</v>
      </c>
      <c r="E178" s="211" t="str">
        <f t="shared" ref="E178:E183" si="44">C178</f>
        <v>9.2   YYY</v>
      </c>
      <c r="F178" s="237" t="str">
        <f t="shared" ref="F178:F183" si="45">B178</f>
        <v>항9  XXX</v>
      </c>
      <c r="G178" s="245"/>
      <c r="H178" s="51"/>
      <c r="I178" s="51"/>
      <c r="J178" s="51"/>
      <c r="K178" s="51"/>
      <c r="L178" s="51"/>
    </row>
    <row r="179" spans="1:12" ht="14.25" customHeight="1" x14ac:dyDescent="0.3">
      <c r="A179" s="3"/>
      <c r="B179" s="53" t="s">
        <v>116</v>
      </c>
      <c r="C179" s="55" t="s">
        <v>107</v>
      </c>
      <c r="D179" s="57" t="s">
        <v>495</v>
      </c>
      <c r="E179" s="211" t="str">
        <f t="shared" si="44"/>
        <v>9.2   YYY</v>
      </c>
      <c r="F179" s="237" t="str">
        <f t="shared" si="45"/>
        <v>항9  XXX</v>
      </c>
      <c r="G179" s="245"/>
      <c r="H179" s="51"/>
      <c r="I179" s="51"/>
      <c r="J179" s="51"/>
      <c r="K179" s="51"/>
      <c r="L179" s="51"/>
    </row>
    <row r="180" spans="1:12" ht="14.25" customHeight="1" x14ac:dyDescent="0.3">
      <c r="A180" s="3"/>
      <c r="B180" s="53" t="s">
        <v>116</v>
      </c>
      <c r="C180" s="55" t="s">
        <v>107</v>
      </c>
      <c r="D180" s="57" t="s">
        <v>496</v>
      </c>
      <c r="E180" s="211" t="str">
        <f t="shared" si="44"/>
        <v>9.2   YYY</v>
      </c>
      <c r="F180" s="237" t="str">
        <f t="shared" si="45"/>
        <v>항9  XXX</v>
      </c>
      <c r="G180" s="245"/>
      <c r="H180" s="51"/>
      <c r="I180" s="51"/>
      <c r="J180" s="51"/>
      <c r="K180" s="51"/>
      <c r="L180" s="51"/>
    </row>
    <row r="181" spans="1:12" ht="14.25" customHeight="1" x14ac:dyDescent="0.3">
      <c r="A181" s="3"/>
      <c r="B181" s="53" t="s">
        <v>116</v>
      </c>
      <c r="C181" s="55" t="s">
        <v>107</v>
      </c>
      <c r="D181" s="57" t="s">
        <v>497</v>
      </c>
      <c r="E181" s="211" t="str">
        <f t="shared" si="44"/>
        <v>9.2   YYY</v>
      </c>
      <c r="F181" s="237" t="str">
        <f t="shared" si="45"/>
        <v>항9  XXX</v>
      </c>
      <c r="G181" s="245"/>
      <c r="H181" s="51"/>
      <c r="I181" s="51"/>
      <c r="J181" s="51"/>
      <c r="K181" s="51"/>
      <c r="L181" s="51"/>
    </row>
    <row r="182" spans="1:12" ht="14.25" customHeight="1" x14ac:dyDescent="0.3">
      <c r="A182" s="3"/>
      <c r="B182" s="53" t="s">
        <v>116</v>
      </c>
      <c r="C182" s="55" t="s">
        <v>107</v>
      </c>
      <c r="D182" s="57" t="s">
        <v>498</v>
      </c>
      <c r="E182" s="211" t="str">
        <f t="shared" si="44"/>
        <v>9.2   YYY</v>
      </c>
      <c r="F182" s="237" t="str">
        <f t="shared" si="45"/>
        <v>항9  XXX</v>
      </c>
      <c r="G182" s="245"/>
      <c r="H182" s="51"/>
      <c r="I182" s="51"/>
      <c r="J182" s="51"/>
      <c r="K182" s="51"/>
      <c r="L182" s="51"/>
    </row>
    <row r="183" spans="1:12" ht="14.25" customHeight="1" x14ac:dyDescent="0.3">
      <c r="A183" s="3"/>
      <c r="B183" s="53" t="s">
        <v>116</v>
      </c>
      <c r="C183" s="55" t="s">
        <v>107</v>
      </c>
      <c r="D183" s="57" t="s">
        <v>499</v>
      </c>
      <c r="E183" s="211" t="str">
        <f t="shared" si="44"/>
        <v>9.2   YYY</v>
      </c>
      <c r="F183" s="237" t="str">
        <f t="shared" si="45"/>
        <v>항9  XXX</v>
      </c>
      <c r="G183" s="245"/>
      <c r="H183" s="51"/>
      <c r="I183" s="51"/>
      <c r="J183" s="51"/>
      <c r="K183" s="51"/>
      <c r="L183" s="51"/>
    </row>
    <row r="184" spans="1:12" ht="14.25" customHeight="1" x14ac:dyDescent="0.3">
      <c r="A184" s="3"/>
      <c r="B184" s="53" t="s">
        <v>117</v>
      </c>
      <c r="C184" s="55" t="s">
        <v>118</v>
      </c>
      <c r="D184" s="57" t="s">
        <v>120</v>
      </c>
      <c r="E184" s="211" t="str">
        <f t="shared" si="40"/>
        <v>10.1   YYY</v>
      </c>
      <c r="F184" s="237" t="str">
        <f t="shared" si="41"/>
        <v>항10  XXX</v>
      </c>
      <c r="G184" s="245"/>
      <c r="H184" s="51"/>
      <c r="I184" s="51"/>
      <c r="J184" s="51"/>
      <c r="K184" s="51"/>
      <c r="L184" s="51"/>
    </row>
    <row r="185" spans="1:12" ht="14.25" customHeight="1" x14ac:dyDescent="0.3">
      <c r="A185" s="3"/>
      <c r="B185" s="53" t="s">
        <v>117</v>
      </c>
      <c r="C185" s="55" t="s">
        <v>118</v>
      </c>
      <c r="D185" s="57" t="s">
        <v>121</v>
      </c>
      <c r="E185" s="211" t="str">
        <f t="shared" si="40"/>
        <v>10.1   YYY</v>
      </c>
      <c r="F185" s="237" t="str">
        <f t="shared" si="41"/>
        <v>항10  XXX</v>
      </c>
      <c r="G185" s="245"/>
      <c r="H185" s="51"/>
      <c r="I185" s="51"/>
      <c r="J185" s="51"/>
      <c r="K185" s="51"/>
      <c r="L185" s="51"/>
    </row>
    <row r="186" spans="1:12" ht="14.25" customHeight="1" x14ac:dyDescent="0.3">
      <c r="A186" s="3"/>
      <c r="B186" s="53" t="s">
        <v>117</v>
      </c>
      <c r="C186" s="55" t="s">
        <v>118</v>
      </c>
      <c r="D186" s="57" t="s">
        <v>122</v>
      </c>
      <c r="E186" s="211" t="str">
        <f t="shared" si="40"/>
        <v>10.1   YYY</v>
      </c>
      <c r="F186" s="237" t="str">
        <f t="shared" si="41"/>
        <v>항10  XXX</v>
      </c>
      <c r="G186" s="245"/>
      <c r="H186" s="51"/>
      <c r="I186" s="51"/>
      <c r="J186" s="51"/>
      <c r="K186" s="51"/>
      <c r="L186" s="51"/>
    </row>
    <row r="187" spans="1:12" ht="14.25" customHeight="1" x14ac:dyDescent="0.3">
      <c r="A187" s="3"/>
      <c r="B187" s="53" t="s">
        <v>117</v>
      </c>
      <c r="C187" s="55" t="s">
        <v>118</v>
      </c>
      <c r="D187" s="57" t="s">
        <v>123</v>
      </c>
      <c r="E187" s="211" t="str">
        <f t="shared" si="40"/>
        <v>10.1   YYY</v>
      </c>
      <c r="F187" s="237" t="str">
        <f t="shared" si="41"/>
        <v>항10  XXX</v>
      </c>
      <c r="G187" s="245"/>
      <c r="H187" s="51"/>
      <c r="I187" s="51"/>
      <c r="J187" s="51"/>
      <c r="K187" s="51"/>
      <c r="L187" s="51"/>
    </row>
    <row r="188" spans="1:12" ht="14.25" customHeight="1" x14ac:dyDescent="0.3">
      <c r="A188" s="3"/>
      <c r="B188" s="53" t="s">
        <v>117</v>
      </c>
      <c r="C188" s="55" t="s">
        <v>118</v>
      </c>
      <c r="D188" s="57" t="s">
        <v>500</v>
      </c>
      <c r="E188" s="211" t="str">
        <f t="shared" ref="E188:E193" si="46">C188</f>
        <v>10.1   YYY</v>
      </c>
      <c r="F188" s="237" t="str">
        <f t="shared" ref="F188:F193" si="47">B188</f>
        <v>항10  XXX</v>
      </c>
      <c r="G188" s="245"/>
      <c r="H188" s="51"/>
      <c r="I188" s="51"/>
      <c r="J188" s="51"/>
      <c r="K188" s="51"/>
      <c r="L188" s="51"/>
    </row>
    <row r="189" spans="1:12" ht="14.25" customHeight="1" x14ac:dyDescent="0.3">
      <c r="A189" s="3"/>
      <c r="B189" s="53" t="s">
        <v>117</v>
      </c>
      <c r="C189" s="55" t="s">
        <v>118</v>
      </c>
      <c r="D189" s="57" t="s">
        <v>501</v>
      </c>
      <c r="E189" s="211" t="str">
        <f t="shared" si="46"/>
        <v>10.1   YYY</v>
      </c>
      <c r="F189" s="237" t="str">
        <f t="shared" si="47"/>
        <v>항10  XXX</v>
      </c>
      <c r="G189" s="245"/>
      <c r="H189" s="51"/>
      <c r="I189" s="51"/>
      <c r="J189" s="51"/>
      <c r="K189" s="51"/>
      <c r="L189" s="51"/>
    </row>
    <row r="190" spans="1:12" ht="14.25" customHeight="1" x14ac:dyDescent="0.3">
      <c r="A190" s="3"/>
      <c r="B190" s="53" t="s">
        <v>117</v>
      </c>
      <c r="C190" s="55" t="s">
        <v>118</v>
      </c>
      <c r="D190" s="57" t="s">
        <v>502</v>
      </c>
      <c r="E190" s="211" t="str">
        <f t="shared" si="46"/>
        <v>10.1   YYY</v>
      </c>
      <c r="F190" s="237" t="str">
        <f t="shared" si="47"/>
        <v>항10  XXX</v>
      </c>
      <c r="G190" s="245"/>
      <c r="H190" s="51"/>
      <c r="I190" s="51"/>
      <c r="J190" s="51"/>
      <c r="K190" s="51"/>
      <c r="L190" s="51"/>
    </row>
    <row r="191" spans="1:12" ht="14.25" customHeight="1" x14ac:dyDescent="0.3">
      <c r="A191" s="3"/>
      <c r="B191" s="53" t="s">
        <v>117</v>
      </c>
      <c r="C191" s="55" t="s">
        <v>118</v>
      </c>
      <c r="D191" s="57" t="s">
        <v>503</v>
      </c>
      <c r="E191" s="211" t="str">
        <f t="shared" si="46"/>
        <v>10.1   YYY</v>
      </c>
      <c r="F191" s="237" t="str">
        <f t="shared" si="47"/>
        <v>항10  XXX</v>
      </c>
      <c r="G191" s="245"/>
      <c r="H191" s="51"/>
      <c r="I191" s="51"/>
      <c r="J191" s="51"/>
      <c r="K191" s="51"/>
      <c r="L191" s="51"/>
    </row>
    <row r="192" spans="1:12" ht="14.25" customHeight="1" x14ac:dyDescent="0.3">
      <c r="A192" s="3"/>
      <c r="B192" s="53" t="s">
        <v>117</v>
      </c>
      <c r="C192" s="55" t="s">
        <v>118</v>
      </c>
      <c r="D192" s="57" t="s">
        <v>504</v>
      </c>
      <c r="E192" s="211" t="str">
        <f t="shared" si="46"/>
        <v>10.1   YYY</v>
      </c>
      <c r="F192" s="237" t="str">
        <f t="shared" si="47"/>
        <v>항10  XXX</v>
      </c>
      <c r="G192" s="245"/>
      <c r="H192" s="51"/>
      <c r="I192" s="51"/>
      <c r="J192" s="51"/>
      <c r="K192" s="51"/>
      <c r="L192" s="51"/>
    </row>
    <row r="193" spans="1:12" ht="14.25" customHeight="1" x14ac:dyDescent="0.3">
      <c r="A193" s="3"/>
      <c r="B193" s="53" t="s">
        <v>117</v>
      </c>
      <c r="C193" s="55" t="s">
        <v>118</v>
      </c>
      <c r="D193" s="57" t="s">
        <v>505</v>
      </c>
      <c r="E193" s="211" t="str">
        <f t="shared" si="46"/>
        <v>10.1   YYY</v>
      </c>
      <c r="F193" s="237" t="str">
        <f t="shared" si="47"/>
        <v>항10  XXX</v>
      </c>
      <c r="G193" s="245"/>
      <c r="H193" s="51"/>
      <c r="I193" s="51"/>
      <c r="J193" s="51"/>
      <c r="K193" s="51"/>
      <c r="L193" s="51"/>
    </row>
    <row r="194" spans="1:12" ht="14.25" customHeight="1" x14ac:dyDescent="0.3">
      <c r="A194" s="3"/>
      <c r="B194" s="53" t="s">
        <v>117</v>
      </c>
      <c r="C194" s="55" t="s">
        <v>119</v>
      </c>
      <c r="D194" s="57" t="s">
        <v>124</v>
      </c>
      <c r="E194" s="211" t="str">
        <f t="shared" si="40"/>
        <v>10.2   YYY</v>
      </c>
      <c r="F194" s="237" t="str">
        <f t="shared" si="41"/>
        <v>항10  XXX</v>
      </c>
      <c r="G194" s="245"/>
      <c r="H194" s="51"/>
      <c r="I194" s="51"/>
      <c r="J194" s="51"/>
      <c r="K194" s="51"/>
      <c r="L194" s="51"/>
    </row>
    <row r="195" spans="1:12" ht="14.25" customHeight="1" x14ac:dyDescent="0.3">
      <c r="A195" s="3"/>
      <c r="B195" s="53" t="s">
        <v>117</v>
      </c>
      <c r="C195" s="55" t="s">
        <v>119</v>
      </c>
      <c r="D195" s="57" t="s">
        <v>125</v>
      </c>
      <c r="E195" s="211" t="str">
        <f t="shared" si="40"/>
        <v>10.2   YYY</v>
      </c>
      <c r="F195" s="237" t="str">
        <f t="shared" si="41"/>
        <v>항10  XXX</v>
      </c>
      <c r="G195" s="245"/>
      <c r="H195" s="51"/>
      <c r="I195" s="51"/>
      <c r="J195" s="51"/>
      <c r="K195" s="51"/>
      <c r="L195" s="51"/>
    </row>
    <row r="196" spans="1:12" ht="14.25" customHeight="1" x14ac:dyDescent="0.3">
      <c r="A196" s="3"/>
      <c r="B196" s="53" t="s">
        <v>117</v>
      </c>
      <c r="C196" s="55" t="s">
        <v>119</v>
      </c>
      <c r="D196" s="57" t="s">
        <v>126</v>
      </c>
      <c r="E196" s="211" t="str">
        <f t="shared" si="40"/>
        <v>10.2   YYY</v>
      </c>
      <c r="F196" s="237" t="str">
        <f t="shared" si="41"/>
        <v>항10  XXX</v>
      </c>
      <c r="G196" s="245"/>
      <c r="H196" s="51"/>
      <c r="I196" s="51"/>
      <c r="J196" s="51"/>
      <c r="K196" s="51"/>
      <c r="L196" s="51"/>
    </row>
    <row r="197" spans="1:12" ht="14.25" customHeight="1" x14ac:dyDescent="0.3">
      <c r="A197" s="3"/>
      <c r="B197" s="53" t="s">
        <v>117</v>
      </c>
      <c r="C197" s="55" t="s">
        <v>119</v>
      </c>
      <c r="D197" s="57" t="s">
        <v>127</v>
      </c>
      <c r="E197" s="211" t="str">
        <f t="shared" si="40"/>
        <v>10.2   YYY</v>
      </c>
      <c r="F197" s="237" t="str">
        <f t="shared" si="41"/>
        <v>항10  XXX</v>
      </c>
      <c r="G197" s="245"/>
      <c r="H197" s="51"/>
      <c r="I197" s="51"/>
      <c r="J197" s="51"/>
      <c r="K197" s="51"/>
      <c r="L197" s="51"/>
    </row>
    <row r="198" spans="1:12" ht="14.25" customHeight="1" x14ac:dyDescent="0.3">
      <c r="A198" s="3"/>
      <c r="B198" s="53" t="s">
        <v>117</v>
      </c>
      <c r="C198" s="55" t="s">
        <v>119</v>
      </c>
      <c r="D198" s="57" t="s">
        <v>506</v>
      </c>
      <c r="E198" s="211" t="str">
        <f t="shared" ref="E198:E203" si="48">C198</f>
        <v>10.2   YYY</v>
      </c>
      <c r="F198" s="237" t="str">
        <f t="shared" ref="F198:F203" si="49">B198</f>
        <v>항10  XXX</v>
      </c>
      <c r="G198" s="245"/>
      <c r="H198" s="51"/>
      <c r="I198" s="51"/>
      <c r="J198" s="51"/>
      <c r="K198" s="51"/>
      <c r="L198" s="51"/>
    </row>
    <row r="199" spans="1:12" ht="14.25" customHeight="1" x14ac:dyDescent="0.3">
      <c r="A199" s="3"/>
      <c r="B199" s="53" t="s">
        <v>117</v>
      </c>
      <c r="C199" s="55" t="s">
        <v>119</v>
      </c>
      <c r="D199" s="57" t="s">
        <v>507</v>
      </c>
      <c r="E199" s="211" t="str">
        <f t="shared" si="48"/>
        <v>10.2   YYY</v>
      </c>
      <c r="F199" s="237" t="str">
        <f t="shared" si="49"/>
        <v>항10  XXX</v>
      </c>
      <c r="G199" s="245"/>
      <c r="H199" s="51"/>
      <c r="I199" s="51"/>
      <c r="J199" s="51"/>
      <c r="K199" s="51"/>
      <c r="L199" s="51"/>
    </row>
    <row r="200" spans="1:12" ht="14.25" customHeight="1" x14ac:dyDescent="0.3">
      <c r="A200" s="3"/>
      <c r="B200" s="53" t="s">
        <v>117</v>
      </c>
      <c r="C200" s="55" t="s">
        <v>119</v>
      </c>
      <c r="D200" s="57" t="s">
        <v>508</v>
      </c>
      <c r="E200" s="211" t="str">
        <f t="shared" si="48"/>
        <v>10.2   YYY</v>
      </c>
      <c r="F200" s="237" t="str">
        <f t="shared" si="49"/>
        <v>항10  XXX</v>
      </c>
      <c r="G200" s="245"/>
      <c r="H200" s="51"/>
      <c r="I200" s="51"/>
      <c r="J200" s="51"/>
      <c r="K200" s="51"/>
      <c r="L200" s="51"/>
    </row>
    <row r="201" spans="1:12" ht="14.25" customHeight="1" x14ac:dyDescent="0.3">
      <c r="A201" s="3"/>
      <c r="B201" s="53" t="s">
        <v>117</v>
      </c>
      <c r="C201" s="55" t="s">
        <v>119</v>
      </c>
      <c r="D201" s="57" t="s">
        <v>509</v>
      </c>
      <c r="E201" s="211" t="str">
        <f t="shared" si="48"/>
        <v>10.2   YYY</v>
      </c>
      <c r="F201" s="237" t="str">
        <f t="shared" si="49"/>
        <v>항10  XXX</v>
      </c>
      <c r="G201" s="245"/>
      <c r="H201" s="51"/>
      <c r="I201" s="51"/>
      <c r="J201" s="51"/>
      <c r="K201" s="51"/>
      <c r="L201" s="51"/>
    </row>
    <row r="202" spans="1:12" ht="14.25" customHeight="1" x14ac:dyDescent="0.3">
      <c r="A202" s="3"/>
      <c r="B202" s="53" t="s">
        <v>117</v>
      </c>
      <c r="C202" s="55" t="s">
        <v>119</v>
      </c>
      <c r="D202" s="57" t="s">
        <v>510</v>
      </c>
      <c r="E202" s="211" t="str">
        <f t="shared" si="48"/>
        <v>10.2   YYY</v>
      </c>
      <c r="F202" s="237" t="str">
        <f t="shared" si="49"/>
        <v>항10  XXX</v>
      </c>
      <c r="G202" s="245"/>
      <c r="H202" s="51"/>
      <c r="I202" s="51"/>
      <c r="J202" s="51"/>
      <c r="K202" s="51"/>
      <c r="L202" s="51"/>
    </row>
    <row r="203" spans="1:12" ht="14.25" customHeight="1" x14ac:dyDescent="0.3">
      <c r="A203" s="3"/>
      <c r="B203" s="53" t="s">
        <v>117</v>
      </c>
      <c r="C203" s="55" t="s">
        <v>119</v>
      </c>
      <c r="D203" s="57" t="s">
        <v>511</v>
      </c>
      <c r="E203" s="211" t="str">
        <f t="shared" si="48"/>
        <v>10.2   YYY</v>
      </c>
      <c r="F203" s="237" t="str">
        <f t="shared" si="49"/>
        <v>항10  XXX</v>
      </c>
      <c r="G203" s="245"/>
      <c r="H203" s="51"/>
      <c r="I203" s="51"/>
      <c r="J203" s="51"/>
      <c r="K203" s="51"/>
      <c r="L203" s="51"/>
    </row>
    <row r="204" spans="1:12" ht="14.25" customHeight="1" x14ac:dyDescent="0.3">
      <c r="A204" s="3"/>
      <c r="B204" s="53" t="s">
        <v>138</v>
      </c>
      <c r="C204" s="55" t="s">
        <v>128</v>
      </c>
      <c r="D204" s="57" t="s">
        <v>130</v>
      </c>
      <c r="E204" s="211" t="str">
        <f t="shared" si="40"/>
        <v>11.1   YYY</v>
      </c>
      <c r="F204" s="237" t="str">
        <f t="shared" si="41"/>
        <v>항11  XXX</v>
      </c>
      <c r="G204" s="245"/>
      <c r="H204" s="51"/>
      <c r="I204" s="51"/>
      <c r="J204" s="51"/>
      <c r="K204" s="51"/>
      <c r="L204" s="51"/>
    </row>
    <row r="205" spans="1:12" ht="14.25" customHeight="1" x14ac:dyDescent="0.3">
      <c r="A205" s="3"/>
      <c r="B205" s="53" t="s">
        <v>138</v>
      </c>
      <c r="C205" s="55" t="s">
        <v>128</v>
      </c>
      <c r="D205" s="57" t="s">
        <v>131</v>
      </c>
      <c r="E205" s="211" t="str">
        <f t="shared" si="40"/>
        <v>11.1   YYY</v>
      </c>
      <c r="F205" s="237" t="str">
        <f t="shared" si="41"/>
        <v>항11  XXX</v>
      </c>
      <c r="G205" s="245"/>
      <c r="H205" s="51"/>
      <c r="I205" s="51"/>
      <c r="J205" s="51"/>
      <c r="K205" s="51"/>
      <c r="L205" s="51"/>
    </row>
    <row r="206" spans="1:12" ht="14.25" customHeight="1" x14ac:dyDescent="0.3">
      <c r="A206" s="3"/>
      <c r="B206" s="53" t="s">
        <v>138</v>
      </c>
      <c r="C206" s="55" t="s">
        <v>128</v>
      </c>
      <c r="D206" s="57" t="s">
        <v>132</v>
      </c>
      <c r="E206" s="211" t="str">
        <f t="shared" si="40"/>
        <v>11.1   YYY</v>
      </c>
      <c r="F206" s="237" t="str">
        <f t="shared" si="41"/>
        <v>항11  XXX</v>
      </c>
      <c r="G206" s="245"/>
      <c r="H206" s="51"/>
      <c r="I206" s="51"/>
      <c r="J206" s="51"/>
      <c r="K206" s="51"/>
      <c r="L206" s="51"/>
    </row>
    <row r="207" spans="1:12" ht="14.25" customHeight="1" x14ac:dyDescent="0.3">
      <c r="A207" s="3"/>
      <c r="B207" s="53" t="s">
        <v>138</v>
      </c>
      <c r="C207" s="55" t="s">
        <v>128</v>
      </c>
      <c r="D207" s="57" t="s">
        <v>133</v>
      </c>
      <c r="E207" s="211" t="str">
        <f t="shared" si="40"/>
        <v>11.1   YYY</v>
      </c>
      <c r="F207" s="237" t="str">
        <f t="shared" si="41"/>
        <v>항11  XXX</v>
      </c>
      <c r="G207" s="245"/>
      <c r="H207" s="51"/>
      <c r="I207" s="51"/>
      <c r="J207" s="51"/>
      <c r="K207" s="51"/>
      <c r="L207" s="51"/>
    </row>
    <row r="208" spans="1:12" ht="14.25" customHeight="1" x14ac:dyDescent="0.3">
      <c r="A208" s="3"/>
      <c r="B208" s="53" t="s">
        <v>138</v>
      </c>
      <c r="C208" s="55" t="s">
        <v>128</v>
      </c>
      <c r="D208" s="57" t="s">
        <v>512</v>
      </c>
      <c r="E208" s="211" t="str">
        <f t="shared" ref="E208:E213" si="50">C208</f>
        <v>11.1   YYY</v>
      </c>
      <c r="F208" s="237" t="str">
        <f t="shared" ref="F208:F213" si="51">B208</f>
        <v>항11  XXX</v>
      </c>
      <c r="G208" s="245"/>
      <c r="H208" s="51"/>
      <c r="I208" s="51"/>
      <c r="J208" s="51"/>
      <c r="K208" s="51"/>
      <c r="L208" s="51"/>
    </row>
    <row r="209" spans="1:12" ht="14.25" customHeight="1" x14ac:dyDescent="0.3">
      <c r="A209" s="3"/>
      <c r="B209" s="53" t="s">
        <v>138</v>
      </c>
      <c r="C209" s="55" t="s">
        <v>128</v>
      </c>
      <c r="D209" s="57" t="s">
        <v>513</v>
      </c>
      <c r="E209" s="211" t="str">
        <f t="shared" si="50"/>
        <v>11.1   YYY</v>
      </c>
      <c r="F209" s="237" t="str">
        <f t="shared" si="51"/>
        <v>항11  XXX</v>
      </c>
      <c r="G209" s="245"/>
      <c r="H209" s="51"/>
      <c r="I209" s="51"/>
      <c r="J209" s="51"/>
      <c r="K209" s="51"/>
      <c r="L209" s="51"/>
    </row>
    <row r="210" spans="1:12" ht="14.25" customHeight="1" x14ac:dyDescent="0.3">
      <c r="A210" s="3"/>
      <c r="B210" s="53" t="s">
        <v>138</v>
      </c>
      <c r="C210" s="55" t="s">
        <v>128</v>
      </c>
      <c r="D210" s="57" t="s">
        <v>514</v>
      </c>
      <c r="E210" s="211" t="str">
        <f t="shared" si="50"/>
        <v>11.1   YYY</v>
      </c>
      <c r="F210" s="237" t="str">
        <f t="shared" si="51"/>
        <v>항11  XXX</v>
      </c>
      <c r="G210" s="245"/>
      <c r="H210" s="51"/>
      <c r="I210" s="51"/>
      <c r="J210" s="51"/>
      <c r="K210" s="51"/>
      <c r="L210" s="51"/>
    </row>
    <row r="211" spans="1:12" ht="14.25" customHeight="1" x14ac:dyDescent="0.3">
      <c r="A211" s="3"/>
      <c r="B211" s="53" t="s">
        <v>138</v>
      </c>
      <c r="C211" s="55" t="s">
        <v>128</v>
      </c>
      <c r="D211" s="57" t="s">
        <v>515</v>
      </c>
      <c r="E211" s="211" t="str">
        <f t="shared" si="50"/>
        <v>11.1   YYY</v>
      </c>
      <c r="F211" s="237" t="str">
        <f t="shared" si="51"/>
        <v>항11  XXX</v>
      </c>
      <c r="G211" s="245"/>
      <c r="H211" s="51"/>
      <c r="I211" s="51"/>
      <c r="J211" s="51"/>
      <c r="K211" s="51"/>
      <c r="L211" s="51"/>
    </row>
    <row r="212" spans="1:12" ht="14.25" customHeight="1" x14ac:dyDescent="0.3">
      <c r="A212" s="3"/>
      <c r="B212" s="53" t="s">
        <v>138</v>
      </c>
      <c r="C212" s="55" t="s">
        <v>128</v>
      </c>
      <c r="D212" s="57" t="s">
        <v>516</v>
      </c>
      <c r="E212" s="211" t="str">
        <f t="shared" si="50"/>
        <v>11.1   YYY</v>
      </c>
      <c r="F212" s="237" t="str">
        <f t="shared" si="51"/>
        <v>항11  XXX</v>
      </c>
      <c r="G212" s="245"/>
      <c r="H212" s="51"/>
      <c r="I212" s="51"/>
      <c r="J212" s="51"/>
      <c r="K212" s="51"/>
      <c r="L212" s="51"/>
    </row>
    <row r="213" spans="1:12" ht="14.25" customHeight="1" x14ac:dyDescent="0.3">
      <c r="A213" s="3"/>
      <c r="B213" s="53" t="s">
        <v>138</v>
      </c>
      <c r="C213" s="55" t="s">
        <v>128</v>
      </c>
      <c r="D213" s="57" t="s">
        <v>517</v>
      </c>
      <c r="E213" s="211" t="str">
        <f t="shared" si="50"/>
        <v>11.1   YYY</v>
      </c>
      <c r="F213" s="237" t="str">
        <f t="shared" si="51"/>
        <v>항11  XXX</v>
      </c>
      <c r="G213" s="245"/>
      <c r="H213" s="51"/>
      <c r="I213" s="51"/>
      <c r="J213" s="51"/>
      <c r="K213" s="51"/>
      <c r="L213" s="51"/>
    </row>
    <row r="214" spans="1:12" ht="14.25" customHeight="1" x14ac:dyDescent="0.3">
      <c r="A214" s="3"/>
      <c r="B214" s="53" t="s">
        <v>138</v>
      </c>
      <c r="C214" s="55" t="s">
        <v>129</v>
      </c>
      <c r="D214" s="57" t="s">
        <v>134</v>
      </c>
      <c r="E214" s="211" t="str">
        <f t="shared" si="40"/>
        <v>11.2   YYY</v>
      </c>
      <c r="F214" s="237" t="str">
        <f t="shared" si="41"/>
        <v>항11  XXX</v>
      </c>
      <c r="G214" s="245"/>
      <c r="H214" s="51"/>
      <c r="I214" s="51"/>
      <c r="J214" s="51"/>
      <c r="K214" s="51"/>
      <c r="L214" s="51"/>
    </row>
    <row r="215" spans="1:12" ht="14.25" customHeight="1" x14ac:dyDescent="0.3">
      <c r="A215" s="3"/>
      <c r="B215" s="53" t="s">
        <v>138</v>
      </c>
      <c r="C215" s="55" t="s">
        <v>129</v>
      </c>
      <c r="D215" s="57" t="s">
        <v>135</v>
      </c>
      <c r="E215" s="211" t="str">
        <f t="shared" si="40"/>
        <v>11.2   YYY</v>
      </c>
      <c r="F215" s="237" t="str">
        <f t="shared" si="41"/>
        <v>항11  XXX</v>
      </c>
      <c r="G215" s="245"/>
      <c r="H215" s="51"/>
      <c r="I215" s="51"/>
      <c r="J215" s="51"/>
      <c r="K215" s="51"/>
      <c r="L215" s="51"/>
    </row>
    <row r="216" spans="1:12" ht="14.25" customHeight="1" x14ac:dyDescent="0.3">
      <c r="A216" s="3"/>
      <c r="B216" s="53" t="s">
        <v>138</v>
      </c>
      <c r="C216" s="55" t="s">
        <v>129</v>
      </c>
      <c r="D216" s="57" t="s">
        <v>136</v>
      </c>
      <c r="E216" s="211" t="str">
        <f t="shared" si="40"/>
        <v>11.2   YYY</v>
      </c>
      <c r="F216" s="237" t="str">
        <f t="shared" si="41"/>
        <v>항11  XXX</v>
      </c>
      <c r="G216" s="245"/>
      <c r="H216" s="51"/>
      <c r="I216" s="51"/>
      <c r="J216" s="51"/>
      <c r="K216" s="51"/>
      <c r="L216" s="51"/>
    </row>
    <row r="217" spans="1:12" ht="14.25" customHeight="1" x14ac:dyDescent="0.3">
      <c r="A217" s="3"/>
      <c r="B217" s="53" t="s">
        <v>138</v>
      </c>
      <c r="C217" s="55" t="s">
        <v>129</v>
      </c>
      <c r="D217" s="57" t="s">
        <v>137</v>
      </c>
      <c r="E217" s="211" t="str">
        <f t="shared" si="40"/>
        <v>11.2   YYY</v>
      </c>
      <c r="F217" s="237" t="str">
        <f t="shared" si="41"/>
        <v>항11  XXX</v>
      </c>
      <c r="G217" s="245"/>
      <c r="H217" s="51"/>
      <c r="I217" s="51"/>
      <c r="J217" s="51"/>
      <c r="K217" s="51"/>
      <c r="L217" s="51"/>
    </row>
    <row r="218" spans="1:12" ht="14.25" customHeight="1" x14ac:dyDescent="0.3">
      <c r="A218" s="3"/>
      <c r="B218" s="53" t="s">
        <v>138</v>
      </c>
      <c r="C218" s="55" t="s">
        <v>129</v>
      </c>
      <c r="D218" s="57" t="s">
        <v>518</v>
      </c>
      <c r="E218" s="211" t="str">
        <f t="shared" ref="E218:E223" si="52">C218</f>
        <v>11.2   YYY</v>
      </c>
      <c r="F218" s="237" t="str">
        <f t="shared" ref="F218:F223" si="53">B218</f>
        <v>항11  XXX</v>
      </c>
      <c r="G218" s="245"/>
      <c r="H218" s="51"/>
      <c r="I218" s="51"/>
      <c r="J218" s="51"/>
      <c r="K218" s="51"/>
      <c r="L218" s="51"/>
    </row>
    <row r="219" spans="1:12" ht="14.25" customHeight="1" x14ac:dyDescent="0.3">
      <c r="A219" s="3"/>
      <c r="B219" s="53" t="s">
        <v>138</v>
      </c>
      <c r="C219" s="55" t="s">
        <v>129</v>
      </c>
      <c r="D219" s="57" t="s">
        <v>519</v>
      </c>
      <c r="E219" s="211" t="str">
        <f t="shared" si="52"/>
        <v>11.2   YYY</v>
      </c>
      <c r="F219" s="237" t="str">
        <f t="shared" si="53"/>
        <v>항11  XXX</v>
      </c>
      <c r="G219" s="245"/>
      <c r="H219" s="51"/>
      <c r="I219" s="51"/>
      <c r="J219" s="51"/>
      <c r="K219" s="51"/>
      <c r="L219" s="51"/>
    </row>
    <row r="220" spans="1:12" ht="14.25" customHeight="1" x14ac:dyDescent="0.3">
      <c r="A220" s="3"/>
      <c r="B220" s="53" t="s">
        <v>138</v>
      </c>
      <c r="C220" s="55" t="s">
        <v>129</v>
      </c>
      <c r="D220" s="57" t="s">
        <v>520</v>
      </c>
      <c r="E220" s="211" t="str">
        <f t="shared" si="52"/>
        <v>11.2   YYY</v>
      </c>
      <c r="F220" s="237" t="str">
        <f t="shared" si="53"/>
        <v>항11  XXX</v>
      </c>
      <c r="G220" s="245"/>
      <c r="H220" s="51"/>
      <c r="I220" s="51"/>
      <c r="J220" s="51"/>
      <c r="K220" s="51"/>
      <c r="L220" s="51"/>
    </row>
    <row r="221" spans="1:12" ht="14.25" customHeight="1" x14ac:dyDescent="0.3">
      <c r="A221" s="3"/>
      <c r="B221" s="53" t="s">
        <v>138</v>
      </c>
      <c r="C221" s="55" t="s">
        <v>129</v>
      </c>
      <c r="D221" s="57" t="s">
        <v>521</v>
      </c>
      <c r="E221" s="211" t="str">
        <f t="shared" si="52"/>
        <v>11.2   YYY</v>
      </c>
      <c r="F221" s="237" t="str">
        <f t="shared" si="53"/>
        <v>항11  XXX</v>
      </c>
      <c r="G221" s="245"/>
      <c r="H221" s="51"/>
      <c r="I221" s="51"/>
      <c r="J221" s="51"/>
      <c r="K221" s="51"/>
      <c r="L221" s="51"/>
    </row>
    <row r="222" spans="1:12" ht="14.25" customHeight="1" x14ac:dyDescent="0.3">
      <c r="A222" s="3"/>
      <c r="B222" s="53" t="s">
        <v>138</v>
      </c>
      <c r="C222" s="55" t="s">
        <v>129</v>
      </c>
      <c r="D222" s="57" t="s">
        <v>522</v>
      </c>
      <c r="E222" s="211" t="str">
        <f t="shared" si="52"/>
        <v>11.2   YYY</v>
      </c>
      <c r="F222" s="237" t="str">
        <f t="shared" si="53"/>
        <v>항11  XXX</v>
      </c>
      <c r="G222" s="245"/>
      <c r="H222" s="51"/>
      <c r="I222" s="51"/>
      <c r="J222" s="51"/>
      <c r="K222" s="51"/>
      <c r="L222" s="51"/>
    </row>
    <row r="223" spans="1:12" ht="14.25" customHeight="1" x14ac:dyDescent="0.3">
      <c r="A223" s="3"/>
      <c r="B223" s="53" t="s">
        <v>138</v>
      </c>
      <c r="C223" s="55" t="s">
        <v>129</v>
      </c>
      <c r="D223" s="57" t="s">
        <v>523</v>
      </c>
      <c r="E223" s="211" t="str">
        <f t="shared" si="52"/>
        <v>11.2   YYY</v>
      </c>
      <c r="F223" s="237" t="str">
        <f t="shared" si="53"/>
        <v>항11  XXX</v>
      </c>
      <c r="G223" s="245"/>
      <c r="H223" s="51"/>
      <c r="I223" s="51"/>
      <c r="J223" s="51"/>
      <c r="K223" s="51"/>
      <c r="L223" s="51"/>
    </row>
    <row r="224" spans="1:12" ht="14.25" customHeight="1" x14ac:dyDescent="0.3">
      <c r="A224" s="3"/>
      <c r="B224" s="53" t="s">
        <v>139</v>
      </c>
      <c r="C224" s="55" t="s">
        <v>140</v>
      </c>
      <c r="D224" s="57" t="s">
        <v>142</v>
      </c>
      <c r="E224" s="211" t="str">
        <f t="shared" si="40"/>
        <v>12.1   YYY</v>
      </c>
      <c r="F224" s="237" t="str">
        <f t="shared" si="41"/>
        <v>항12  XXX</v>
      </c>
      <c r="G224" s="245"/>
      <c r="H224" s="51"/>
      <c r="I224" s="51"/>
      <c r="J224" s="51"/>
      <c r="K224" s="51"/>
      <c r="L224" s="51"/>
    </row>
    <row r="225" spans="1:12" ht="14.25" customHeight="1" x14ac:dyDescent="0.3">
      <c r="A225" s="3"/>
      <c r="B225" s="53" t="s">
        <v>139</v>
      </c>
      <c r="C225" s="55" t="s">
        <v>140</v>
      </c>
      <c r="D225" s="57" t="s">
        <v>143</v>
      </c>
      <c r="E225" s="211" t="str">
        <f t="shared" si="40"/>
        <v>12.1   YYY</v>
      </c>
      <c r="F225" s="237" t="str">
        <f t="shared" si="41"/>
        <v>항12  XXX</v>
      </c>
      <c r="G225" s="245"/>
      <c r="H225" s="51"/>
      <c r="I225" s="51"/>
      <c r="J225" s="51"/>
      <c r="K225" s="51"/>
      <c r="L225" s="51"/>
    </row>
    <row r="226" spans="1:12" ht="14.25" customHeight="1" x14ac:dyDescent="0.3">
      <c r="A226" s="3"/>
      <c r="B226" s="53" t="s">
        <v>139</v>
      </c>
      <c r="C226" s="55" t="s">
        <v>140</v>
      </c>
      <c r="D226" s="57" t="s">
        <v>144</v>
      </c>
      <c r="E226" s="211" t="str">
        <f t="shared" si="40"/>
        <v>12.1   YYY</v>
      </c>
      <c r="F226" s="237" t="str">
        <f t="shared" si="41"/>
        <v>항12  XXX</v>
      </c>
      <c r="G226" s="245"/>
      <c r="H226" s="51"/>
      <c r="I226" s="51"/>
      <c r="J226" s="51"/>
      <c r="K226" s="51"/>
      <c r="L226" s="51"/>
    </row>
    <row r="227" spans="1:12" ht="14.25" customHeight="1" x14ac:dyDescent="0.3">
      <c r="A227" s="3"/>
      <c r="B227" s="53" t="s">
        <v>139</v>
      </c>
      <c r="C227" s="55" t="s">
        <v>140</v>
      </c>
      <c r="D227" s="57" t="s">
        <v>145</v>
      </c>
      <c r="E227" s="211" t="str">
        <f t="shared" si="40"/>
        <v>12.1   YYY</v>
      </c>
      <c r="F227" s="237" t="str">
        <f t="shared" si="41"/>
        <v>항12  XXX</v>
      </c>
      <c r="G227" s="245"/>
      <c r="H227" s="51"/>
      <c r="I227" s="51"/>
      <c r="J227" s="51"/>
      <c r="K227" s="51"/>
      <c r="L227" s="51"/>
    </row>
    <row r="228" spans="1:12" ht="14.25" customHeight="1" x14ac:dyDescent="0.3">
      <c r="A228" s="3"/>
      <c r="B228" s="53" t="s">
        <v>139</v>
      </c>
      <c r="C228" s="55" t="s">
        <v>140</v>
      </c>
      <c r="D228" s="57" t="s">
        <v>524</v>
      </c>
      <c r="E228" s="211" t="str">
        <f t="shared" ref="E228:E233" si="54">C228</f>
        <v>12.1   YYY</v>
      </c>
      <c r="F228" s="237" t="str">
        <f t="shared" ref="F228:F233" si="55">B228</f>
        <v>항12  XXX</v>
      </c>
      <c r="G228" s="245"/>
      <c r="H228" s="51"/>
      <c r="I228" s="51"/>
      <c r="J228" s="51"/>
      <c r="K228" s="51"/>
      <c r="L228" s="51"/>
    </row>
    <row r="229" spans="1:12" ht="14.25" customHeight="1" x14ac:dyDescent="0.3">
      <c r="A229" s="3"/>
      <c r="B229" s="53" t="s">
        <v>139</v>
      </c>
      <c r="C229" s="55" t="s">
        <v>140</v>
      </c>
      <c r="D229" s="57" t="s">
        <v>525</v>
      </c>
      <c r="E229" s="211" t="str">
        <f t="shared" si="54"/>
        <v>12.1   YYY</v>
      </c>
      <c r="F229" s="237" t="str">
        <f t="shared" si="55"/>
        <v>항12  XXX</v>
      </c>
      <c r="G229" s="245"/>
      <c r="H229" s="51"/>
      <c r="I229" s="51"/>
      <c r="J229" s="51"/>
      <c r="K229" s="51"/>
      <c r="L229" s="51"/>
    </row>
    <row r="230" spans="1:12" ht="14.25" customHeight="1" x14ac:dyDescent="0.3">
      <c r="A230" s="3"/>
      <c r="B230" s="53" t="s">
        <v>139</v>
      </c>
      <c r="C230" s="55" t="s">
        <v>140</v>
      </c>
      <c r="D230" s="57" t="s">
        <v>526</v>
      </c>
      <c r="E230" s="211" t="str">
        <f t="shared" si="54"/>
        <v>12.1   YYY</v>
      </c>
      <c r="F230" s="237" t="str">
        <f t="shared" si="55"/>
        <v>항12  XXX</v>
      </c>
      <c r="G230" s="245"/>
      <c r="H230" s="51"/>
      <c r="I230" s="51"/>
      <c r="J230" s="51"/>
      <c r="K230" s="51"/>
      <c r="L230" s="51"/>
    </row>
    <row r="231" spans="1:12" ht="14.25" customHeight="1" x14ac:dyDescent="0.3">
      <c r="A231" s="3"/>
      <c r="B231" s="53" t="s">
        <v>139</v>
      </c>
      <c r="C231" s="55" t="s">
        <v>140</v>
      </c>
      <c r="D231" s="57" t="s">
        <v>527</v>
      </c>
      <c r="E231" s="211" t="str">
        <f t="shared" si="54"/>
        <v>12.1   YYY</v>
      </c>
      <c r="F231" s="237" t="str">
        <f t="shared" si="55"/>
        <v>항12  XXX</v>
      </c>
      <c r="G231" s="245"/>
      <c r="H231" s="51"/>
      <c r="I231" s="51"/>
      <c r="J231" s="51"/>
      <c r="K231" s="51"/>
      <c r="L231" s="51"/>
    </row>
    <row r="232" spans="1:12" ht="14.25" customHeight="1" x14ac:dyDescent="0.3">
      <c r="A232" s="3"/>
      <c r="B232" s="53" t="s">
        <v>139</v>
      </c>
      <c r="C232" s="55" t="s">
        <v>140</v>
      </c>
      <c r="D232" s="57" t="s">
        <v>528</v>
      </c>
      <c r="E232" s="211" t="str">
        <f t="shared" si="54"/>
        <v>12.1   YYY</v>
      </c>
      <c r="F232" s="237" t="str">
        <f t="shared" si="55"/>
        <v>항12  XXX</v>
      </c>
      <c r="G232" s="245"/>
      <c r="H232" s="51"/>
      <c r="I232" s="51"/>
      <c r="J232" s="51"/>
      <c r="K232" s="51"/>
      <c r="L232" s="51"/>
    </row>
    <row r="233" spans="1:12" ht="14.25" customHeight="1" x14ac:dyDescent="0.3">
      <c r="A233" s="3"/>
      <c r="B233" s="53" t="s">
        <v>139</v>
      </c>
      <c r="C233" s="55" t="s">
        <v>140</v>
      </c>
      <c r="D233" s="57" t="s">
        <v>529</v>
      </c>
      <c r="E233" s="211" t="str">
        <f t="shared" si="54"/>
        <v>12.1   YYY</v>
      </c>
      <c r="F233" s="237" t="str">
        <f t="shared" si="55"/>
        <v>항12  XXX</v>
      </c>
      <c r="G233" s="245"/>
      <c r="H233" s="51"/>
      <c r="I233" s="51"/>
      <c r="J233" s="51"/>
      <c r="K233" s="51"/>
      <c r="L233" s="51"/>
    </row>
    <row r="234" spans="1:12" ht="14.25" customHeight="1" x14ac:dyDescent="0.3">
      <c r="A234" s="3"/>
      <c r="B234" s="53" t="s">
        <v>139</v>
      </c>
      <c r="C234" s="55" t="s">
        <v>141</v>
      </c>
      <c r="D234" s="57" t="s">
        <v>146</v>
      </c>
      <c r="E234" s="211" t="str">
        <f t="shared" si="40"/>
        <v>12.2   YYY</v>
      </c>
      <c r="F234" s="237" t="str">
        <f t="shared" si="41"/>
        <v>항12  XXX</v>
      </c>
      <c r="G234" s="245"/>
      <c r="H234" s="51"/>
      <c r="I234" s="51"/>
      <c r="J234" s="51"/>
      <c r="K234" s="51"/>
      <c r="L234" s="51"/>
    </row>
    <row r="235" spans="1:12" ht="14.25" customHeight="1" x14ac:dyDescent="0.3">
      <c r="A235" s="3"/>
      <c r="B235" s="53" t="s">
        <v>139</v>
      </c>
      <c r="C235" s="55" t="s">
        <v>141</v>
      </c>
      <c r="D235" s="57" t="s">
        <v>147</v>
      </c>
      <c r="E235" s="211" t="str">
        <f t="shared" si="40"/>
        <v>12.2   YYY</v>
      </c>
      <c r="F235" s="237" t="str">
        <f t="shared" si="41"/>
        <v>항12  XXX</v>
      </c>
      <c r="G235" s="245"/>
      <c r="H235" s="51"/>
      <c r="I235" s="51"/>
      <c r="J235" s="51"/>
      <c r="K235" s="51"/>
      <c r="L235" s="51"/>
    </row>
    <row r="236" spans="1:12" ht="14.25" customHeight="1" x14ac:dyDescent="0.3">
      <c r="A236" s="3"/>
      <c r="B236" s="53" t="s">
        <v>139</v>
      </c>
      <c r="C236" s="55" t="s">
        <v>141</v>
      </c>
      <c r="D236" s="57" t="s">
        <v>148</v>
      </c>
      <c r="E236" s="211" t="str">
        <f t="shared" si="40"/>
        <v>12.2   YYY</v>
      </c>
      <c r="F236" s="237" t="str">
        <f t="shared" si="41"/>
        <v>항12  XXX</v>
      </c>
      <c r="G236" s="245"/>
      <c r="H236" s="51"/>
      <c r="I236" s="51"/>
      <c r="J236" s="51"/>
      <c r="K236" s="51"/>
      <c r="L236" s="51"/>
    </row>
    <row r="237" spans="1:12" ht="14.25" customHeight="1" x14ac:dyDescent="0.3">
      <c r="A237" s="3"/>
      <c r="B237" s="53" t="s">
        <v>139</v>
      </c>
      <c r="C237" s="55" t="s">
        <v>141</v>
      </c>
      <c r="D237" s="57" t="s">
        <v>149</v>
      </c>
      <c r="E237" s="211" t="str">
        <f t="shared" ref="E237:E396" si="56">C237</f>
        <v>12.2   YYY</v>
      </c>
      <c r="F237" s="237" t="str">
        <f t="shared" ref="F237:F396" si="57">B237</f>
        <v>항12  XXX</v>
      </c>
      <c r="G237" s="245"/>
      <c r="H237" s="51"/>
      <c r="I237" s="51"/>
      <c r="J237" s="51"/>
      <c r="K237" s="51"/>
      <c r="L237" s="51"/>
    </row>
    <row r="238" spans="1:12" ht="14.25" customHeight="1" x14ac:dyDescent="0.3">
      <c r="A238" s="3"/>
      <c r="B238" s="53" t="s">
        <v>139</v>
      </c>
      <c r="C238" s="55" t="s">
        <v>141</v>
      </c>
      <c r="D238" s="57" t="s">
        <v>530</v>
      </c>
      <c r="E238" s="211" t="str">
        <f t="shared" si="56"/>
        <v>12.2   YYY</v>
      </c>
      <c r="F238" s="237" t="str">
        <f t="shared" si="57"/>
        <v>항12  XXX</v>
      </c>
      <c r="G238" s="245"/>
      <c r="H238" s="51"/>
      <c r="I238" s="51"/>
      <c r="J238" s="51"/>
      <c r="K238" s="51"/>
      <c r="L238" s="51"/>
    </row>
    <row r="239" spans="1:12" ht="14.25" customHeight="1" x14ac:dyDescent="0.3">
      <c r="A239" s="3"/>
      <c r="B239" s="53" t="s">
        <v>139</v>
      </c>
      <c r="C239" s="55" t="s">
        <v>141</v>
      </c>
      <c r="D239" s="57" t="s">
        <v>531</v>
      </c>
      <c r="E239" s="211" t="str">
        <f t="shared" si="56"/>
        <v>12.2   YYY</v>
      </c>
      <c r="F239" s="237" t="str">
        <f t="shared" si="57"/>
        <v>항12  XXX</v>
      </c>
      <c r="G239" s="245"/>
      <c r="H239" s="51"/>
      <c r="I239" s="51"/>
      <c r="J239" s="51"/>
      <c r="K239" s="51"/>
      <c r="L239" s="51"/>
    </row>
    <row r="240" spans="1:12" ht="14.25" customHeight="1" x14ac:dyDescent="0.3">
      <c r="A240" s="3"/>
      <c r="B240" s="53" t="s">
        <v>139</v>
      </c>
      <c r="C240" s="55" t="s">
        <v>141</v>
      </c>
      <c r="D240" s="57" t="s">
        <v>532</v>
      </c>
      <c r="E240" s="211" t="str">
        <f t="shared" si="56"/>
        <v>12.2   YYY</v>
      </c>
      <c r="F240" s="237" t="str">
        <f t="shared" si="57"/>
        <v>항12  XXX</v>
      </c>
      <c r="G240" s="245"/>
      <c r="H240" s="51"/>
      <c r="I240" s="51"/>
      <c r="J240" s="51"/>
      <c r="K240" s="51"/>
      <c r="L240" s="51"/>
    </row>
    <row r="241" spans="1:12" ht="14.25" customHeight="1" x14ac:dyDescent="0.3">
      <c r="A241" s="3"/>
      <c r="B241" s="53" t="s">
        <v>139</v>
      </c>
      <c r="C241" s="55" t="s">
        <v>141</v>
      </c>
      <c r="D241" s="57" t="s">
        <v>533</v>
      </c>
      <c r="E241" s="211" t="str">
        <f t="shared" ref="E241:E243" si="58">C241</f>
        <v>12.2   YYY</v>
      </c>
      <c r="F241" s="237" t="str">
        <f t="shared" ref="F241:F243" si="59">B241</f>
        <v>항12  XXX</v>
      </c>
      <c r="G241" s="245"/>
      <c r="H241" s="51"/>
      <c r="I241" s="51"/>
      <c r="J241" s="51"/>
      <c r="K241" s="51"/>
      <c r="L241" s="51"/>
    </row>
    <row r="242" spans="1:12" ht="14.25" customHeight="1" x14ac:dyDescent="0.3">
      <c r="A242" s="3"/>
      <c r="B242" s="53" t="s">
        <v>139</v>
      </c>
      <c r="C242" s="55" t="s">
        <v>141</v>
      </c>
      <c r="D242" s="57" t="s">
        <v>534</v>
      </c>
      <c r="E242" s="211" t="str">
        <f t="shared" si="58"/>
        <v>12.2   YYY</v>
      </c>
      <c r="F242" s="237" t="str">
        <f t="shared" si="59"/>
        <v>항12  XXX</v>
      </c>
      <c r="G242" s="245"/>
      <c r="H242" s="51"/>
      <c r="I242" s="51"/>
      <c r="J242" s="51"/>
      <c r="K242" s="51"/>
      <c r="L242" s="51"/>
    </row>
    <row r="243" spans="1:12" ht="14.25" customHeight="1" x14ac:dyDescent="0.3">
      <c r="A243" s="3"/>
      <c r="B243" s="53" t="s">
        <v>139</v>
      </c>
      <c r="C243" s="55" t="s">
        <v>141</v>
      </c>
      <c r="D243" s="57" t="s">
        <v>535</v>
      </c>
      <c r="E243" s="211" t="str">
        <f t="shared" si="58"/>
        <v>12.2   YYY</v>
      </c>
      <c r="F243" s="237" t="str">
        <f t="shared" si="59"/>
        <v>항12  XXX</v>
      </c>
      <c r="G243" s="245"/>
      <c r="H243" s="51"/>
      <c r="I243" s="51"/>
      <c r="J243" s="51"/>
      <c r="K243" s="51"/>
      <c r="L243" s="51"/>
    </row>
    <row r="244" spans="1:12" ht="14.25" customHeight="1" x14ac:dyDescent="0.3">
      <c r="A244" s="3"/>
      <c r="B244" s="53" t="s">
        <v>206</v>
      </c>
      <c r="C244" s="55" t="s">
        <v>207</v>
      </c>
      <c r="D244" s="57" t="s">
        <v>208</v>
      </c>
      <c r="E244" s="211" t="str">
        <f t="shared" si="56"/>
        <v>13.1   YYY</v>
      </c>
      <c r="F244" s="237" t="str">
        <f t="shared" si="57"/>
        <v>항13  XXX</v>
      </c>
      <c r="G244" s="245"/>
      <c r="H244" s="51"/>
      <c r="I244" s="51"/>
      <c r="J244" s="51"/>
      <c r="K244" s="51"/>
      <c r="L244" s="51"/>
    </row>
    <row r="245" spans="1:12" ht="14.25" customHeight="1" x14ac:dyDescent="0.3">
      <c r="A245" s="3"/>
      <c r="B245" s="53" t="s">
        <v>206</v>
      </c>
      <c r="C245" s="55" t="s">
        <v>207</v>
      </c>
      <c r="D245" s="57" t="s">
        <v>210</v>
      </c>
      <c r="E245" s="211" t="str">
        <f t="shared" si="56"/>
        <v>13.1   YYY</v>
      </c>
      <c r="F245" s="237" t="str">
        <f t="shared" si="57"/>
        <v>항13  XXX</v>
      </c>
      <c r="G245" s="245"/>
      <c r="H245" s="51"/>
      <c r="I245" s="51"/>
      <c r="J245" s="51"/>
      <c r="K245" s="51"/>
      <c r="L245" s="51"/>
    </row>
    <row r="246" spans="1:12" ht="14.25" customHeight="1" x14ac:dyDescent="0.3">
      <c r="A246" s="3"/>
      <c r="B246" s="53" t="s">
        <v>206</v>
      </c>
      <c r="C246" s="55" t="s">
        <v>207</v>
      </c>
      <c r="D246" s="57" t="s">
        <v>211</v>
      </c>
      <c r="E246" s="211" t="str">
        <f t="shared" si="56"/>
        <v>13.1   YYY</v>
      </c>
      <c r="F246" s="237" t="str">
        <f t="shared" si="57"/>
        <v>항13  XXX</v>
      </c>
      <c r="G246" s="245"/>
      <c r="H246" s="51"/>
      <c r="I246" s="51"/>
      <c r="J246" s="51"/>
      <c r="K246" s="51"/>
      <c r="L246" s="51"/>
    </row>
    <row r="247" spans="1:12" ht="14.25" customHeight="1" x14ac:dyDescent="0.3">
      <c r="A247" s="3"/>
      <c r="B247" s="53" t="s">
        <v>206</v>
      </c>
      <c r="C247" s="55" t="s">
        <v>207</v>
      </c>
      <c r="D247" s="57" t="s">
        <v>212</v>
      </c>
      <c r="E247" s="211" t="str">
        <f t="shared" si="56"/>
        <v>13.1   YYY</v>
      </c>
      <c r="F247" s="237" t="str">
        <f t="shared" si="57"/>
        <v>항13  XXX</v>
      </c>
      <c r="G247" s="245"/>
      <c r="H247" s="51"/>
      <c r="I247" s="51"/>
      <c r="J247" s="51"/>
      <c r="K247" s="51"/>
      <c r="L247" s="51"/>
    </row>
    <row r="248" spans="1:12" ht="14.25" customHeight="1" x14ac:dyDescent="0.3">
      <c r="A248" s="3"/>
      <c r="B248" s="53" t="s">
        <v>542</v>
      </c>
      <c r="C248" s="55" t="s">
        <v>543</v>
      </c>
      <c r="D248" s="57" t="s">
        <v>536</v>
      </c>
      <c r="E248" s="211" t="str">
        <f t="shared" ref="E248:E253" si="60">C248</f>
        <v>13.1   YYY</v>
      </c>
      <c r="F248" s="237" t="str">
        <f t="shared" ref="F248:F253" si="61">B248</f>
        <v>항13  XXX</v>
      </c>
      <c r="G248" s="245"/>
      <c r="H248" s="51"/>
      <c r="I248" s="51"/>
      <c r="J248" s="51"/>
      <c r="K248" s="51"/>
      <c r="L248" s="51"/>
    </row>
    <row r="249" spans="1:12" ht="14.25" customHeight="1" x14ac:dyDescent="0.3">
      <c r="A249" s="3"/>
      <c r="B249" s="53" t="s">
        <v>542</v>
      </c>
      <c r="C249" s="55" t="s">
        <v>543</v>
      </c>
      <c r="D249" s="57" t="s">
        <v>537</v>
      </c>
      <c r="E249" s="211" t="str">
        <f t="shared" si="60"/>
        <v>13.1   YYY</v>
      </c>
      <c r="F249" s="237" t="str">
        <f t="shared" si="61"/>
        <v>항13  XXX</v>
      </c>
      <c r="G249" s="245"/>
      <c r="H249" s="51"/>
      <c r="I249" s="51"/>
      <c r="J249" s="51"/>
      <c r="K249" s="51"/>
      <c r="L249" s="51"/>
    </row>
    <row r="250" spans="1:12" ht="14.25" customHeight="1" x14ac:dyDescent="0.3">
      <c r="A250" s="3"/>
      <c r="B250" s="53" t="s">
        <v>542</v>
      </c>
      <c r="C250" s="55" t="s">
        <v>543</v>
      </c>
      <c r="D250" s="57" t="s">
        <v>538</v>
      </c>
      <c r="E250" s="211" t="str">
        <f t="shared" si="60"/>
        <v>13.1   YYY</v>
      </c>
      <c r="F250" s="237" t="str">
        <f t="shared" si="61"/>
        <v>항13  XXX</v>
      </c>
      <c r="G250" s="245"/>
      <c r="H250" s="51"/>
      <c r="I250" s="51"/>
      <c r="J250" s="51"/>
      <c r="K250" s="51"/>
      <c r="L250" s="51"/>
    </row>
    <row r="251" spans="1:12" ht="14.25" customHeight="1" x14ac:dyDescent="0.3">
      <c r="A251" s="3"/>
      <c r="B251" s="53" t="s">
        <v>542</v>
      </c>
      <c r="C251" s="55" t="s">
        <v>543</v>
      </c>
      <c r="D251" s="57" t="s">
        <v>539</v>
      </c>
      <c r="E251" s="211" t="str">
        <f t="shared" si="60"/>
        <v>13.1   YYY</v>
      </c>
      <c r="F251" s="237" t="str">
        <f t="shared" si="61"/>
        <v>항13  XXX</v>
      </c>
      <c r="G251" s="245"/>
      <c r="H251" s="51"/>
      <c r="I251" s="51"/>
      <c r="J251" s="51"/>
      <c r="K251" s="51"/>
      <c r="L251" s="51"/>
    </row>
    <row r="252" spans="1:12" ht="14.25" customHeight="1" x14ac:dyDescent="0.3">
      <c r="A252" s="3"/>
      <c r="B252" s="53" t="s">
        <v>542</v>
      </c>
      <c r="C252" s="55" t="s">
        <v>543</v>
      </c>
      <c r="D252" s="57" t="s">
        <v>540</v>
      </c>
      <c r="E252" s="211" t="str">
        <f t="shared" si="60"/>
        <v>13.1   YYY</v>
      </c>
      <c r="F252" s="237" t="str">
        <f t="shared" si="61"/>
        <v>항13  XXX</v>
      </c>
      <c r="G252" s="245"/>
      <c r="H252" s="51"/>
      <c r="I252" s="51"/>
      <c r="J252" s="51"/>
      <c r="K252" s="51"/>
      <c r="L252" s="51"/>
    </row>
    <row r="253" spans="1:12" ht="14.25" customHeight="1" x14ac:dyDescent="0.3">
      <c r="A253" s="3"/>
      <c r="B253" s="53" t="s">
        <v>542</v>
      </c>
      <c r="C253" s="55" t="s">
        <v>543</v>
      </c>
      <c r="D253" s="57" t="s">
        <v>541</v>
      </c>
      <c r="E253" s="211" t="str">
        <f t="shared" si="60"/>
        <v>13.1   YYY</v>
      </c>
      <c r="F253" s="237" t="str">
        <f t="shared" si="61"/>
        <v>항13  XXX</v>
      </c>
      <c r="G253" s="245"/>
      <c r="H253" s="51"/>
      <c r="I253" s="51"/>
      <c r="J253" s="51"/>
      <c r="K253" s="51"/>
      <c r="L253" s="51"/>
    </row>
    <row r="254" spans="1:12" ht="14.25" customHeight="1" x14ac:dyDescent="0.3">
      <c r="A254" s="3"/>
      <c r="B254" s="53" t="s">
        <v>206</v>
      </c>
      <c r="C254" s="55" t="s">
        <v>209</v>
      </c>
      <c r="D254" s="57" t="s">
        <v>213</v>
      </c>
      <c r="E254" s="211" t="str">
        <f t="shared" si="56"/>
        <v>13.2   YYY</v>
      </c>
      <c r="F254" s="237" t="str">
        <f t="shared" si="57"/>
        <v>항13  XXX</v>
      </c>
      <c r="G254" s="245"/>
      <c r="H254" s="51"/>
      <c r="I254" s="51"/>
      <c r="J254" s="51"/>
      <c r="K254" s="51"/>
      <c r="L254" s="51"/>
    </row>
    <row r="255" spans="1:12" ht="14.25" customHeight="1" x14ac:dyDescent="0.3">
      <c r="A255" s="3"/>
      <c r="B255" s="53" t="s">
        <v>206</v>
      </c>
      <c r="C255" s="55" t="s">
        <v>209</v>
      </c>
      <c r="D255" s="57" t="s">
        <v>214</v>
      </c>
      <c r="E255" s="211" t="str">
        <f t="shared" si="56"/>
        <v>13.2   YYY</v>
      </c>
      <c r="F255" s="237" t="str">
        <f t="shared" si="57"/>
        <v>항13  XXX</v>
      </c>
      <c r="G255" s="245"/>
      <c r="H255" s="51"/>
      <c r="I255" s="51"/>
      <c r="J255" s="51"/>
      <c r="K255" s="51"/>
      <c r="L255" s="51"/>
    </row>
    <row r="256" spans="1:12" ht="14.25" customHeight="1" x14ac:dyDescent="0.3">
      <c r="A256" s="3"/>
      <c r="B256" s="53" t="s">
        <v>206</v>
      </c>
      <c r="C256" s="55" t="s">
        <v>209</v>
      </c>
      <c r="D256" s="57" t="s">
        <v>215</v>
      </c>
      <c r="E256" s="211" t="str">
        <f t="shared" si="56"/>
        <v>13.2   YYY</v>
      </c>
      <c r="F256" s="237" t="str">
        <f t="shared" si="57"/>
        <v>항13  XXX</v>
      </c>
      <c r="G256" s="245"/>
      <c r="H256" s="51"/>
      <c r="I256" s="51"/>
      <c r="J256" s="51"/>
      <c r="K256" s="51"/>
      <c r="L256" s="51"/>
    </row>
    <row r="257" spans="1:12" ht="14.25" customHeight="1" x14ac:dyDescent="0.3">
      <c r="A257" s="3"/>
      <c r="B257" s="53" t="s">
        <v>206</v>
      </c>
      <c r="C257" s="55" t="s">
        <v>209</v>
      </c>
      <c r="D257" s="57" t="s">
        <v>216</v>
      </c>
      <c r="E257" s="211" t="str">
        <f t="shared" si="56"/>
        <v>13.2   YYY</v>
      </c>
      <c r="F257" s="237" t="str">
        <f t="shared" si="57"/>
        <v>항13  XXX</v>
      </c>
      <c r="G257" s="245"/>
      <c r="H257" s="51"/>
      <c r="I257" s="51"/>
      <c r="J257" s="51"/>
      <c r="K257" s="51"/>
      <c r="L257" s="51"/>
    </row>
    <row r="258" spans="1:12" ht="14.25" customHeight="1" x14ac:dyDescent="0.3">
      <c r="A258" s="3"/>
      <c r="B258" s="53" t="s">
        <v>542</v>
      </c>
      <c r="C258" s="55" t="s">
        <v>550</v>
      </c>
      <c r="D258" s="57" t="s">
        <v>544</v>
      </c>
      <c r="E258" s="211" t="str">
        <f t="shared" ref="E258:E263" si="62">C258</f>
        <v>13.2   YYY</v>
      </c>
      <c r="F258" s="237" t="str">
        <f t="shared" ref="F258:F263" si="63">B258</f>
        <v>항13  XXX</v>
      </c>
      <c r="G258" s="245"/>
      <c r="H258" s="51"/>
      <c r="I258" s="51"/>
      <c r="J258" s="51"/>
      <c r="K258" s="51"/>
      <c r="L258" s="51"/>
    </row>
    <row r="259" spans="1:12" ht="14.25" customHeight="1" x14ac:dyDescent="0.3">
      <c r="A259" s="3"/>
      <c r="B259" s="53" t="s">
        <v>542</v>
      </c>
      <c r="C259" s="55" t="s">
        <v>550</v>
      </c>
      <c r="D259" s="57" t="s">
        <v>545</v>
      </c>
      <c r="E259" s="211" t="str">
        <f t="shared" si="62"/>
        <v>13.2   YYY</v>
      </c>
      <c r="F259" s="237" t="str">
        <f t="shared" si="63"/>
        <v>항13  XXX</v>
      </c>
      <c r="G259" s="245"/>
      <c r="H259" s="51"/>
      <c r="I259" s="51"/>
      <c r="J259" s="51"/>
      <c r="K259" s="51"/>
      <c r="L259" s="51"/>
    </row>
    <row r="260" spans="1:12" ht="14.25" customHeight="1" x14ac:dyDescent="0.3">
      <c r="A260" s="3"/>
      <c r="B260" s="53" t="s">
        <v>542</v>
      </c>
      <c r="C260" s="55" t="s">
        <v>550</v>
      </c>
      <c r="D260" s="57" t="s">
        <v>546</v>
      </c>
      <c r="E260" s="211" t="str">
        <f t="shared" si="62"/>
        <v>13.2   YYY</v>
      </c>
      <c r="F260" s="237" t="str">
        <f t="shared" si="63"/>
        <v>항13  XXX</v>
      </c>
      <c r="G260" s="245"/>
      <c r="H260" s="51"/>
      <c r="I260" s="51"/>
      <c r="J260" s="51"/>
      <c r="K260" s="51"/>
      <c r="L260" s="51"/>
    </row>
    <row r="261" spans="1:12" ht="14.25" customHeight="1" x14ac:dyDescent="0.3">
      <c r="A261" s="3"/>
      <c r="B261" s="53" t="s">
        <v>542</v>
      </c>
      <c r="C261" s="55" t="s">
        <v>550</v>
      </c>
      <c r="D261" s="57" t="s">
        <v>547</v>
      </c>
      <c r="E261" s="211" t="str">
        <f t="shared" si="62"/>
        <v>13.2   YYY</v>
      </c>
      <c r="F261" s="237" t="str">
        <f t="shared" si="63"/>
        <v>항13  XXX</v>
      </c>
      <c r="G261" s="245"/>
      <c r="H261" s="51"/>
      <c r="I261" s="51"/>
      <c r="J261" s="51"/>
      <c r="K261" s="51"/>
      <c r="L261" s="51"/>
    </row>
    <row r="262" spans="1:12" ht="14.25" customHeight="1" x14ac:dyDescent="0.3">
      <c r="A262" s="3"/>
      <c r="B262" s="53" t="s">
        <v>542</v>
      </c>
      <c r="C262" s="55" t="s">
        <v>550</v>
      </c>
      <c r="D262" s="57" t="s">
        <v>548</v>
      </c>
      <c r="E262" s="211" t="str">
        <f t="shared" si="62"/>
        <v>13.2   YYY</v>
      </c>
      <c r="F262" s="237" t="str">
        <f t="shared" si="63"/>
        <v>항13  XXX</v>
      </c>
      <c r="G262" s="245"/>
      <c r="H262" s="51"/>
      <c r="I262" s="51"/>
      <c r="J262" s="51"/>
      <c r="K262" s="51"/>
      <c r="L262" s="51"/>
    </row>
    <row r="263" spans="1:12" ht="14.25" customHeight="1" x14ac:dyDescent="0.3">
      <c r="A263" s="3"/>
      <c r="B263" s="53" t="s">
        <v>542</v>
      </c>
      <c r="C263" s="55" t="s">
        <v>550</v>
      </c>
      <c r="D263" s="57" t="s">
        <v>549</v>
      </c>
      <c r="E263" s="211" t="str">
        <f t="shared" si="62"/>
        <v>13.2   YYY</v>
      </c>
      <c r="F263" s="237" t="str">
        <f t="shared" si="63"/>
        <v>항13  XXX</v>
      </c>
      <c r="G263" s="245"/>
      <c r="H263" s="51"/>
      <c r="I263" s="51"/>
      <c r="J263" s="51"/>
      <c r="K263" s="51"/>
      <c r="L263" s="51"/>
    </row>
    <row r="264" spans="1:12" ht="14.25" customHeight="1" x14ac:dyDescent="0.3">
      <c r="A264" s="3"/>
      <c r="B264" s="53" t="s">
        <v>217</v>
      </c>
      <c r="C264" s="55" t="s">
        <v>218</v>
      </c>
      <c r="D264" s="57" t="s">
        <v>220</v>
      </c>
      <c r="E264" s="211" t="str">
        <f t="shared" si="56"/>
        <v>14.1   YYY</v>
      </c>
      <c r="F264" s="237" t="str">
        <f t="shared" si="57"/>
        <v>항14  XXX</v>
      </c>
      <c r="G264" s="245"/>
      <c r="H264" s="51"/>
      <c r="I264" s="51"/>
      <c r="J264" s="51"/>
      <c r="K264" s="51"/>
      <c r="L264" s="51"/>
    </row>
    <row r="265" spans="1:12" ht="14.25" customHeight="1" x14ac:dyDescent="0.3">
      <c r="A265" s="3"/>
      <c r="B265" s="53" t="s">
        <v>217</v>
      </c>
      <c r="C265" s="55" t="s">
        <v>218</v>
      </c>
      <c r="D265" s="57" t="s">
        <v>221</v>
      </c>
      <c r="E265" s="211" t="str">
        <f t="shared" si="56"/>
        <v>14.1   YYY</v>
      </c>
      <c r="F265" s="237" t="str">
        <f t="shared" si="57"/>
        <v>항14  XXX</v>
      </c>
      <c r="G265" s="245"/>
      <c r="H265" s="51"/>
      <c r="I265" s="51"/>
      <c r="J265" s="51"/>
      <c r="K265" s="51"/>
      <c r="L265" s="51"/>
    </row>
    <row r="266" spans="1:12" ht="14.25" customHeight="1" x14ac:dyDescent="0.3">
      <c r="A266" s="3"/>
      <c r="B266" s="53" t="s">
        <v>217</v>
      </c>
      <c r="C266" s="55" t="s">
        <v>218</v>
      </c>
      <c r="D266" s="57" t="s">
        <v>222</v>
      </c>
      <c r="E266" s="211" t="str">
        <f t="shared" si="56"/>
        <v>14.1   YYY</v>
      </c>
      <c r="F266" s="237" t="str">
        <f t="shared" si="57"/>
        <v>항14  XXX</v>
      </c>
      <c r="G266" s="245"/>
      <c r="H266" s="51"/>
      <c r="I266" s="51"/>
      <c r="J266" s="51"/>
      <c r="K266" s="51"/>
      <c r="L266" s="51"/>
    </row>
    <row r="267" spans="1:12" ht="14.25" customHeight="1" x14ac:dyDescent="0.3">
      <c r="A267" s="3"/>
      <c r="B267" s="53" t="s">
        <v>217</v>
      </c>
      <c r="C267" s="55" t="s">
        <v>218</v>
      </c>
      <c r="D267" s="57" t="s">
        <v>223</v>
      </c>
      <c r="E267" s="211" t="str">
        <f t="shared" si="56"/>
        <v>14.1   YYY</v>
      </c>
      <c r="F267" s="237" t="str">
        <f t="shared" si="57"/>
        <v>항14  XXX</v>
      </c>
      <c r="G267" s="245"/>
      <c r="H267" s="51"/>
      <c r="I267" s="51"/>
      <c r="J267" s="51"/>
      <c r="K267" s="51"/>
      <c r="L267" s="51"/>
    </row>
    <row r="268" spans="1:12" ht="14.25" customHeight="1" x14ac:dyDescent="0.3">
      <c r="A268" s="3"/>
      <c r="B268" s="53" t="s">
        <v>576</v>
      </c>
      <c r="C268" s="55" t="s">
        <v>577</v>
      </c>
      <c r="D268" s="57" t="s">
        <v>578</v>
      </c>
      <c r="E268" s="211" t="str">
        <f t="shared" ref="E268:E273" si="64">C268</f>
        <v>14.1   YYY</v>
      </c>
      <c r="F268" s="237" t="str">
        <f t="shared" ref="F268:F273" si="65">B268</f>
        <v>항14  XXX</v>
      </c>
      <c r="G268" s="245"/>
      <c r="H268" s="51"/>
      <c r="I268" s="51"/>
      <c r="J268" s="51"/>
      <c r="K268" s="51"/>
      <c r="L268" s="51"/>
    </row>
    <row r="269" spans="1:12" ht="14.25" customHeight="1" x14ac:dyDescent="0.3">
      <c r="A269" s="3"/>
      <c r="B269" s="53" t="s">
        <v>576</v>
      </c>
      <c r="C269" s="55" t="s">
        <v>577</v>
      </c>
      <c r="D269" s="57" t="s">
        <v>579</v>
      </c>
      <c r="E269" s="211" t="str">
        <f t="shared" si="64"/>
        <v>14.1   YYY</v>
      </c>
      <c r="F269" s="237" t="str">
        <f t="shared" si="65"/>
        <v>항14  XXX</v>
      </c>
      <c r="G269" s="245"/>
      <c r="H269" s="51"/>
      <c r="I269" s="51"/>
      <c r="J269" s="51"/>
      <c r="K269" s="51"/>
      <c r="L269" s="51"/>
    </row>
    <row r="270" spans="1:12" ht="14.25" customHeight="1" x14ac:dyDescent="0.3">
      <c r="A270" s="3"/>
      <c r="B270" s="53" t="s">
        <v>576</v>
      </c>
      <c r="C270" s="55" t="s">
        <v>577</v>
      </c>
      <c r="D270" s="57" t="s">
        <v>580</v>
      </c>
      <c r="E270" s="211" t="str">
        <f t="shared" si="64"/>
        <v>14.1   YYY</v>
      </c>
      <c r="F270" s="237" t="str">
        <f t="shared" si="65"/>
        <v>항14  XXX</v>
      </c>
      <c r="G270" s="245"/>
      <c r="H270" s="51"/>
      <c r="I270" s="51"/>
      <c r="J270" s="51"/>
      <c r="K270" s="51"/>
      <c r="L270" s="51"/>
    </row>
    <row r="271" spans="1:12" ht="14.25" customHeight="1" x14ac:dyDescent="0.3">
      <c r="A271" s="3"/>
      <c r="B271" s="53" t="s">
        <v>576</v>
      </c>
      <c r="C271" s="55" t="s">
        <v>577</v>
      </c>
      <c r="D271" s="57" t="s">
        <v>581</v>
      </c>
      <c r="E271" s="211" t="str">
        <f t="shared" si="64"/>
        <v>14.1   YYY</v>
      </c>
      <c r="F271" s="237" t="str">
        <f t="shared" si="65"/>
        <v>항14  XXX</v>
      </c>
      <c r="G271" s="245"/>
      <c r="H271" s="51"/>
      <c r="I271" s="51"/>
      <c r="J271" s="51"/>
      <c r="K271" s="51"/>
      <c r="L271" s="51"/>
    </row>
    <row r="272" spans="1:12" ht="14.25" customHeight="1" x14ac:dyDescent="0.3">
      <c r="A272" s="3"/>
      <c r="B272" s="53" t="s">
        <v>576</v>
      </c>
      <c r="C272" s="55" t="s">
        <v>577</v>
      </c>
      <c r="D272" s="57" t="s">
        <v>582</v>
      </c>
      <c r="E272" s="211" t="str">
        <f t="shared" si="64"/>
        <v>14.1   YYY</v>
      </c>
      <c r="F272" s="237" t="str">
        <f t="shared" si="65"/>
        <v>항14  XXX</v>
      </c>
      <c r="G272" s="245"/>
      <c r="H272" s="51"/>
      <c r="I272" s="51"/>
      <c r="J272" s="51"/>
      <c r="K272" s="51"/>
      <c r="L272" s="51"/>
    </row>
    <row r="273" spans="1:12" ht="14.25" customHeight="1" x14ac:dyDescent="0.3">
      <c r="A273" s="3"/>
      <c r="B273" s="53" t="s">
        <v>576</v>
      </c>
      <c r="C273" s="55" t="s">
        <v>577</v>
      </c>
      <c r="D273" s="57" t="s">
        <v>583</v>
      </c>
      <c r="E273" s="211" t="str">
        <f t="shared" si="64"/>
        <v>14.1   YYY</v>
      </c>
      <c r="F273" s="237" t="str">
        <f t="shared" si="65"/>
        <v>항14  XXX</v>
      </c>
      <c r="G273" s="245"/>
      <c r="H273" s="51"/>
      <c r="I273" s="51"/>
      <c r="J273" s="51"/>
      <c r="K273" s="51"/>
      <c r="L273" s="51"/>
    </row>
    <row r="274" spans="1:12" ht="14.25" customHeight="1" x14ac:dyDescent="0.3">
      <c r="A274" s="3"/>
      <c r="B274" s="53" t="s">
        <v>217</v>
      </c>
      <c r="C274" s="55" t="s">
        <v>219</v>
      </c>
      <c r="D274" s="57" t="s">
        <v>224</v>
      </c>
      <c r="E274" s="211" t="str">
        <f t="shared" si="56"/>
        <v>14.2   YYY</v>
      </c>
      <c r="F274" s="237" t="str">
        <f t="shared" si="57"/>
        <v>항14  XXX</v>
      </c>
      <c r="G274" s="245"/>
      <c r="H274" s="51"/>
      <c r="I274" s="51"/>
      <c r="J274" s="51"/>
      <c r="K274" s="51"/>
      <c r="L274" s="51"/>
    </row>
    <row r="275" spans="1:12" ht="14.25" customHeight="1" x14ac:dyDescent="0.3">
      <c r="A275" s="3"/>
      <c r="B275" s="53" t="s">
        <v>217</v>
      </c>
      <c r="C275" s="55" t="s">
        <v>219</v>
      </c>
      <c r="D275" s="57" t="s">
        <v>225</v>
      </c>
      <c r="E275" s="211" t="str">
        <f t="shared" si="56"/>
        <v>14.2   YYY</v>
      </c>
      <c r="F275" s="237" t="str">
        <f t="shared" si="57"/>
        <v>항14  XXX</v>
      </c>
      <c r="G275" s="245"/>
      <c r="H275" s="51"/>
      <c r="I275" s="51"/>
      <c r="J275" s="51"/>
      <c r="K275" s="51"/>
      <c r="L275" s="51"/>
    </row>
    <row r="276" spans="1:12" ht="14.25" customHeight="1" x14ac:dyDescent="0.3">
      <c r="A276" s="3"/>
      <c r="B276" s="53" t="s">
        <v>217</v>
      </c>
      <c r="C276" s="55" t="s">
        <v>219</v>
      </c>
      <c r="D276" s="57" t="s">
        <v>226</v>
      </c>
      <c r="E276" s="211" t="str">
        <f t="shared" si="56"/>
        <v>14.2   YYY</v>
      </c>
      <c r="F276" s="237" t="str">
        <f t="shared" si="57"/>
        <v>항14  XXX</v>
      </c>
      <c r="G276" s="245"/>
      <c r="H276" s="51"/>
      <c r="I276" s="51"/>
      <c r="J276" s="51"/>
      <c r="K276" s="51"/>
      <c r="L276" s="51"/>
    </row>
    <row r="277" spans="1:12" ht="14.25" customHeight="1" x14ac:dyDescent="0.3">
      <c r="A277" s="3"/>
      <c r="B277" s="53" t="s">
        <v>217</v>
      </c>
      <c r="C277" s="55" t="s">
        <v>219</v>
      </c>
      <c r="D277" s="57" t="s">
        <v>227</v>
      </c>
      <c r="E277" s="211" t="str">
        <f t="shared" si="56"/>
        <v>14.2   YYY</v>
      </c>
      <c r="F277" s="237" t="str">
        <f t="shared" si="57"/>
        <v>항14  XXX</v>
      </c>
      <c r="G277" s="245"/>
      <c r="H277" s="51"/>
      <c r="I277" s="51"/>
      <c r="J277" s="51"/>
      <c r="K277" s="51"/>
      <c r="L277" s="51"/>
    </row>
    <row r="278" spans="1:12" ht="14.25" customHeight="1" x14ac:dyDescent="0.3">
      <c r="A278" s="3"/>
      <c r="B278" s="53" t="s">
        <v>576</v>
      </c>
      <c r="C278" s="55" t="s">
        <v>584</v>
      </c>
      <c r="D278" s="57" t="s">
        <v>585</v>
      </c>
      <c r="E278" s="211" t="str">
        <f t="shared" ref="E278:E283" si="66">C278</f>
        <v>14.2   YYY</v>
      </c>
      <c r="F278" s="237" t="str">
        <f t="shared" ref="F278:F283" si="67">B278</f>
        <v>항14  XXX</v>
      </c>
      <c r="G278" s="245"/>
      <c r="H278" s="51"/>
      <c r="I278" s="51"/>
      <c r="J278" s="51"/>
      <c r="K278" s="51"/>
      <c r="L278" s="51"/>
    </row>
    <row r="279" spans="1:12" ht="14.25" customHeight="1" x14ac:dyDescent="0.3">
      <c r="A279" s="3"/>
      <c r="B279" s="53" t="s">
        <v>576</v>
      </c>
      <c r="C279" s="55" t="s">
        <v>584</v>
      </c>
      <c r="D279" s="57" t="s">
        <v>586</v>
      </c>
      <c r="E279" s="211" t="str">
        <f t="shared" si="66"/>
        <v>14.2   YYY</v>
      </c>
      <c r="F279" s="237" t="str">
        <f t="shared" si="67"/>
        <v>항14  XXX</v>
      </c>
      <c r="G279" s="245"/>
      <c r="H279" s="51"/>
      <c r="I279" s="51"/>
      <c r="J279" s="51"/>
      <c r="K279" s="51"/>
      <c r="L279" s="51"/>
    </row>
    <row r="280" spans="1:12" ht="14.25" customHeight="1" x14ac:dyDescent="0.3">
      <c r="A280" s="3"/>
      <c r="B280" s="53" t="s">
        <v>576</v>
      </c>
      <c r="C280" s="55" t="s">
        <v>584</v>
      </c>
      <c r="D280" s="57" t="s">
        <v>587</v>
      </c>
      <c r="E280" s="211" t="str">
        <f t="shared" si="66"/>
        <v>14.2   YYY</v>
      </c>
      <c r="F280" s="237" t="str">
        <f t="shared" si="67"/>
        <v>항14  XXX</v>
      </c>
      <c r="G280" s="245"/>
      <c r="H280" s="51"/>
      <c r="I280" s="51"/>
      <c r="J280" s="51"/>
      <c r="K280" s="51"/>
      <c r="L280" s="51"/>
    </row>
    <row r="281" spans="1:12" ht="14.25" customHeight="1" x14ac:dyDescent="0.3">
      <c r="A281" s="3"/>
      <c r="B281" s="53" t="s">
        <v>576</v>
      </c>
      <c r="C281" s="55" t="s">
        <v>584</v>
      </c>
      <c r="D281" s="57" t="s">
        <v>588</v>
      </c>
      <c r="E281" s="211" t="str">
        <f t="shared" si="66"/>
        <v>14.2   YYY</v>
      </c>
      <c r="F281" s="237" t="str">
        <f t="shared" si="67"/>
        <v>항14  XXX</v>
      </c>
      <c r="G281" s="245"/>
      <c r="H281" s="51"/>
      <c r="I281" s="51"/>
      <c r="J281" s="51"/>
      <c r="K281" s="51"/>
      <c r="L281" s="51"/>
    </row>
    <row r="282" spans="1:12" ht="14.25" customHeight="1" x14ac:dyDescent="0.3">
      <c r="A282" s="3"/>
      <c r="B282" s="53" t="s">
        <v>576</v>
      </c>
      <c r="C282" s="55" t="s">
        <v>584</v>
      </c>
      <c r="D282" s="57" t="s">
        <v>589</v>
      </c>
      <c r="E282" s="211" t="str">
        <f t="shared" si="66"/>
        <v>14.2   YYY</v>
      </c>
      <c r="F282" s="237" t="str">
        <f t="shared" si="67"/>
        <v>항14  XXX</v>
      </c>
      <c r="G282" s="245"/>
      <c r="H282" s="51"/>
      <c r="I282" s="51"/>
      <c r="J282" s="51"/>
      <c r="K282" s="51"/>
      <c r="L282" s="51"/>
    </row>
    <row r="283" spans="1:12" ht="14.25" customHeight="1" x14ac:dyDescent="0.3">
      <c r="A283" s="3"/>
      <c r="B283" s="53" t="s">
        <v>576</v>
      </c>
      <c r="C283" s="55" t="s">
        <v>584</v>
      </c>
      <c r="D283" s="57" t="s">
        <v>590</v>
      </c>
      <c r="E283" s="211" t="str">
        <f t="shared" si="66"/>
        <v>14.2   YYY</v>
      </c>
      <c r="F283" s="237" t="str">
        <f t="shared" si="67"/>
        <v>항14  XXX</v>
      </c>
      <c r="G283" s="245"/>
      <c r="H283" s="51"/>
      <c r="I283" s="51"/>
      <c r="J283" s="51"/>
      <c r="K283" s="51"/>
      <c r="L283" s="51"/>
    </row>
    <row r="284" spans="1:12" ht="14.25" customHeight="1" x14ac:dyDescent="0.3">
      <c r="A284" s="3"/>
      <c r="B284" s="53" t="s">
        <v>228</v>
      </c>
      <c r="C284" s="55" t="s">
        <v>229</v>
      </c>
      <c r="D284" s="57" t="s">
        <v>232</v>
      </c>
      <c r="E284" s="211" t="str">
        <f t="shared" si="56"/>
        <v>15.1   YYY</v>
      </c>
      <c r="F284" s="237" t="str">
        <f t="shared" si="57"/>
        <v>항15  XXX</v>
      </c>
      <c r="G284" s="245"/>
      <c r="H284" s="51"/>
      <c r="I284" s="51"/>
      <c r="J284" s="51"/>
      <c r="K284" s="51"/>
      <c r="L284" s="51"/>
    </row>
    <row r="285" spans="1:12" ht="14.25" customHeight="1" x14ac:dyDescent="0.3">
      <c r="A285" s="3"/>
      <c r="B285" s="53" t="s">
        <v>228</v>
      </c>
      <c r="C285" s="55" t="s">
        <v>229</v>
      </c>
      <c r="D285" s="57" t="s">
        <v>231</v>
      </c>
      <c r="E285" s="211" t="str">
        <f t="shared" si="56"/>
        <v>15.1   YYY</v>
      </c>
      <c r="F285" s="237" t="str">
        <f t="shared" si="57"/>
        <v>항15  XXX</v>
      </c>
      <c r="G285" s="245"/>
      <c r="H285" s="51"/>
      <c r="I285" s="51"/>
      <c r="J285" s="51"/>
      <c r="K285" s="51"/>
      <c r="L285" s="51"/>
    </row>
    <row r="286" spans="1:12" ht="14.25" customHeight="1" x14ac:dyDescent="0.3">
      <c r="A286" s="3"/>
      <c r="B286" s="53" t="s">
        <v>228</v>
      </c>
      <c r="C286" s="55" t="s">
        <v>229</v>
      </c>
      <c r="D286" s="57" t="s">
        <v>233</v>
      </c>
      <c r="E286" s="211" t="str">
        <f t="shared" si="56"/>
        <v>15.1   YYY</v>
      </c>
      <c r="F286" s="237" t="str">
        <f t="shared" si="57"/>
        <v>항15  XXX</v>
      </c>
      <c r="G286" s="245"/>
      <c r="H286" s="51"/>
      <c r="I286" s="51"/>
      <c r="J286" s="51"/>
      <c r="K286" s="51"/>
      <c r="L286" s="51"/>
    </row>
    <row r="287" spans="1:12" ht="14.25" customHeight="1" x14ac:dyDescent="0.3">
      <c r="A287" s="3"/>
      <c r="B287" s="53" t="s">
        <v>228</v>
      </c>
      <c r="C287" s="55" t="s">
        <v>229</v>
      </c>
      <c r="D287" s="57" t="s">
        <v>234</v>
      </c>
      <c r="E287" s="211" t="str">
        <f t="shared" si="56"/>
        <v>15.1   YYY</v>
      </c>
      <c r="F287" s="237" t="str">
        <f t="shared" si="57"/>
        <v>항15  XXX</v>
      </c>
      <c r="G287" s="245"/>
      <c r="H287" s="51"/>
      <c r="I287" s="51"/>
      <c r="J287" s="51"/>
      <c r="K287" s="51"/>
      <c r="L287" s="51"/>
    </row>
    <row r="288" spans="1:12" ht="14.25" customHeight="1" x14ac:dyDescent="0.3">
      <c r="A288" s="3"/>
      <c r="B288" s="53" t="s">
        <v>591</v>
      </c>
      <c r="C288" s="55" t="s">
        <v>592</v>
      </c>
      <c r="D288" s="57" t="s">
        <v>593</v>
      </c>
      <c r="E288" s="211" t="str">
        <f t="shared" ref="E288:E293" si="68">C288</f>
        <v>15.1   YYY</v>
      </c>
      <c r="F288" s="237" t="str">
        <f t="shared" ref="F288:F293" si="69">B288</f>
        <v>항15  XXX</v>
      </c>
      <c r="G288" s="245"/>
      <c r="H288" s="51"/>
      <c r="I288" s="51"/>
      <c r="J288" s="51"/>
      <c r="K288" s="51"/>
      <c r="L288" s="51"/>
    </row>
    <row r="289" spans="1:12" ht="14.25" customHeight="1" x14ac:dyDescent="0.3">
      <c r="A289" s="3"/>
      <c r="B289" s="53" t="s">
        <v>591</v>
      </c>
      <c r="C289" s="55" t="s">
        <v>592</v>
      </c>
      <c r="D289" s="57" t="s">
        <v>594</v>
      </c>
      <c r="E289" s="211" t="str">
        <f t="shared" si="68"/>
        <v>15.1   YYY</v>
      </c>
      <c r="F289" s="237" t="str">
        <f t="shared" si="69"/>
        <v>항15  XXX</v>
      </c>
      <c r="G289" s="245"/>
      <c r="H289" s="51"/>
      <c r="I289" s="51"/>
      <c r="J289" s="51"/>
      <c r="K289" s="51"/>
      <c r="L289" s="51"/>
    </row>
    <row r="290" spans="1:12" ht="14.25" customHeight="1" x14ac:dyDescent="0.3">
      <c r="A290" s="3"/>
      <c r="B290" s="53" t="s">
        <v>591</v>
      </c>
      <c r="C290" s="55" t="s">
        <v>592</v>
      </c>
      <c r="D290" s="57" t="s">
        <v>595</v>
      </c>
      <c r="E290" s="211" t="str">
        <f t="shared" si="68"/>
        <v>15.1   YYY</v>
      </c>
      <c r="F290" s="237" t="str">
        <f t="shared" si="69"/>
        <v>항15  XXX</v>
      </c>
      <c r="G290" s="245"/>
      <c r="H290" s="51"/>
      <c r="I290" s="51"/>
      <c r="J290" s="51"/>
      <c r="K290" s="51"/>
      <c r="L290" s="51"/>
    </row>
    <row r="291" spans="1:12" ht="14.25" customHeight="1" x14ac:dyDescent="0.3">
      <c r="A291" s="3"/>
      <c r="B291" s="53" t="s">
        <v>591</v>
      </c>
      <c r="C291" s="55" t="s">
        <v>592</v>
      </c>
      <c r="D291" s="57" t="s">
        <v>596</v>
      </c>
      <c r="E291" s="211" t="str">
        <f t="shared" si="68"/>
        <v>15.1   YYY</v>
      </c>
      <c r="F291" s="237" t="str">
        <f t="shared" si="69"/>
        <v>항15  XXX</v>
      </c>
      <c r="G291" s="245"/>
      <c r="H291" s="51"/>
      <c r="I291" s="51"/>
      <c r="J291" s="51"/>
      <c r="K291" s="51"/>
      <c r="L291" s="51"/>
    </row>
    <row r="292" spans="1:12" ht="14.25" customHeight="1" x14ac:dyDescent="0.3">
      <c r="A292" s="3"/>
      <c r="B292" s="53" t="s">
        <v>591</v>
      </c>
      <c r="C292" s="55" t="s">
        <v>592</v>
      </c>
      <c r="D292" s="57" t="s">
        <v>597</v>
      </c>
      <c r="E292" s="211" t="str">
        <f t="shared" si="68"/>
        <v>15.1   YYY</v>
      </c>
      <c r="F292" s="237" t="str">
        <f t="shared" si="69"/>
        <v>항15  XXX</v>
      </c>
      <c r="G292" s="245"/>
      <c r="H292" s="51"/>
      <c r="I292" s="51"/>
      <c r="J292" s="51"/>
      <c r="K292" s="51"/>
      <c r="L292" s="51"/>
    </row>
    <row r="293" spans="1:12" ht="14.25" customHeight="1" x14ac:dyDescent="0.3">
      <c r="A293" s="3"/>
      <c r="B293" s="53" t="s">
        <v>591</v>
      </c>
      <c r="C293" s="55" t="s">
        <v>592</v>
      </c>
      <c r="D293" s="57" t="s">
        <v>598</v>
      </c>
      <c r="E293" s="211" t="str">
        <f t="shared" si="68"/>
        <v>15.1   YYY</v>
      </c>
      <c r="F293" s="237" t="str">
        <f t="shared" si="69"/>
        <v>항15  XXX</v>
      </c>
      <c r="G293" s="245"/>
      <c r="H293" s="51"/>
      <c r="I293" s="51"/>
      <c r="J293" s="51"/>
      <c r="K293" s="51"/>
      <c r="L293" s="51"/>
    </row>
    <row r="294" spans="1:12" ht="14.25" customHeight="1" x14ac:dyDescent="0.3">
      <c r="A294" s="3"/>
      <c r="B294" s="53" t="s">
        <v>228</v>
      </c>
      <c r="C294" s="55" t="s">
        <v>230</v>
      </c>
      <c r="D294" s="57" t="s">
        <v>235</v>
      </c>
      <c r="E294" s="211" t="str">
        <f t="shared" si="56"/>
        <v>15.2   YYY</v>
      </c>
      <c r="F294" s="237" t="str">
        <f t="shared" si="57"/>
        <v>항15  XXX</v>
      </c>
      <c r="G294" s="245"/>
      <c r="H294" s="51"/>
      <c r="I294" s="51"/>
      <c r="J294" s="51"/>
      <c r="K294" s="51"/>
      <c r="L294" s="51"/>
    </row>
    <row r="295" spans="1:12" ht="14.25" customHeight="1" x14ac:dyDescent="0.3">
      <c r="A295" s="3"/>
      <c r="B295" s="53" t="s">
        <v>228</v>
      </c>
      <c r="C295" s="55" t="s">
        <v>230</v>
      </c>
      <c r="D295" s="57" t="s">
        <v>236</v>
      </c>
      <c r="E295" s="211" t="str">
        <f t="shared" si="56"/>
        <v>15.2   YYY</v>
      </c>
      <c r="F295" s="237" t="str">
        <f t="shared" si="57"/>
        <v>항15  XXX</v>
      </c>
      <c r="G295" s="245"/>
      <c r="H295" s="51"/>
      <c r="I295" s="51"/>
      <c r="J295" s="51"/>
      <c r="K295" s="51"/>
      <c r="L295" s="51"/>
    </row>
    <row r="296" spans="1:12" ht="14.25" customHeight="1" x14ac:dyDescent="0.3">
      <c r="A296" s="3"/>
      <c r="B296" s="53" t="s">
        <v>228</v>
      </c>
      <c r="C296" s="55" t="s">
        <v>230</v>
      </c>
      <c r="D296" s="57" t="s">
        <v>237</v>
      </c>
      <c r="E296" s="211" t="str">
        <f t="shared" si="56"/>
        <v>15.2   YYY</v>
      </c>
      <c r="F296" s="237" t="str">
        <f t="shared" si="57"/>
        <v>항15  XXX</v>
      </c>
      <c r="G296" s="245"/>
      <c r="H296" s="51"/>
      <c r="I296" s="51"/>
      <c r="J296" s="51"/>
      <c r="K296" s="51"/>
      <c r="L296" s="51"/>
    </row>
    <row r="297" spans="1:12" ht="14.25" customHeight="1" x14ac:dyDescent="0.3">
      <c r="A297" s="3"/>
      <c r="B297" s="53" t="s">
        <v>228</v>
      </c>
      <c r="C297" s="55" t="s">
        <v>230</v>
      </c>
      <c r="D297" s="57" t="s">
        <v>238</v>
      </c>
      <c r="E297" s="211" t="str">
        <f t="shared" si="56"/>
        <v>15.2   YYY</v>
      </c>
      <c r="F297" s="237" t="str">
        <f t="shared" si="57"/>
        <v>항15  XXX</v>
      </c>
      <c r="G297" s="245"/>
      <c r="H297" s="51"/>
      <c r="I297" s="51"/>
      <c r="J297" s="51"/>
      <c r="K297" s="51"/>
      <c r="L297" s="51"/>
    </row>
    <row r="298" spans="1:12" ht="14.25" customHeight="1" x14ac:dyDescent="0.3">
      <c r="A298" s="3"/>
      <c r="B298" s="53" t="s">
        <v>591</v>
      </c>
      <c r="C298" s="55" t="s">
        <v>599</v>
      </c>
      <c r="D298" s="57" t="s">
        <v>600</v>
      </c>
      <c r="E298" s="211" t="str">
        <f t="shared" ref="E298:E303" si="70">C298</f>
        <v>15.2   YYY</v>
      </c>
      <c r="F298" s="237" t="str">
        <f t="shared" ref="F298:F303" si="71">B298</f>
        <v>항15  XXX</v>
      </c>
      <c r="G298" s="245"/>
      <c r="H298" s="51"/>
      <c r="I298" s="51"/>
      <c r="J298" s="51"/>
      <c r="K298" s="51"/>
      <c r="L298" s="51"/>
    </row>
    <row r="299" spans="1:12" ht="14.25" customHeight="1" x14ac:dyDescent="0.3">
      <c r="A299" s="3"/>
      <c r="B299" s="53" t="s">
        <v>591</v>
      </c>
      <c r="C299" s="55" t="s">
        <v>599</v>
      </c>
      <c r="D299" s="57" t="s">
        <v>601</v>
      </c>
      <c r="E299" s="211" t="str">
        <f t="shared" si="70"/>
        <v>15.2   YYY</v>
      </c>
      <c r="F299" s="237" t="str">
        <f t="shared" si="71"/>
        <v>항15  XXX</v>
      </c>
      <c r="G299" s="245"/>
      <c r="H299" s="51"/>
      <c r="I299" s="51"/>
      <c r="J299" s="51"/>
      <c r="K299" s="51"/>
      <c r="L299" s="51"/>
    </row>
    <row r="300" spans="1:12" ht="14.25" customHeight="1" x14ac:dyDescent="0.3">
      <c r="A300" s="3"/>
      <c r="B300" s="53" t="s">
        <v>591</v>
      </c>
      <c r="C300" s="55" t="s">
        <v>599</v>
      </c>
      <c r="D300" s="57" t="s">
        <v>602</v>
      </c>
      <c r="E300" s="211" t="str">
        <f t="shared" si="70"/>
        <v>15.2   YYY</v>
      </c>
      <c r="F300" s="237" t="str">
        <f t="shared" si="71"/>
        <v>항15  XXX</v>
      </c>
      <c r="G300" s="245"/>
      <c r="H300" s="51"/>
      <c r="I300" s="51"/>
      <c r="J300" s="51"/>
      <c r="K300" s="51"/>
      <c r="L300" s="51"/>
    </row>
    <row r="301" spans="1:12" ht="14.25" customHeight="1" x14ac:dyDescent="0.3">
      <c r="A301" s="3"/>
      <c r="B301" s="53" t="s">
        <v>591</v>
      </c>
      <c r="C301" s="55" t="s">
        <v>599</v>
      </c>
      <c r="D301" s="57" t="s">
        <v>603</v>
      </c>
      <c r="E301" s="211" t="str">
        <f t="shared" si="70"/>
        <v>15.2   YYY</v>
      </c>
      <c r="F301" s="237" t="str">
        <f t="shared" si="71"/>
        <v>항15  XXX</v>
      </c>
      <c r="G301" s="245"/>
      <c r="H301" s="51"/>
      <c r="I301" s="51"/>
      <c r="J301" s="51"/>
      <c r="K301" s="51"/>
      <c r="L301" s="51"/>
    </row>
    <row r="302" spans="1:12" ht="14.25" customHeight="1" x14ac:dyDescent="0.3">
      <c r="A302" s="3"/>
      <c r="B302" s="53" t="s">
        <v>591</v>
      </c>
      <c r="C302" s="55" t="s">
        <v>599</v>
      </c>
      <c r="D302" s="57" t="s">
        <v>604</v>
      </c>
      <c r="E302" s="211" t="str">
        <f t="shared" si="70"/>
        <v>15.2   YYY</v>
      </c>
      <c r="F302" s="237" t="str">
        <f t="shared" si="71"/>
        <v>항15  XXX</v>
      </c>
      <c r="G302" s="245"/>
      <c r="H302" s="51"/>
      <c r="I302" s="51"/>
      <c r="J302" s="51"/>
      <c r="K302" s="51"/>
      <c r="L302" s="51"/>
    </row>
    <row r="303" spans="1:12" ht="14.25" customHeight="1" x14ac:dyDescent="0.3">
      <c r="A303" s="3"/>
      <c r="B303" s="53" t="s">
        <v>591</v>
      </c>
      <c r="C303" s="55" t="s">
        <v>599</v>
      </c>
      <c r="D303" s="57" t="s">
        <v>605</v>
      </c>
      <c r="E303" s="211" t="str">
        <f t="shared" si="70"/>
        <v>15.2   YYY</v>
      </c>
      <c r="F303" s="237" t="str">
        <f t="shared" si="71"/>
        <v>항15  XXX</v>
      </c>
      <c r="G303" s="245"/>
      <c r="H303" s="51"/>
      <c r="I303" s="51"/>
      <c r="J303" s="51"/>
      <c r="K303" s="51"/>
      <c r="L303" s="51"/>
    </row>
    <row r="304" spans="1:12" ht="14.25" customHeight="1" x14ac:dyDescent="0.3">
      <c r="A304" s="3"/>
      <c r="B304" s="53" t="s">
        <v>239</v>
      </c>
      <c r="C304" s="55" t="s">
        <v>244</v>
      </c>
      <c r="D304" s="57" t="s">
        <v>254</v>
      </c>
      <c r="E304" s="211" t="str">
        <f t="shared" si="56"/>
        <v>16.1   YYY</v>
      </c>
      <c r="F304" s="237" t="str">
        <f t="shared" si="57"/>
        <v>항16  XXX</v>
      </c>
      <c r="G304" s="245"/>
    </row>
    <row r="305" spans="1:7" ht="14.25" customHeight="1" x14ac:dyDescent="0.3">
      <c r="A305" s="3"/>
      <c r="B305" s="53" t="s">
        <v>239</v>
      </c>
      <c r="C305" s="55" t="s">
        <v>244</v>
      </c>
      <c r="D305" s="57" t="s">
        <v>255</v>
      </c>
      <c r="E305" s="211" t="str">
        <f t="shared" si="56"/>
        <v>16.1   YYY</v>
      </c>
      <c r="F305" s="237" t="str">
        <f t="shared" si="57"/>
        <v>항16  XXX</v>
      </c>
      <c r="G305" s="245"/>
    </row>
    <row r="306" spans="1:7" ht="14.25" customHeight="1" x14ac:dyDescent="0.3">
      <c r="A306" s="3"/>
      <c r="B306" s="53" t="s">
        <v>239</v>
      </c>
      <c r="C306" s="55" t="s">
        <v>244</v>
      </c>
      <c r="D306" s="57" t="s">
        <v>256</v>
      </c>
      <c r="E306" s="211" t="str">
        <f t="shared" si="56"/>
        <v>16.1   YYY</v>
      </c>
      <c r="F306" s="237" t="str">
        <f t="shared" si="57"/>
        <v>항16  XXX</v>
      </c>
      <c r="G306" s="245"/>
    </row>
    <row r="307" spans="1:7" ht="14.25" customHeight="1" x14ac:dyDescent="0.3">
      <c r="A307" s="3"/>
      <c r="B307" s="53" t="s">
        <v>239</v>
      </c>
      <c r="C307" s="55" t="s">
        <v>244</v>
      </c>
      <c r="D307" s="57" t="s">
        <v>257</v>
      </c>
      <c r="E307" s="211" t="str">
        <f t="shared" si="56"/>
        <v>16.1   YYY</v>
      </c>
      <c r="F307" s="237" t="str">
        <f t="shared" si="57"/>
        <v>항16  XXX</v>
      </c>
      <c r="G307" s="245"/>
    </row>
    <row r="308" spans="1:7" ht="14.25" customHeight="1" x14ac:dyDescent="0.3">
      <c r="A308" s="3"/>
      <c r="B308" s="53" t="s">
        <v>606</v>
      </c>
      <c r="C308" s="55" t="s">
        <v>607</v>
      </c>
      <c r="D308" s="57" t="s">
        <v>608</v>
      </c>
      <c r="E308" s="211" t="str">
        <f t="shared" ref="E308:E313" si="72">C308</f>
        <v>16.1   YYY</v>
      </c>
      <c r="F308" s="237" t="str">
        <f t="shared" ref="F308:F313" si="73">B308</f>
        <v>항16  XXX</v>
      </c>
      <c r="G308" s="245"/>
    </row>
    <row r="309" spans="1:7" ht="14.25" customHeight="1" x14ac:dyDescent="0.3">
      <c r="A309" s="3"/>
      <c r="B309" s="53" t="s">
        <v>606</v>
      </c>
      <c r="C309" s="55" t="s">
        <v>607</v>
      </c>
      <c r="D309" s="57" t="s">
        <v>609</v>
      </c>
      <c r="E309" s="211" t="str">
        <f t="shared" si="72"/>
        <v>16.1   YYY</v>
      </c>
      <c r="F309" s="237" t="str">
        <f t="shared" si="73"/>
        <v>항16  XXX</v>
      </c>
      <c r="G309" s="245"/>
    </row>
    <row r="310" spans="1:7" ht="14.25" customHeight="1" x14ac:dyDescent="0.3">
      <c r="A310" s="3"/>
      <c r="B310" s="53" t="s">
        <v>606</v>
      </c>
      <c r="C310" s="55" t="s">
        <v>607</v>
      </c>
      <c r="D310" s="57" t="s">
        <v>610</v>
      </c>
      <c r="E310" s="211" t="str">
        <f t="shared" si="72"/>
        <v>16.1   YYY</v>
      </c>
      <c r="F310" s="237" t="str">
        <f t="shared" si="73"/>
        <v>항16  XXX</v>
      </c>
      <c r="G310" s="245"/>
    </row>
    <row r="311" spans="1:7" ht="14.25" customHeight="1" x14ac:dyDescent="0.3">
      <c r="A311" s="3"/>
      <c r="B311" s="53" t="s">
        <v>606</v>
      </c>
      <c r="C311" s="55" t="s">
        <v>607</v>
      </c>
      <c r="D311" s="57" t="s">
        <v>611</v>
      </c>
      <c r="E311" s="211" t="str">
        <f t="shared" si="72"/>
        <v>16.1   YYY</v>
      </c>
      <c r="F311" s="237" t="str">
        <f t="shared" si="73"/>
        <v>항16  XXX</v>
      </c>
      <c r="G311" s="245"/>
    </row>
    <row r="312" spans="1:7" ht="14.25" customHeight="1" x14ac:dyDescent="0.3">
      <c r="A312" s="3"/>
      <c r="B312" s="53" t="s">
        <v>606</v>
      </c>
      <c r="C312" s="55" t="s">
        <v>607</v>
      </c>
      <c r="D312" s="57" t="s">
        <v>612</v>
      </c>
      <c r="E312" s="211" t="str">
        <f t="shared" si="72"/>
        <v>16.1   YYY</v>
      </c>
      <c r="F312" s="237" t="str">
        <f t="shared" si="73"/>
        <v>항16  XXX</v>
      </c>
      <c r="G312" s="245"/>
    </row>
    <row r="313" spans="1:7" ht="14.25" customHeight="1" x14ac:dyDescent="0.3">
      <c r="A313" s="3"/>
      <c r="B313" s="53" t="s">
        <v>606</v>
      </c>
      <c r="C313" s="55" t="s">
        <v>607</v>
      </c>
      <c r="D313" s="57" t="s">
        <v>613</v>
      </c>
      <c r="E313" s="211" t="str">
        <f t="shared" si="72"/>
        <v>16.1   YYY</v>
      </c>
      <c r="F313" s="237" t="str">
        <f t="shared" si="73"/>
        <v>항16  XXX</v>
      </c>
      <c r="G313" s="245"/>
    </row>
    <row r="314" spans="1:7" ht="14.25" customHeight="1" x14ac:dyDescent="0.3">
      <c r="A314" s="3"/>
      <c r="B314" s="53" t="s">
        <v>239</v>
      </c>
      <c r="C314" s="55" t="s">
        <v>245</v>
      </c>
      <c r="D314" s="57" t="s">
        <v>258</v>
      </c>
      <c r="E314" s="211" t="str">
        <f t="shared" si="56"/>
        <v>16.2   YYY</v>
      </c>
      <c r="F314" s="237" t="str">
        <f t="shared" si="57"/>
        <v>항16  XXX</v>
      </c>
      <c r="G314" s="245"/>
    </row>
    <row r="315" spans="1:7" ht="14.25" customHeight="1" x14ac:dyDescent="0.3">
      <c r="A315" s="3"/>
      <c r="B315" s="53" t="s">
        <v>239</v>
      </c>
      <c r="C315" s="55" t="s">
        <v>245</v>
      </c>
      <c r="D315" s="57" t="s">
        <v>259</v>
      </c>
      <c r="E315" s="211" t="str">
        <f t="shared" si="56"/>
        <v>16.2   YYY</v>
      </c>
      <c r="F315" s="237" t="str">
        <f t="shared" si="57"/>
        <v>항16  XXX</v>
      </c>
      <c r="G315" s="245"/>
    </row>
    <row r="316" spans="1:7" ht="14.25" customHeight="1" x14ac:dyDescent="0.3">
      <c r="A316" s="3"/>
      <c r="B316" s="53" t="s">
        <v>239</v>
      </c>
      <c r="C316" s="55" t="s">
        <v>245</v>
      </c>
      <c r="D316" s="57" t="s">
        <v>260</v>
      </c>
      <c r="E316" s="211" t="str">
        <f t="shared" si="56"/>
        <v>16.2   YYY</v>
      </c>
      <c r="F316" s="237" t="str">
        <f t="shared" si="57"/>
        <v>항16  XXX</v>
      </c>
      <c r="G316" s="245"/>
    </row>
    <row r="317" spans="1:7" ht="14.25" customHeight="1" x14ac:dyDescent="0.3">
      <c r="A317" s="3"/>
      <c r="B317" s="53" t="s">
        <v>239</v>
      </c>
      <c r="C317" s="55" t="s">
        <v>245</v>
      </c>
      <c r="D317" s="57" t="s">
        <v>261</v>
      </c>
      <c r="E317" s="211" t="str">
        <f t="shared" si="56"/>
        <v>16.2   YYY</v>
      </c>
      <c r="F317" s="237" t="str">
        <f t="shared" si="57"/>
        <v>항16  XXX</v>
      </c>
      <c r="G317" s="245"/>
    </row>
    <row r="318" spans="1:7" ht="14.25" customHeight="1" x14ac:dyDescent="0.3">
      <c r="A318" s="3"/>
      <c r="B318" s="53" t="s">
        <v>606</v>
      </c>
      <c r="C318" s="55" t="s">
        <v>614</v>
      </c>
      <c r="D318" s="57" t="s">
        <v>615</v>
      </c>
      <c r="E318" s="211" t="str">
        <f t="shared" ref="E318:E323" si="74">C318</f>
        <v>16.2   YYY</v>
      </c>
      <c r="F318" s="237" t="str">
        <f t="shared" ref="F318:F323" si="75">B318</f>
        <v>항16  XXX</v>
      </c>
      <c r="G318" s="245"/>
    </row>
    <row r="319" spans="1:7" ht="14.25" customHeight="1" x14ac:dyDescent="0.3">
      <c r="A319" s="3"/>
      <c r="B319" s="53" t="s">
        <v>606</v>
      </c>
      <c r="C319" s="55" t="s">
        <v>614</v>
      </c>
      <c r="D319" s="57" t="s">
        <v>616</v>
      </c>
      <c r="E319" s="211" t="str">
        <f t="shared" si="74"/>
        <v>16.2   YYY</v>
      </c>
      <c r="F319" s="237" t="str">
        <f t="shared" si="75"/>
        <v>항16  XXX</v>
      </c>
      <c r="G319" s="245"/>
    </row>
    <row r="320" spans="1:7" ht="14.25" customHeight="1" x14ac:dyDescent="0.3">
      <c r="A320" s="3"/>
      <c r="B320" s="53" t="s">
        <v>606</v>
      </c>
      <c r="C320" s="55" t="s">
        <v>614</v>
      </c>
      <c r="D320" s="57" t="s">
        <v>617</v>
      </c>
      <c r="E320" s="211" t="str">
        <f t="shared" si="74"/>
        <v>16.2   YYY</v>
      </c>
      <c r="F320" s="237" t="str">
        <f t="shared" si="75"/>
        <v>항16  XXX</v>
      </c>
      <c r="G320" s="245"/>
    </row>
    <row r="321" spans="1:7" ht="14.25" customHeight="1" x14ac:dyDescent="0.3">
      <c r="A321" s="3"/>
      <c r="B321" s="53" t="s">
        <v>606</v>
      </c>
      <c r="C321" s="55" t="s">
        <v>614</v>
      </c>
      <c r="D321" s="57" t="s">
        <v>618</v>
      </c>
      <c r="E321" s="211" t="str">
        <f t="shared" si="74"/>
        <v>16.2   YYY</v>
      </c>
      <c r="F321" s="237" t="str">
        <f t="shared" si="75"/>
        <v>항16  XXX</v>
      </c>
      <c r="G321" s="245"/>
    </row>
    <row r="322" spans="1:7" ht="14.25" customHeight="1" x14ac:dyDescent="0.3">
      <c r="A322" s="3"/>
      <c r="B322" s="53" t="s">
        <v>606</v>
      </c>
      <c r="C322" s="55" t="s">
        <v>614</v>
      </c>
      <c r="D322" s="57" t="s">
        <v>619</v>
      </c>
      <c r="E322" s="211" t="str">
        <f t="shared" si="74"/>
        <v>16.2   YYY</v>
      </c>
      <c r="F322" s="237" t="str">
        <f t="shared" si="75"/>
        <v>항16  XXX</v>
      </c>
      <c r="G322" s="245"/>
    </row>
    <row r="323" spans="1:7" ht="14.25" customHeight="1" x14ac:dyDescent="0.3">
      <c r="A323" s="3"/>
      <c r="B323" s="53" t="s">
        <v>606</v>
      </c>
      <c r="C323" s="55" t="s">
        <v>614</v>
      </c>
      <c r="D323" s="57" t="s">
        <v>620</v>
      </c>
      <c r="E323" s="211" t="str">
        <f t="shared" si="74"/>
        <v>16.2   YYY</v>
      </c>
      <c r="F323" s="237" t="str">
        <f t="shared" si="75"/>
        <v>항16  XXX</v>
      </c>
      <c r="G323" s="245"/>
    </row>
    <row r="324" spans="1:7" ht="14.25" customHeight="1" x14ac:dyDescent="0.3">
      <c r="A324" s="3"/>
      <c r="B324" s="53" t="s">
        <v>240</v>
      </c>
      <c r="C324" s="55" t="s">
        <v>246</v>
      </c>
      <c r="D324" s="57" t="s">
        <v>262</v>
      </c>
      <c r="E324" s="211" t="str">
        <f t="shared" si="56"/>
        <v>17.1   YYY</v>
      </c>
      <c r="F324" s="237" t="str">
        <f t="shared" si="57"/>
        <v>항17  XXX</v>
      </c>
      <c r="G324" s="245"/>
    </row>
    <row r="325" spans="1:7" ht="14.25" customHeight="1" x14ac:dyDescent="0.3">
      <c r="A325" s="3"/>
      <c r="B325" s="53" t="s">
        <v>240</v>
      </c>
      <c r="C325" s="55" t="s">
        <v>246</v>
      </c>
      <c r="D325" s="57" t="s">
        <v>263</v>
      </c>
      <c r="E325" s="211" t="str">
        <f t="shared" si="56"/>
        <v>17.1   YYY</v>
      </c>
      <c r="F325" s="237" t="str">
        <f t="shared" si="57"/>
        <v>항17  XXX</v>
      </c>
      <c r="G325" s="245"/>
    </row>
    <row r="326" spans="1:7" ht="14.25" customHeight="1" x14ac:dyDescent="0.3">
      <c r="A326" s="3"/>
      <c r="B326" s="53" t="s">
        <v>240</v>
      </c>
      <c r="C326" s="55" t="s">
        <v>246</v>
      </c>
      <c r="D326" s="57" t="s">
        <v>264</v>
      </c>
      <c r="E326" s="211" t="str">
        <f t="shared" si="56"/>
        <v>17.1   YYY</v>
      </c>
      <c r="F326" s="237" t="str">
        <f t="shared" si="57"/>
        <v>항17  XXX</v>
      </c>
      <c r="G326" s="245"/>
    </row>
    <row r="327" spans="1:7" ht="14.25" customHeight="1" x14ac:dyDescent="0.3">
      <c r="A327" s="3"/>
      <c r="B327" s="53" t="s">
        <v>240</v>
      </c>
      <c r="C327" s="55" t="s">
        <v>246</v>
      </c>
      <c r="D327" s="57" t="s">
        <v>265</v>
      </c>
      <c r="E327" s="211" t="str">
        <f t="shared" si="56"/>
        <v>17.1   YYY</v>
      </c>
      <c r="F327" s="237" t="str">
        <f t="shared" si="57"/>
        <v>항17  XXX</v>
      </c>
      <c r="G327" s="245"/>
    </row>
    <row r="328" spans="1:7" ht="14.25" customHeight="1" x14ac:dyDescent="0.3">
      <c r="A328" s="3"/>
      <c r="B328" s="53" t="s">
        <v>621</v>
      </c>
      <c r="C328" s="55" t="s">
        <v>622</v>
      </c>
      <c r="D328" s="57" t="s">
        <v>623</v>
      </c>
      <c r="E328" s="211" t="str">
        <f t="shared" ref="E328:E333" si="76">C328</f>
        <v>17.1   YYY</v>
      </c>
      <c r="F328" s="237" t="str">
        <f t="shared" ref="F328:F333" si="77">B328</f>
        <v>항17  XXX</v>
      </c>
      <c r="G328" s="245"/>
    </row>
    <row r="329" spans="1:7" ht="14.25" customHeight="1" x14ac:dyDescent="0.3">
      <c r="A329" s="3"/>
      <c r="B329" s="53" t="s">
        <v>621</v>
      </c>
      <c r="C329" s="55" t="s">
        <v>622</v>
      </c>
      <c r="D329" s="57" t="s">
        <v>624</v>
      </c>
      <c r="E329" s="211" t="str">
        <f t="shared" si="76"/>
        <v>17.1   YYY</v>
      </c>
      <c r="F329" s="237" t="str">
        <f t="shared" si="77"/>
        <v>항17  XXX</v>
      </c>
      <c r="G329" s="245"/>
    </row>
    <row r="330" spans="1:7" ht="14.25" customHeight="1" x14ac:dyDescent="0.3">
      <c r="A330" s="3"/>
      <c r="B330" s="53" t="s">
        <v>621</v>
      </c>
      <c r="C330" s="55" t="s">
        <v>622</v>
      </c>
      <c r="D330" s="57" t="s">
        <v>625</v>
      </c>
      <c r="E330" s="211" t="str">
        <f t="shared" si="76"/>
        <v>17.1   YYY</v>
      </c>
      <c r="F330" s="237" t="str">
        <f t="shared" si="77"/>
        <v>항17  XXX</v>
      </c>
      <c r="G330" s="245"/>
    </row>
    <row r="331" spans="1:7" ht="14.25" customHeight="1" x14ac:dyDescent="0.3">
      <c r="A331" s="3"/>
      <c r="B331" s="53" t="s">
        <v>621</v>
      </c>
      <c r="C331" s="55" t="s">
        <v>622</v>
      </c>
      <c r="D331" s="57" t="s">
        <v>626</v>
      </c>
      <c r="E331" s="211" t="str">
        <f t="shared" si="76"/>
        <v>17.1   YYY</v>
      </c>
      <c r="F331" s="237" t="str">
        <f t="shared" si="77"/>
        <v>항17  XXX</v>
      </c>
      <c r="G331" s="245"/>
    </row>
    <row r="332" spans="1:7" ht="14.25" customHeight="1" x14ac:dyDescent="0.3">
      <c r="A332" s="3"/>
      <c r="B332" s="53" t="s">
        <v>621</v>
      </c>
      <c r="C332" s="55" t="s">
        <v>622</v>
      </c>
      <c r="D332" s="57" t="s">
        <v>627</v>
      </c>
      <c r="E332" s="211" t="str">
        <f t="shared" si="76"/>
        <v>17.1   YYY</v>
      </c>
      <c r="F332" s="237" t="str">
        <f t="shared" si="77"/>
        <v>항17  XXX</v>
      </c>
      <c r="G332" s="245"/>
    </row>
    <row r="333" spans="1:7" ht="14.25" customHeight="1" x14ac:dyDescent="0.3">
      <c r="A333" s="3"/>
      <c r="B333" s="53" t="s">
        <v>621</v>
      </c>
      <c r="C333" s="55" t="s">
        <v>622</v>
      </c>
      <c r="D333" s="57" t="s">
        <v>628</v>
      </c>
      <c r="E333" s="211" t="str">
        <f t="shared" si="76"/>
        <v>17.1   YYY</v>
      </c>
      <c r="F333" s="237" t="str">
        <f t="shared" si="77"/>
        <v>항17  XXX</v>
      </c>
      <c r="G333" s="245"/>
    </row>
    <row r="334" spans="1:7" ht="14.25" customHeight="1" x14ac:dyDescent="0.3">
      <c r="A334" s="3"/>
      <c r="B334" s="53" t="s">
        <v>240</v>
      </c>
      <c r="C334" s="55" t="s">
        <v>247</v>
      </c>
      <c r="D334" s="57" t="s">
        <v>266</v>
      </c>
      <c r="E334" s="211" t="str">
        <f t="shared" si="56"/>
        <v>17.2   YYY</v>
      </c>
      <c r="F334" s="237" t="str">
        <f t="shared" si="57"/>
        <v>항17  XXX</v>
      </c>
      <c r="G334" s="245"/>
    </row>
    <row r="335" spans="1:7" ht="14.25" customHeight="1" x14ac:dyDescent="0.3">
      <c r="A335" s="3"/>
      <c r="B335" s="53" t="s">
        <v>240</v>
      </c>
      <c r="C335" s="55" t="s">
        <v>247</v>
      </c>
      <c r="D335" s="57" t="s">
        <v>267</v>
      </c>
      <c r="E335" s="211" t="str">
        <f t="shared" si="56"/>
        <v>17.2   YYY</v>
      </c>
      <c r="F335" s="237" t="str">
        <f t="shared" si="57"/>
        <v>항17  XXX</v>
      </c>
      <c r="G335" s="245"/>
    </row>
    <row r="336" spans="1:7" ht="14.25" customHeight="1" x14ac:dyDescent="0.3">
      <c r="A336" s="3"/>
      <c r="B336" s="53" t="s">
        <v>240</v>
      </c>
      <c r="C336" s="55" t="s">
        <v>247</v>
      </c>
      <c r="D336" s="57" t="s">
        <v>268</v>
      </c>
      <c r="E336" s="211" t="str">
        <f t="shared" si="56"/>
        <v>17.2   YYY</v>
      </c>
      <c r="F336" s="237" t="str">
        <f t="shared" si="57"/>
        <v>항17  XXX</v>
      </c>
      <c r="G336" s="245"/>
    </row>
    <row r="337" spans="1:7" ht="14.25" customHeight="1" x14ac:dyDescent="0.3">
      <c r="A337" s="3"/>
      <c r="B337" s="53" t="s">
        <v>240</v>
      </c>
      <c r="C337" s="55" t="s">
        <v>247</v>
      </c>
      <c r="D337" s="57" t="s">
        <v>269</v>
      </c>
      <c r="E337" s="211" t="str">
        <f t="shared" si="56"/>
        <v>17.2   YYY</v>
      </c>
      <c r="F337" s="237" t="str">
        <f t="shared" si="57"/>
        <v>항17  XXX</v>
      </c>
      <c r="G337" s="245"/>
    </row>
    <row r="338" spans="1:7" ht="14.25" customHeight="1" x14ac:dyDescent="0.3">
      <c r="A338" s="3"/>
      <c r="B338" s="53" t="s">
        <v>621</v>
      </c>
      <c r="C338" s="55" t="s">
        <v>629</v>
      </c>
      <c r="D338" s="57" t="s">
        <v>630</v>
      </c>
      <c r="E338" s="211" t="str">
        <f t="shared" ref="E338:E343" si="78">C338</f>
        <v>17.2   YYY</v>
      </c>
      <c r="F338" s="237" t="str">
        <f t="shared" ref="F338:F343" si="79">B338</f>
        <v>항17  XXX</v>
      </c>
      <c r="G338" s="245"/>
    </row>
    <row r="339" spans="1:7" ht="14.25" customHeight="1" x14ac:dyDescent="0.3">
      <c r="A339" s="3"/>
      <c r="B339" s="53" t="s">
        <v>621</v>
      </c>
      <c r="C339" s="55" t="s">
        <v>629</v>
      </c>
      <c r="D339" s="57" t="s">
        <v>631</v>
      </c>
      <c r="E339" s="211" t="str">
        <f t="shared" si="78"/>
        <v>17.2   YYY</v>
      </c>
      <c r="F339" s="237" t="str">
        <f t="shared" si="79"/>
        <v>항17  XXX</v>
      </c>
      <c r="G339" s="245"/>
    </row>
    <row r="340" spans="1:7" ht="14.25" customHeight="1" x14ac:dyDescent="0.3">
      <c r="A340" s="3"/>
      <c r="B340" s="53" t="s">
        <v>621</v>
      </c>
      <c r="C340" s="55" t="s">
        <v>629</v>
      </c>
      <c r="D340" s="57" t="s">
        <v>632</v>
      </c>
      <c r="E340" s="211" t="str">
        <f t="shared" si="78"/>
        <v>17.2   YYY</v>
      </c>
      <c r="F340" s="237" t="str">
        <f t="shared" si="79"/>
        <v>항17  XXX</v>
      </c>
      <c r="G340" s="245"/>
    </row>
    <row r="341" spans="1:7" ht="14.25" customHeight="1" x14ac:dyDescent="0.3">
      <c r="A341" s="3"/>
      <c r="B341" s="53" t="s">
        <v>621</v>
      </c>
      <c r="C341" s="55" t="s">
        <v>629</v>
      </c>
      <c r="D341" s="57" t="s">
        <v>633</v>
      </c>
      <c r="E341" s="211" t="str">
        <f t="shared" si="78"/>
        <v>17.2   YYY</v>
      </c>
      <c r="F341" s="237" t="str">
        <f t="shared" si="79"/>
        <v>항17  XXX</v>
      </c>
      <c r="G341" s="245"/>
    </row>
    <row r="342" spans="1:7" ht="14.25" customHeight="1" x14ac:dyDescent="0.3">
      <c r="A342" s="3"/>
      <c r="B342" s="53" t="s">
        <v>621</v>
      </c>
      <c r="C342" s="55" t="s">
        <v>629</v>
      </c>
      <c r="D342" s="57" t="s">
        <v>634</v>
      </c>
      <c r="E342" s="211" t="str">
        <f t="shared" si="78"/>
        <v>17.2   YYY</v>
      </c>
      <c r="F342" s="237" t="str">
        <f t="shared" si="79"/>
        <v>항17  XXX</v>
      </c>
      <c r="G342" s="245"/>
    </row>
    <row r="343" spans="1:7" ht="14.25" customHeight="1" x14ac:dyDescent="0.3">
      <c r="A343" s="3"/>
      <c r="B343" s="53" t="s">
        <v>621</v>
      </c>
      <c r="C343" s="55" t="s">
        <v>629</v>
      </c>
      <c r="D343" s="57" t="s">
        <v>635</v>
      </c>
      <c r="E343" s="211" t="str">
        <f t="shared" si="78"/>
        <v>17.2   YYY</v>
      </c>
      <c r="F343" s="237" t="str">
        <f t="shared" si="79"/>
        <v>항17  XXX</v>
      </c>
      <c r="G343" s="245"/>
    </row>
    <row r="344" spans="1:7" ht="14.25" customHeight="1" x14ac:dyDescent="0.3">
      <c r="A344" s="3"/>
      <c r="B344" s="53" t="s">
        <v>241</v>
      </c>
      <c r="C344" s="55" t="s">
        <v>248</v>
      </c>
      <c r="D344" s="57" t="s">
        <v>270</v>
      </c>
      <c r="E344" s="211" t="str">
        <f t="shared" si="56"/>
        <v>18.1   YYY</v>
      </c>
      <c r="F344" s="237" t="str">
        <f t="shared" si="57"/>
        <v>항18  XXX</v>
      </c>
      <c r="G344" s="245"/>
    </row>
    <row r="345" spans="1:7" ht="14.25" customHeight="1" x14ac:dyDescent="0.3">
      <c r="A345" s="3"/>
      <c r="B345" s="53" t="s">
        <v>241</v>
      </c>
      <c r="C345" s="55" t="s">
        <v>248</v>
      </c>
      <c r="D345" s="57" t="s">
        <v>271</v>
      </c>
      <c r="E345" s="211" t="str">
        <f t="shared" si="56"/>
        <v>18.1   YYY</v>
      </c>
      <c r="F345" s="237" t="str">
        <f t="shared" si="57"/>
        <v>항18  XXX</v>
      </c>
      <c r="G345" s="245"/>
    </row>
    <row r="346" spans="1:7" ht="14.25" customHeight="1" x14ac:dyDescent="0.3">
      <c r="A346" s="3"/>
      <c r="B346" s="53" t="s">
        <v>241</v>
      </c>
      <c r="C346" s="55" t="s">
        <v>248</v>
      </c>
      <c r="D346" s="57" t="s">
        <v>272</v>
      </c>
      <c r="E346" s="211" t="str">
        <f t="shared" si="56"/>
        <v>18.1   YYY</v>
      </c>
      <c r="F346" s="237" t="str">
        <f t="shared" si="57"/>
        <v>항18  XXX</v>
      </c>
      <c r="G346" s="245"/>
    </row>
    <row r="347" spans="1:7" ht="14.25" customHeight="1" x14ac:dyDescent="0.3">
      <c r="A347" s="3"/>
      <c r="B347" s="53" t="s">
        <v>241</v>
      </c>
      <c r="C347" s="55" t="s">
        <v>248</v>
      </c>
      <c r="D347" s="57" t="s">
        <v>273</v>
      </c>
      <c r="E347" s="211" t="str">
        <f t="shared" si="56"/>
        <v>18.1   YYY</v>
      </c>
      <c r="F347" s="237" t="str">
        <f t="shared" si="57"/>
        <v>항18  XXX</v>
      </c>
      <c r="G347" s="245"/>
    </row>
    <row r="348" spans="1:7" ht="14.25" customHeight="1" x14ac:dyDescent="0.3">
      <c r="A348" s="3"/>
      <c r="B348" s="53" t="s">
        <v>636</v>
      </c>
      <c r="C348" s="55" t="s">
        <v>637</v>
      </c>
      <c r="D348" s="57" t="s">
        <v>638</v>
      </c>
      <c r="E348" s="211" t="str">
        <f t="shared" ref="E348:E353" si="80">C348</f>
        <v>18.1   YYY</v>
      </c>
      <c r="F348" s="237" t="str">
        <f t="shared" ref="F348:F353" si="81">B348</f>
        <v>항18  XXX</v>
      </c>
      <c r="G348" s="245"/>
    </row>
    <row r="349" spans="1:7" ht="14.25" customHeight="1" x14ac:dyDescent="0.3">
      <c r="A349" s="3"/>
      <c r="B349" s="53" t="s">
        <v>636</v>
      </c>
      <c r="C349" s="55" t="s">
        <v>637</v>
      </c>
      <c r="D349" s="57" t="s">
        <v>639</v>
      </c>
      <c r="E349" s="211" t="str">
        <f t="shared" si="80"/>
        <v>18.1   YYY</v>
      </c>
      <c r="F349" s="237" t="str">
        <f t="shared" si="81"/>
        <v>항18  XXX</v>
      </c>
      <c r="G349" s="245"/>
    </row>
    <row r="350" spans="1:7" ht="14.25" customHeight="1" x14ac:dyDescent="0.3">
      <c r="A350" s="3"/>
      <c r="B350" s="53" t="s">
        <v>636</v>
      </c>
      <c r="C350" s="55" t="s">
        <v>637</v>
      </c>
      <c r="D350" s="57" t="s">
        <v>640</v>
      </c>
      <c r="E350" s="211" t="str">
        <f t="shared" si="80"/>
        <v>18.1   YYY</v>
      </c>
      <c r="F350" s="237" t="str">
        <f t="shared" si="81"/>
        <v>항18  XXX</v>
      </c>
      <c r="G350" s="245"/>
    </row>
    <row r="351" spans="1:7" ht="14.25" customHeight="1" x14ac:dyDescent="0.3">
      <c r="A351" s="3"/>
      <c r="B351" s="53" t="s">
        <v>636</v>
      </c>
      <c r="C351" s="55" t="s">
        <v>637</v>
      </c>
      <c r="D351" s="57" t="s">
        <v>641</v>
      </c>
      <c r="E351" s="211" t="str">
        <f t="shared" si="80"/>
        <v>18.1   YYY</v>
      </c>
      <c r="F351" s="237" t="str">
        <f t="shared" si="81"/>
        <v>항18  XXX</v>
      </c>
      <c r="G351" s="245"/>
    </row>
    <row r="352" spans="1:7" ht="14.25" customHeight="1" x14ac:dyDescent="0.3">
      <c r="A352" s="3"/>
      <c r="B352" s="53" t="s">
        <v>636</v>
      </c>
      <c r="C352" s="55" t="s">
        <v>637</v>
      </c>
      <c r="D352" s="57" t="s">
        <v>642</v>
      </c>
      <c r="E352" s="211" t="str">
        <f t="shared" si="80"/>
        <v>18.1   YYY</v>
      </c>
      <c r="F352" s="237" t="str">
        <f t="shared" si="81"/>
        <v>항18  XXX</v>
      </c>
      <c r="G352" s="245"/>
    </row>
    <row r="353" spans="1:7" ht="14.25" customHeight="1" x14ac:dyDescent="0.3">
      <c r="A353" s="3"/>
      <c r="B353" s="53" t="s">
        <v>636</v>
      </c>
      <c r="C353" s="55" t="s">
        <v>637</v>
      </c>
      <c r="D353" s="57" t="s">
        <v>643</v>
      </c>
      <c r="E353" s="211" t="str">
        <f t="shared" si="80"/>
        <v>18.1   YYY</v>
      </c>
      <c r="F353" s="237" t="str">
        <f t="shared" si="81"/>
        <v>항18  XXX</v>
      </c>
      <c r="G353" s="245"/>
    </row>
    <row r="354" spans="1:7" ht="14.25" customHeight="1" x14ac:dyDescent="0.3">
      <c r="A354" s="3"/>
      <c r="B354" s="53" t="s">
        <v>241</v>
      </c>
      <c r="C354" s="55" t="s">
        <v>249</v>
      </c>
      <c r="D354" s="57" t="s">
        <v>274</v>
      </c>
      <c r="E354" s="211" t="str">
        <f t="shared" si="56"/>
        <v>18.2   YYY</v>
      </c>
      <c r="F354" s="237" t="str">
        <f t="shared" si="57"/>
        <v>항18  XXX</v>
      </c>
      <c r="G354" s="245"/>
    </row>
    <row r="355" spans="1:7" ht="14.25" customHeight="1" x14ac:dyDescent="0.3">
      <c r="A355" s="3"/>
      <c r="B355" s="53" t="s">
        <v>241</v>
      </c>
      <c r="C355" s="55" t="s">
        <v>249</v>
      </c>
      <c r="D355" s="57" t="s">
        <v>275</v>
      </c>
      <c r="E355" s="211" t="str">
        <f t="shared" si="56"/>
        <v>18.2   YYY</v>
      </c>
      <c r="F355" s="237" t="str">
        <f t="shared" si="57"/>
        <v>항18  XXX</v>
      </c>
      <c r="G355" s="245"/>
    </row>
    <row r="356" spans="1:7" ht="14.25" customHeight="1" x14ac:dyDescent="0.3">
      <c r="A356" s="3"/>
      <c r="B356" s="53" t="s">
        <v>241</v>
      </c>
      <c r="C356" s="55" t="s">
        <v>249</v>
      </c>
      <c r="D356" s="57" t="s">
        <v>276</v>
      </c>
      <c r="E356" s="211" t="str">
        <f t="shared" si="56"/>
        <v>18.2   YYY</v>
      </c>
      <c r="F356" s="237" t="str">
        <f t="shared" si="57"/>
        <v>항18  XXX</v>
      </c>
      <c r="G356" s="245"/>
    </row>
    <row r="357" spans="1:7" ht="14.25" customHeight="1" x14ac:dyDescent="0.3">
      <c r="A357" s="3"/>
      <c r="B357" s="53" t="s">
        <v>241</v>
      </c>
      <c r="C357" s="55" t="s">
        <v>249</v>
      </c>
      <c r="D357" s="57" t="s">
        <v>277</v>
      </c>
      <c r="E357" s="211" t="str">
        <f t="shared" si="56"/>
        <v>18.2   YYY</v>
      </c>
      <c r="F357" s="237" t="str">
        <f t="shared" si="57"/>
        <v>항18  XXX</v>
      </c>
      <c r="G357" s="245"/>
    </row>
    <row r="358" spans="1:7" ht="14.25" customHeight="1" x14ac:dyDescent="0.3">
      <c r="A358" s="3"/>
      <c r="B358" s="53" t="s">
        <v>636</v>
      </c>
      <c r="C358" s="55" t="s">
        <v>644</v>
      </c>
      <c r="D358" s="57" t="s">
        <v>645</v>
      </c>
      <c r="E358" s="211" t="str">
        <f t="shared" ref="E358:E363" si="82">C358</f>
        <v>18.2   YYY</v>
      </c>
      <c r="F358" s="237" t="str">
        <f t="shared" ref="F358:F363" si="83">B358</f>
        <v>항18  XXX</v>
      </c>
      <c r="G358" s="245"/>
    </row>
    <row r="359" spans="1:7" ht="14.25" customHeight="1" x14ac:dyDescent="0.3">
      <c r="A359" s="3"/>
      <c r="B359" s="53" t="s">
        <v>636</v>
      </c>
      <c r="C359" s="55" t="s">
        <v>644</v>
      </c>
      <c r="D359" s="57" t="s">
        <v>646</v>
      </c>
      <c r="E359" s="211" t="str">
        <f t="shared" si="82"/>
        <v>18.2   YYY</v>
      </c>
      <c r="F359" s="237" t="str">
        <f t="shared" si="83"/>
        <v>항18  XXX</v>
      </c>
      <c r="G359" s="245"/>
    </row>
    <row r="360" spans="1:7" ht="14.25" customHeight="1" x14ac:dyDescent="0.3">
      <c r="A360" s="3"/>
      <c r="B360" s="53" t="s">
        <v>636</v>
      </c>
      <c r="C360" s="55" t="s">
        <v>644</v>
      </c>
      <c r="D360" s="57" t="s">
        <v>647</v>
      </c>
      <c r="E360" s="211" t="str">
        <f t="shared" si="82"/>
        <v>18.2   YYY</v>
      </c>
      <c r="F360" s="237" t="str">
        <f t="shared" si="83"/>
        <v>항18  XXX</v>
      </c>
      <c r="G360" s="245"/>
    </row>
    <row r="361" spans="1:7" ht="14.25" customHeight="1" x14ac:dyDescent="0.3">
      <c r="A361" s="3"/>
      <c r="B361" s="53" t="s">
        <v>636</v>
      </c>
      <c r="C361" s="55" t="s">
        <v>644</v>
      </c>
      <c r="D361" s="57" t="s">
        <v>648</v>
      </c>
      <c r="E361" s="211" t="str">
        <f t="shared" si="82"/>
        <v>18.2   YYY</v>
      </c>
      <c r="F361" s="237" t="str">
        <f t="shared" si="83"/>
        <v>항18  XXX</v>
      </c>
      <c r="G361" s="245"/>
    </row>
    <row r="362" spans="1:7" ht="14.25" customHeight="1" x14ac:dyDescent="0.3">
      <c r="A362" s="3"/>
      <c r="B362" s="53" t="s">
        <v>636</v>
      </c>
      <c r="C362" s="55" t="s">
        <v>644</v>
      </c>
      <c r="D362" s="57" t="s">
        <v>649</v>
      </c>
      <c r="E362" s="211" t="str">
        <f t="shared" si="82"/>
        <v>18.2   YYY</v>
      </c>
      <c r="F362" s="237" t="str">
        <f t="shared" si="83"/>
        <v>항18  XXX</v>
      </c>
      <c r="G362" s="245"/>
    </row>
    <row r="363" spans="1:7" ht="14.25" customHeight="1" x14ac:dyDescent="0.3">
      <c r="A363" s="3"/>
      <c r="B363" s="53" t="s">
        <v>636</v>
      </c>
      <c r="C363" s="55" t="s">
        <v>644</v>
      </c>
      <c r="D363" s="57" t="s">
        <v>650</v>
      </c>
      <c r="E363" s="211" t="str">
        <f t="shared" si="82"/>
        <v>18.2   YYY</v>
      </c>
      <c r="F363" s="237" t="str">
        <f t="shared" si="83"/>
        <v>항18  XXX</v>
      </c>
      <c r="G363" s="245"/>
    </row>
    <row r="364" spans="1:7" ht="14.25" customHeight="1" x14ac:dyDescent="0.3">
      <c r="A364" s="3"/>
      <c r="B364" s="53" t="s">
        <v>242</v>
      </c>
      <c r="C364" s="55" t="s">
        <v>250</v>
      </c>
      <c r="D364" s="57" t="s">
        <v>278</v>
      </c>
      <c r="E364" s="211" t="str">
        <f t="shared" si="56"/>
        <v>19.1   YYY</v>
      </c>
      <c r="F364" s="237" t="str">
        <f t="shared" si="57"/>
        <v>항19  XXX</v>
      </c>
      <c r="G364" s="245"/>
    </row>
    <row r="365" spans="1:7" ht="14.25" customHeight="1" x14ac:dyDescent="0.3">
      <c r="A365" s="3"/>
      <c r="B365" s="53" t="s">
        <v>242</v>
      </c>
      <c r="C365" s="55" t="s">
        <v>250</v>
      </c>
      <c r="D365" s="57" t="s">
        <v>279</v>
      </c>
      <c r="E365" s="211" t="str">
        <f t="shared" si="56"/>
        <v>19.1   YYY</v>
      </c>
      <c r="F365" s="237" t="str">
        <f t="shared" si="57"/>
        <v>항19  XXX</v>
      </c>
      <c r="G365" s="245"/>
    </row>
    <row r="366" spans="1:7" ht="14.25" customHeight="1" x14ac:dyDescent="0.3">
      <c r="A366" s="3"/>
      <c r="B366" s="53" t="s">
        <v>242</v>
      </c>
      <c r="C366" s="55" t="s">
        <v>250</v>
      </c>
      <c r="D366" s="57" t="s">
        <v>280</v>
      </c>
      <c r="E366" s="211" t="str">
        <f t="shared" si="56"/>
        <v>19.1   YYY</v>
      </c>
      <c r="F366" s="237" t="str">
        <f t="shared" si="57"/>
        <v>항19  XXX</v>
      </c>
      <c r="G366" s="245"/>
    </row>
    <row r="367" spans="1:7" ht="14.25" customHeight="1" x14ac:dyDescent="0.3">
      <c r="A367" s="3"/>
      <c r="B367" s="53" t="s">
        <v>242</v>
      </c>
      <c r="C367" s="55" t="s">
        <v>250</v>
      </c>
      <c r="D367" s="57" t="s">
        <v>281</v>
      </c>
      <c r="E367" s="211" t="str">
        <f t="shared" si="56"/>
        <v>19.1   YYY</v>
      </c>
      <c r="F367" s="237" t="str">
        <f t="shared" si="57"/>
        <v>항19  XXX</v>
      </c>
      <c r="G367" s="245"/>
    </row>
    <row r="368" spans="1:7" ht="14.25" customHeight="1" x14ac:dyDescent="0.3">
      <c r="A368" s="3"/>
      <c r="B368" s="53" t="s">
        <v>651</v>
      </c>
      <c r="C368" s="55" t="s">
        <v>652</v>
      </c>
      <c r="D368" s="57" t="s">
        <v>653</v>
      </c>
      <c r="E368" s="211" t="str">
        <f t="shared" ref="E368:E373" si="84">C368</f>
        <v>19.1   YYY</v>
      </c>
      <c r="F368" s="237" t="str">
        <f t="shared" ref="F368:F373" si="85">B368</f>
        <v>항19  XXX</v>
      </c>
      <c r="G368" s="245"/>
    </row>
    <row r="369" spans="1:7" ht="14.25" customHeight="1" x14ac:dyDescent="0.3">
      <c r="A369" s="3"/>
      <c r="B369" s="53" t="s">
        <v>651</v>
      </c>
      <c r="C369" s="55" t="s">
        <v>652</v>
      </c>
      <c r="D369" s="57" t="s">
        <v>654</v>
      </c>
      <c r="E369" s="211" t="str">
        <f t="shared" si="84"/>
        <v>19.1   YYY</v>
      </c>
      <c r="F369" s="237" t="str">
        <f t="shared" si="85"/>
        <v>항19  XXX</v>
      </c>
      <c r="G369" s="245"/>
    </row>
    <row r="370" spans="1:7" ht="14.25" customHeight="1" x14ac:dyDescent="0.3">
      <c r="A370" s="3"/>
      <c r="B370" s="53" t="s">
        <v>651</v>
      </c>
      <c r="C370" s="55" t="s">
        <v>652</v>
      </c>
      <c r="D370" s="57" t="s">
        <v>655</v>
      </c>
      <c r="E370" s="211" t="str">
        <f t="shared" si="84"/>
        <v>19.1   YYY</v>
      </c>
      <c r="F370" s="237" t="str">
        <f t="shared" si="85"/>
        <v>항19  XXX</v>
      </c>
      <c r="G370" s="245"/>
    </row>
    <row r="371" spans="1:7" ht="14.25" customHeight="1" x14ac:dyDescent="0.3">
      <c r="A371" s="3"/>
      <c r="B371" s="53" t="s">
        <v>651</v>
      </c>
      <c r="C371" s="55" t="s">
        <v>652</v>
      </c>
      <c r="D371" s="57" t="s">
        <v>656</v>
      </c>
      <c r="E371" s="211" t="str">
        <f t="shared" si="84"/>
        <v>19.1   YYY</v>
      </c>
      <c r="F371" s="237" t="str">
        <f t="shared" si="85"/>
        <v>항19  XXX</v>
      </c>
      <c r="G371" s="245"/>
    </row>
    <row r="372" spans="1:7" ht="14.25" customHeight="1" x14ac:dyDescent="0.3">
      <c r="A372" s="3"/>
      <c r="B372" s="53" t="s">
        <v>651</v>
      </c>
      <c r="C372" s="55" t="s">
        <v>652</v>
      </c>
      <c r="D372" s="57" t="s">
        <v>657</v>
      </c>
      <c r="E372" s="211" t="str">
        <f t="shared" si="84"/>
        <v>19.1   YYY</v>
      </c>
      <c r="F372" s="237" t="str">
        <f t="shared" si="85"/>
        <v>항19  XXX</v>
      </c>
      <c r="G372" s="245"/>
    </row>
    <row r="373" spans="1:7" ht="14.25" customHeight="1" x14ac:dyDescent="0.3">
      <c r="A373" s="3"/>
      <c r="B373" s="53" t="s">
        <v>651</v>
      </c>
      <c r="C373" s="55" t="s">
        <v>652</v>
      </c>
      <c r="D373" s="57" t="s">
        <v>658</v>
      </c>
      <c r="E373" s="211" t="str">
        <f t="shared" si="84"/>
        <v>19.1   YYY</v>
      </c>
      <c r="F373" s="237" t="str">
        <f t="shared" si="85"/>
        <v>항19  XXX</v>
      </c>
      <c r="G373" s="245"/>
    </row>
    <row r="374" spans="1:7" ht="14.25" customHeight="1" x14ac:dyDescent="0.3">
      <c r="A374" s="3"/>
      <c r="B374" s="53" t="s">
        <v>242</v>
      </c>
      <c r="C374" s="55" t="s">
        <v>251</v>
      </c>
      <c r="D374" s="57" t="s">
        <v>282</v>
      </c>
      <c r="E374" s="211" t="str">
        <f t="shared" si="56"/>
        <v>19.2   YYY</v>
      </c>
      <c r="F374" s="237" t="str">
        <f t="shared" si="57"/>
        <v>항19  XXX</v>
      </c>
      <c r="G374" s="245"/>
    </row>
    <row r="375" spans="1:7" ht="14.25" customHeight="1" x14ac:dyDescent="0.3">
      <c r="A375" s="3"/>
      <c r="B375" s="53" t="s">
        <v>242</v>
      </c>
      <c r="C375" s="55" t="s">
        <v>251</v>
      </c>
      <c r="D375" s="57" t="s">
        <v>283</v>
      </c>
      <c r="E375" s="211" t="str">
        <f t="shared" si="56"/>
        <v>19.2   YYY</v>
      </c>
      <c r="F375" s="237" t="str">
        <f t="shared" si="57"/>
        <v>항19  XXX</v>
      </c>
      <c r="G375" s="245"/>
    </row>
    <row r="376" spans="1:7" ht="14.25" customHeight="1" x14ac:dyDescent="0.3">
      <c r="A376" s="3"/>
      <c r="B376" s="53" t="s">
        <v>242</v>
      </c>
      <c r="C376" s="55" t="s">
        <v>251</v>
      </c>
      <c r="D376" s="57" t="s">
        <v>284</v>
      </c>
      <c r="E376" s="211" t="str">
        <f t="shared" si="56"/>
        <v>19.2   YYY</v>
      </c>
      <c r="F376" s="237" t="str">
        <f t="shared" si="57"/>
        <v>항19  XXX</v>
      </c>
      <c r="G376" s="245"/>
    </row>
    <row r="377" spans="1:7" ht="14.25" customHeight="1" x14ac:dyDescent="0.3">
      <c r="A377" s="3"/>
      <c r="B377" s="53" t="s">
        <v>242</v>
      </c>
      <c r="C377" s="55" t="s">
        <v>251</v>
      </c>
      <c r="D377" s="57" t="s">
        <v>285</v>
      </c>
      <c r="E377" s="211" t="str">
        <f t="shared" si="56"/>
        <v>19.2   YYY</v>
      </c>
      <c r="F377" s="237" t="str">
        <f t="shared" si="57"/>
        <v>항19  XXX</v>
      </c>
      <c r="G377" s="245"/>
    </row>
    <row r="378" spans="1:7" ht="14.25" customHeight="1" x14ac:dyDescent="0.3">
      <c r="A378" s="3"/>
      <c r="B378" s="53" t="s">
        <v>651</v>
      </c>
      <c r="C378" s="55" t="s">
        <v>659</v>
      </c>
      <c r="D378" s="57" t="s">
        <v>660</v>
      </c>
      <c r="E378" s="211" t="str">
        <f t="shared" ref="E378:E383" si="86">C378</f>
        <v>19.2   YYY</v>
      </c>
      <c r="F378" s="237" t="str">
        <f t="shared" ref="F378:F383" si="87">B378</f>
        <v>항19  XXX</v>
      </c>
      <c r="G378" s="245"/>
    </row>
    <row r="379" spans="1:7" ht="14.25" customHeight="1" x14ac:dyDescent="0.3">
      <c r="A379" s="3"/>
      <c r="B379" s="53" t="s">
        <v>651</v>
      </c>
      <c r="C379" s="55" t="s">
        <v>659</v>
      </c>
      <c r="D379" s="57" t="s">
        <v>661</v>
      </c>
      <c r="E379" s="211" t="str">
        <f t="shared" si="86"/>
        <v>19.2   YYY</v>
      </c>
      <c r="F379" s="237" t="str">
        <f t="shared" si="87"/>
        <v>항19  XXX</v>
      </c>
      <c r="G379" s="245"/>
    </row>
    <row r="380" spans="1:7" ht="14.25" customHeight="1" x14ac:dyDescent="0.3">
      <c r="A380" s="3"/>
      <c r="B380" s="53" t="s">
        <v>651</v>
      </c>
      <c r="C380" s="55" t="s">
        <v>659</v>
      </c>
      <c r="D380" s="57" t="s">
        <v>662</v>
      </c>
      <c r="E380" s="211" t="str">
        <f t="shared" si="86"/>
        <v>19.2   YYY</v>
      </c>
      <c r="F380" s="237" t="str">
        <f t="shared" si="87"/>
        <v>항19  XXX</v>
      </c>
      <c r="G380" s="245"/>
    </row>
    <row r="381" spans="1:7" ht="14.25" customHeight="1" x14ac:dyDescent="0.3">
      <c r="A381" s="3"/>
      <c r="B381" s="53" t="s">
        <v>651</v>
      </c>
      <c r="C381" s="55" t="s">
        <v>659</v>
      </c>
      <c r="D381" s="57" t="s">
        <v>663</v>
      </c>
      <c r="E381" s="211" t="str">
        <f t="shared" si="86"/>
        <v>19.2   YYY</v>
      </c>
      <c r="F381" s="237" t="str">
        <f t="shared" si="87"/>
        <v>항19  XXX</v>
      </c>
      <c r="G381" s="245"/>
    </row>
    <row r="382" spans="1:7" ht="14.25" customHeight="1" x14ac:dyDescent="0.3">
      <c r="A382" s="3"/>
      <c r="B382" s="53" t="s">
        <v>651</v>
      </c>
      <c r="C382" s="55" t="s">
        <v>659</v>
      </c>
      <c r="D382" s="57" t="s">
        <v>664</v>
      </c>
      <c r="E382" s="211" t="str">
        <f t="shared" si="86"/>
        <v>19.2   YYY</v>
      </c>
      <c r="F382" s="237" t="str">
        <f t="shared" si="87"/>
        <v>항19  XXX</v>
      </c>
      <c r="G382" s="245"/>
    </row>
    <row r="383" spans="1:7" ht="14.25" customHeight="1" x14ac:dyDescent="0.3">
      <c r="A383" s="3"/>
      <c r="B383" s="53" t="s">
        <v>651</v>
      </c>
      <c r="C383" s="55" t="s">
        <v>659</v>
      </c>
      <c r="D383" s="57" t="s">
        <v>665</v>
      </c>
      <c r="E383" s="211" t="str">
        <f t="shared" si="86"/>
        <v>19.2   YYY</v>
      </c>
      <c r="F383" s="237" t="str">
        <f t="shared" si="87"/>
        <v>항19  XXX</v>
      </c>
      <c r="G383" s="245"/>
    </row>
    <row r="384" spans="1:7" ht="14.25" customHeight="1" x14ac:dyDescent="0.3">
      <c r="A384" s="3"/>
      <c r="B384" s="53" t="s">
        <v>243</v>
      </c>
      <c r="C384" s="55" t="s">
        <v>252</v>
      </c>
      <c r="D384" s="57" t="s">
        <v>286</v>
      </c>
      <c r="E384" s="211" t="str">
        <f t="shared" si="56"/>
        <v>20.1   YYY</v>
      </c>
      <c r="F384" s="237" t="str">
        <f t="shared" si="57"/>
        <v>항20  XXX</v>
      </c>
      <c r="G384" s="245"/>
    </row>
    <row r="385" spans="1:33" ht="14.25" customHeight="1" x14ac:dyDescent="0.3">
      <c r="A385" s="3"/>
      <c r="B385" s="53" t="s">
        <v>243</v>
      </c>
      <c r="C385" s="55" t="s">
        <v>252</v>
      </c>
      <c r="D385" s="57" t="s">
        <v>287</v>
      </c>
      <c r="E385" s="211" t="str">
        <f t="shared" si="56"/>
        <v>20.1   YYY</v>
      </c>
      <c r="F385" s="237" t="str">
        <f t="shared" si="57"/>
        <v>항20  XXX</v>
      </c>
      <c r="G385" s="245"/>
    </row>
    <row r="386" spans="1:33" ht="14.25" customHeight="1" x14ac:dyDescent="0.3">
      <c r="A386" s="3"/>
      <c r="B386" s="53" t="s">
        <v>243</v>
      </c>
      <c r="C386" s="55" t="s">
        <v>252</v>
      </c>
      <c r="D386" s="57" t="s">
        <v>288</v>
      </c>
      <c r="E386" s="211" t="str">
        <f t="shared" si="56"/>
        <v>20.1   YYY</v>
      </c>
      <c r="F386" s="237" t="str">
        <f t="shared" si="57"/>
        <v>항20  XXX</v>
      </c>
      <c r="G386" s="245"/>
    </row>
    <row r="387" spans="1:33" ht="14.25" customHeight="1" x14ac:dyDescent="0.3">
      <c r="A387" s="3"/>
      <c r="B387" s="53" t="s">
        <v>243</v>
      </c>
      <c r="C387" s="55" t="s">
        <v>252</v>
      </c>
      <c r="D387" s="57" t="s">
        <v>289</v>
      </c>
      <c r="E387" s="211" t="str">
        <f t="shared" si="56"/>
        <v>20.1   YYY</v>
      </c>
      <c r="F387" s="237" t="str">
        <f t="shared" si="57"/>
        <v>항20  XXX</v>
      </c>
      <c r="G387" s="245"/>
    </row>
    <row r="388" spans="1:33" ht="14.25" customHeight="1" x14ac:dyDescent="0.3">
      <c r="A388" s="3"/>
      <c r="B388" s="53" t="s">
        <v>666</v>
      </c>
      <c r="C388" s="55" t="s">
        <v>667</v>
      </c>
      <c r="D388" s="57" t="s">
        <v>668</v>
      </c>
      <c r="E388" s="211" t="str">
        <f t="shared" ref="E388:E393" si="88">C388</f>
        <v>20.1   YYY</v>
      </c>
      <c r="F388" s="237" t="str">
        <f t="shared" ref="F388:F393" si="89">B388</f>
        <v>항20  XXX</v>
      </c>
      <c r="G388" s="245"/>
    </row>
    <row r="389" spans="1:33" ht="14.25" customHeight="1" x14ac:dyDescent="0.3">
      <c r="A389" s="3"/>
      <c r="B389" s="53" t="s">
        <v>666</v>
      </c>
      <c r="C389" s="55" t="s">
        <v>667</v>
      </c>
      <c r="D389" s="57" t="s">
        <v>669</v>
      </c>
      <c r="E389" s="211" t="str">
        <f t="shared" si="88"/>
        <v>20.1   YYY</v>
      </c>
      <c r="F389" s="237" t="str">
        <f t="shared" si="89"/>
        <v>항20  XXX</v>
      </c>
      <c r="G389" s="245"/>
    </row>
    <row r="390" spans="1:33" ht="14.25" customHeight="1" x14ac:dyDescent="0.3">
      <c r="A390" s="3"/>
      <c r="B390" s="53" t="s">
        <v>666</v>
      </c>
      <c r="C390" s="55" t="s">
        <v>667</v>
      </c>
      <c r="D390" s="57" t="s">
        <v>670</v>
      </c>
      <c r="E390" s="211" t="str">
        <f t="shared" si="88"/>
        <v>20.1   YYY</v>
      </c>
      <c r="F390" s="237" t="str">
        <f t="shared" si="89"/>
        <v>항20  XXX</v>
      </c>
      <c r="G390" s="245"/>
    </row>
    <row r="391" spans="1:33" ht="14.25" customHeight="1" x14ac:dyDescent="0.3">
      <c r="A391" s="3"/>
      <c r="B391" s="53" t="s">
        <v>666</v>
      </c>
      <c r="C391" s="55" t="s">
        <v>667</v>
      </c>
      <c r="D391" s="57" t="s">
        <v>671</v>
      </c>
      <c r="E391" s="211" t="str">
        <f t="shared" si="88"/>
        <v>20.1   YYY</v>
      </c>
      <c r="F391" s="237" t="str">
        <f t="shared" si="89"/>
        <v>항20  XXX</v>
      </c>
      <c r="G391" s="245"/>
    </row>
    <row r="392" spans="1:33" ht="14.25" customHeight="1" x14ac:dyDescent="0.3">
      <c r="A392" s="3"/>
      <c r="B392" s="53" t="s">
        <v>666</v>
      </c>
      <c r="C392" s="55" t="s">
        <v>667</v>
      </c>
      <c r="D392" s="57" t="s">
        <v>672</v>
      </c>
      <c r="E392" s="211" t="str">
        <f t="shared" si="88"/>
        <v>20.1   YYY</v>
      </c>
      <c r="F392" s="237" t="str">
        <f t="shared" si="89"/>
        <v>항20  XXX</v>
      </c>
      <c r="G392" s="245"/>
    </row>
    <row r="393" spans="1:33" ht="14.25" customHeight="1" x14ac:dyDescent="0.3">
      <c r="A393" s="3"/>
      <c r="B393" s="53" t="s">
        <v>666</v>
      </c>
      <c r="C393" s="55" t="s">
        <v>667</v>
      </c>
      <c r="D393" s="57" t="s">
        <v>673</v>
      </c>
      <c r="E393" s="211" t="str">
        <f t="shared" si="88"/>
        <v>20.1   YYY</v>
      </c>
      <c r="F393" s="237" t="str">
        <f t="shared" si="89"/>
        <v>항20  XXX</v>
      </c>
      <c r="G393" s="245"/>
    </row>
    <row r="394" spans="1:33" ht="14.25" customHeight="1" x14ac:dyDescent="0.3">
      <c r="A394" s="3"/>
      <c r="B394" s="53" t="s">
        <v>243</v>
      </c>
      <c r="C394" s="55" t="s">
        <v>253</v>
      </c>
      <c r="D394" s="57" t="s">
        <v>290</v>
      </c>
      <c r="E394" s="211" t="str">
        <f t="shared" si="56"/>
        <v>20.2   YYY</v>
      </c>
      <c r="F394" s="237" t="str">
        <f t="shared" si="57"/>
        <v>항20  XXX</v>
      </c>
      <c r="G394" s="245"/>
    </row>
    <row r="395" spans="1:33" ht="14.25" customHeight="1" x14ac:dyDescent="0.3">
      <c r="A395" s="3"/>
      <c r="B395" s="53" t="s">
        <v>243</v>
      </c>
      <c r="C395" s="55" t="s">
        <v>253</v>
      </c>
      <c r="D395" s="57" t="s">
        <v>291</v>
      </c>
      <c r="E395" s="211" t="str">
        <f t="shared" si="56"/>
        <v>20.2   YYY</v>
      </c>
      <c r="F395" s="237" t="str">
        <f t="shared" si="57"/>
        <v>항20  XXX</v>
      </c>
      <c r="G395" s="245"/>
    </row>
    <row r="396" spans="1:33" ht="14.25" customHeight="1" x14ac:dyDescent="0.3">
      <c r="A396" s="3"/>
      <c r="B396" s="53" t="s">
        <v>243</v>
      </c>
      <c r="C396" s="55" t="s">
        <v>253</v>
      </c>
      <c r="D396" s="57" t="s">
        <v>292</v>
      </c>
      <c r="E396" s="211" t="str">
        <f t="shared" si="56"/>
        <v>20.2   YYY</v>
      </c>
      <c r="F396" s="237" t="str">
        <f t="shared" si="57"/>
        <v>항20  XXX</v>
      </c>
      <c r="G396" s="245"/>
    </row>
    <row r="397" spans="1:33" s="52" customFormat="1" ht="14.25" customHeight="1" thickBot="1" x14ac:dyDescent="0.35">
      <c r="A397" s="238"/>
      <c r="B397" s="53" t="s">
        <v>243</v>
      </c>
      <c r="C397" s="55" t="s">
        <v>253</v>
      </c>
      <c r="D397" s="57" t="s">
        <v>293</v>
      </c>
      <c r="E397" s="211" t="str">
        <f>C397</f>
        <v>20.2   YYY</v>
      </c>
      <c r="F397" s="237" t="str">
        <f>B397</f>
        <v>항20  XXX</v>
      </c>
      <c r="G397" s="245"/>
      <c r="H397" s="51"/>
      <c r="I397" s="51"/>
      <c r="J397" s="51"/>
      <c r="K397" s="51"/>
      <c r="L397" s="51"/>
      <c r="M397" s="35"/>
      <c r="N397" s="35"/>
      <c r="O397" s="35"/>
      <c r="P397" s="35"/>
      <c r="Q397" s="35"/>
      <c r="R397" s="35"/>
      <c r="S397" s="35"/>
      <c r="T397" s="35"/>
      <c r="U397" s="35"/>
      <c r="V397" s="35"/>
      <c r="W397" s="35"/>
      <c r="X397" s="35"/>
      <c r="Y397" s="35"/>
      <c r="Z397" s="35"/>
      <c r="AA397" s="35"/>
      <c r="AB397" s="35"/>
      <c r="AC397" s="35"/>
      <c r="AD397" s="35"/>
      <c r="AE397" s="35"/>
      <c r="AF397" s="35"/>
      <c r="AG397" s="35"/>
    </row>
    <row r="398" spans="1:33" ht="14.25" customHeight="1" x14ac:dyDescent="0.3">
      <c r="A398" s="3"/>
      <c r="B398" s="53" t="s">
        <v>666</v>
      </c>
      <c r="C398" s="55" t="s">
        <v>674</v>
      </c>
      <c r="D398" s="57" t="s">
        <v>675</v>
      </c>
      <c r="E398" s="211" t="str">
        <f t="shared" ref="E398:E403" si="90">C398</f>
        <v>20.2   YYY</v>
      </c>
      <c r="F398" s="237" t="str">
        <f t="shared" ref="F398:F403" si="91">B398</f>
        <v>항20  XXX</v>
      </c>
      <c r="G398" s="245"/>
      <c r="H398" s="51"/>
      <c r="I398" s="51"/>
      <c r="J398" s="51"/>
      <c r="K398" s="51"/>
      <c r="L398" s="51"/>
    </row>
    <row r="399" spans="1:33" ht="14.25" customHeight="1" x14ac:dyDescent="0.3">
      <c r="A399" s="3"/>
      <c r="B399" s="53" t="s">
        <v>666</v>
      </c>
      <c r="C399" s="55" t="s">
        <v>674</v>
      </c>
      <c r="D399" s="57" t="s">
        <v>676</v>
      </c>
      <c r="E399" s="211" t="str">
        <f t="shared" si="90"/>
        <v>20.2   YYY</v>
      </c>
      <c r="F399" s="237" t="str">
        <f t="shared" si="91"/>
        <v>항20  XXX</v>
      </c>
      <c r="G399" s="245"/>
      <c r="H399" s="51"/>
      <c r="I399" s="51"/>
      <c r="J399" s="51"/>
      <c r="K399" s="51"/>
      <c r="L399" s="51"/>
    </row>
    <row r="400" spans="1:33" ht="14.25" customHeight="1" x14ac:dyDescent="0.3">
      <c r="A400" s="3"/>
      <c r="B400" s="53" t="s">
        <v>666</v>
      </c>
      <c r="C400" s="55" t="s">
        <v>674</v>
      </c>
      <c r="D400" s="57" t="s">
        <v>677</v>
      </c>
      <c r="E400" s="211" t="str">
        <f t="shared" si="90"/>
        <v>20.2   YYY</v>
      </c>
      <c r="F400" s="237" t="str">
        <f t="shared" si="91"/>
        <v>항20  XXX</v>
      </c>
      <c r="G400" s="245"/>
      <c r="H400" s="51"/>
      <c r="I400" s="51"/>
      <c r="J400" s="51"/>
      <c r="K400" s="51"/>
      <c r="L400" s="51"/>
    </row>
    <row r="401" spans="1:12" ht="14.25" customHeight="1" x14ac:dyDescent="0.3">
      <c r="A401" s="3"/>
      <c r="B401" s="53" t="s">
        <v>666</v>
      </c>
      <c r="C401" s="55" t="s">
        <v>674</v>
      </c>
      <c r="D401" s="57" t="s">
        <v>678</v>
      </c>
      <c r="E401" s="211" t="str">
        <f t="shared" si="90"/>
        <v>20.2   YYY</v>
      </c>
      <c r="F401" s="237" t="str">
        <f>B401</f>
        <v>항20  XXX</v>
      </c>
      <c r="G401" s="245"/>
      <c r="H401" s="51"/>
      <c r="I401" s="51"/>
      <c r="J401" s="51"/>
      <c r="K401" s="51"/>
      <c r="L401" s="51"/>
    </row>
    <row r="402" spans="1:12" ht="14.25" customHeight="1" x14ac:dyDescent="0.3">
      <c r="A402" s="3"/>
      <c r="B402" s="53" t="s">
        <v>666</v>
      </c>
      <c r="C402" s="55" t="s">
        <v>674</v>
      </c>
      <c r="D402" s="57" t="s">
        <v>679</v>
      </c>
      <c r="E402" s="211" t="str">
        <f t="shared" si="90"/>
        <v>20.2   YYY</v>
      </c>
      <c r="F402" s="237" t="str">
        <f t="shared" si="91"/>
        <v>항20  XXX</v>
      </c>
      <c r="G402" s="245"/>
      <c r="H402" s="51"/>
      <c r="I402" s="51"/>
      <c r="J402" s="51"/>
      <c r="K402" s="51"/>
      <c r="L402" s="51"/>
    </row>
    <row r="403" spans="1:12" ht="14.25" customHeight="1" thickBot="1" x14ac:dyDescent="0.35">
      <c r="A403" s="246"/>
      <c r="B403" s="54" t="s">
        <v>666</v>
      </c>
      <c r="C403" s="56" t="s">
        <v>674</v>
      </c>
      <c r="D403" s="58" t="s">
        <v>680</v>
      </c>
      <c r="E403" s="212" t="str">
        <f t="shared" si="90"/>
        <v>20.2   YYY</v>
      </c>
      <c r="F403" s="213" t="str">
        <f t="shared" si="91"/>
        <v>항20  XXX</v>
      </c>
      <c r="G403" s="247"/>
      <c r="H403" s="51"/>
      <c r="I403" s="51"/>
      <c r="J403" s="51"/>
      <c r="K403" s="51"/>
      <c r="L403" s="51"/>
    </row>
  </sheetData>
  <mergeCells count="4">
    <mergeCell ref="E1:F1"/>
    <mergeCell ref="E2:F2"/>
    <mergeCell ref="H1:H2"/>
    <mergeCell ref="A1:A2"/>
  </mergeCells>
  <phoneticPr fontId="2" type="noConversion"/>
  <dataValidations count="1">
    <dataValidation type="list" allowBlank="1" showInputMessage="1" showErrorMessage="1" sqref="G4:G403">
      <formula1>$G$1:$G$2</formula1>
    </dataValidation>
  </dataValidations>
  <pageMargins left="1" right="0.18" top="0.79" bottom="0.35" header="0.33" footer="0.22"/>
  <pageSetup paperSize="9" scale="79" orientation="landscape" r:id="rId1"/>
  <headerFooter alignWithMargins="0">
    <oddHeader>&amp;C&amp;"HY헤드라인M,굵게"&amp;28기 초 DB 설 정</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Q3501"/>
  <sheetViews>
    <sheetView showGridLines="0" view="pageBreakPreview" zoomScale="80" zoomScaleNormal="85" zoomScaleSheetLayoutView="80" workbookViewId="0">
      <pane ySplit="3" topLeftCell="A4" activePane="bottomLeft" state="frozen"/>
      <selection activeCell="D27" sqref="D27"/>
      <selection pane="bottomLeft" activeCell="F4" sqref="F4"/>
    </sheetView>
  </sheetViews>
  <sheetFormatPr defaultColWidth="9" defaultRowHeight="16.5" x14ac:dyDescent="0.3"/>
  <cols>
    <col min="1" max="2" width="12.75" style="219" customWidth="1"/>
    <col min="3" max="3" width="17.75" style="666" customWidth="1"/>
    <col min="4" max="4" width="17.875" style="178" customWidth="1"/>
    <col min="5" max="5" width="22.125" style="249" customWidth="1"/>
    <col min="6" max="6" width="31" style="4" customWidth="1"/>
    <col min="7" max="7" width="27.375" style="4" customWidth="1"/>
    <col min="8" max="8" width="15.125" style="223" customWidth="1"/>
    <col min="9" max="9" width="25" style="216" customWidth="1"/>
    <col min="10" max="10" width="22.5" style="214" customWidth="1"/>
    <col min="11" max="11" width="18.75" style="4" bestFit="1" customWidth="1"/>
    <col min="12" max="12" width="12.625" style="4" customWidth="1"/>
    <col min="13" max="14" width="12.25" style="5" customWidth="1"/>
    <col min="15" max="15" width="9" style="4"/>
    <col min="16" max="17" width="15.75" style="4" customWidth="1"/>
    <col min="18" max="16384" width="9" style="4"/>
  </cols>
  <sheetData>
    <row r="1" spans="1:17" x14ac:dyDescent="0.3">
      <c r="A1" s="220" t="s">
        <v>30</v>
      </c>
      <c r="B1" s="217"/>
      <c r="C1" s="663"/>
      <c r="D1" s="180"/>
      <c r="E1" s="180"/>
      <c r="K1" s="114"/>
    </row>
    <row r="2" spans="1:17" ht="26.25" customHeight="1" x14ac:dyDescent="0.3">
      <c r="A2" s="225" t="s">
        <v>573</v>
      </c>
      <c r="B2" s="226" t="s">
        <v>573</v>
      </c>
      <c r="C2" s="676" t="s">
        <v>574</v>
      </c>
      <c r="D2" s="677" t="s">
        <v>574</v>
      </c>
      <c r="E2" s="678" t="s">
        <v>574</v>
      </c>
      <c r="F2" s="228" t="s">
        <v>569</v>
      </c>
      <c r="G2" s="227" t="s">
        <v>895</v>
      </c>
      <c r="H2" s="229" t="s">
        <v>570</v>
      </c>
      <c r="I2" s="230" t="s">
        <v>572</v>
      </c>
      <c r="J2" s="231" t="s">
        <v>575</v>
      </c>
      <c r="K2" s="235">
        <f>SUM(K4:K3500)</f>
        <v>1340233</v>
      </c>
      <c r="L2" s="232" t="s">
        <v>573</v>
      </c>
      <c r="M2" s="233" t="s">
        <v>573</v>
      </c>
      <c r="N2" s="234" t="s">
        <v>573</v>
      </c>
    </row>
    <row r="3" spans="1:17" s="6" customFormat="1" ht="27" x14ac:dyDescent="0.3">
      <c r="A3" s="8" t="s">
        <v>8</v>
      </c>
      <c r="B3" s="73" t="s">
        <v>172</v>
      </c>
      <c r="C3" s="664" t="s">
        <v>0</v>
      </c>
      <c r="D3" s="177" t="s">
        <v>7</v>
      </c>
      <c r="E3" s="177" t="s">
        <v>6</v>
      </c>
      <c r="F3" s="8" t="s">
        <v>22</v>
      </c>
      <c r="G3" s="8" t="s">
        <v>5</v>
      </c>
      <c r="H3" s="119" t="s">
        <v>328</v>
      </c>
      <c r="I3" s="7" t="s">
        <v>174</v>
      </c>
      <c r="J3" s="215" t="s">
        <v>4</v>
      </c>
      <c r="K3" s="120" t="s">
        <v>329</v>
      </c>
      <c r="L3" s="8" t="s">
        <v>3</v>
      </c>
      <c r="M3" s="7" t="s">
        <v>2</v>
      </c>
      <c r="N3" s="7" t="s">
        <v>18</v>
      </c>
      <c r="P3" s="4"/>
      <c r="Q3" s="4"/>
    </row>
    <row r="4" spans="1:17" x14ac:dyDescent="0.3">
      <c r="A4" s="490">
        <v>43466</v>
      </c>
      <c r="B4" s="490">
        <v>43466</v>
      </c>
      <c r="C4" s="673" t="str">
        <f>VLOOKUP(F4,DB!$D$4:$G$403,4,FALSE)</f>
        <v>국제협력단</v>
      </c>
      <c r="D4" s="674" t="str">
        <f>VLOOKUP(F4,DB!$D$4:$G$403,3,FALSE)</f>
        <v>항1  TEST 1</v>
      </c>
      <c r="E4" s="675" t="str">
        <f>VLOOKUP(F4,DB!$D$4:$G$403,2,FALSE)</f>
        <v>1.1   test 1.1</v>
      </c>
      <c r="F4" s="491" t="s">
        <v>314</v>
      </c>
      <c r="G4" s="491" t="s">
        <v>24</v>
      </c>
      <c r="H4" s="492">
        <v>5000</v>
      </c>
      <c r="I4" s="493" t="s">
        <v>194</v>
      </c>
      <c r="J4" s="494">
        <f>IF(I4="","I열의 환율적용방법 선택",IF(I4="개별환율", "직접입력 하세요.", IF(OR(I4="가중평균환율",I4="송금환율"), "직접입력 하세요.", IF(I4="원화집행", 1, IF(I4="월별평균환율(미화)",VLOOKUP(MONTH(A4),월별평균환율!$B$34:$D$45,2,0), IF(I4="월별평균환율(현지화)",VLOOKUP(MONTH(A4),월별평균환율!$B$34:$D$45,3,0)))))))</f>
        <v>1</v>
      </c>
      <c r="K4" s="495">
        <f>IFERROR(ROUND(H4*J4, 0),0)</f>
        <v>5000</v>
      </c>
      <c r="L4" s="491"/>
      <c r="M4" s="496"/>
      <c r="N4" s="496"/>
    </row>
    <row r="5" spans="1:17" x14ac:dyDescent="0.3">
      <c r="A5" s="490">
        <v>43467</v>
      </c>
      <c r="B5" s="490">
        <v>43467</v>
      </c>
      <c r="C5" s="673" t="str">
        <f>VLOOKUP(F5,DB!$D$4:$G$403,4,FALSE)</f>
        <v>파트너분담금</v>
      </c>
      <c r="D5" s="674" t="str">
        <f>VLOOKUP(F5,DB!$D$4:$G$403,3,FALSE)</f>
        <v>항1  TEST 1</v>
      </c>
      <c r="E5" s="675" t="str">
        <f>VLOOKUP(F5,DB!$D$4:$G$403,2,FALSE)</f>
        <v>1.1   test 1.1</v>
      </c>
      <c r="F5" s="491" t="s">
        <v>316</v>
      </c>
      <c r="G5" s="491" t="s">
        <v>26</v>
      </c>
      <c r="H5" s="492">
        <v>1123</v>
      </c>
      <c r="I5" s="493" t="s">
        <v>571</v>
      </c>
      <c r="J5" s="494" t="str">
        <f>IF(I5="","I열의 환율적용방법 선택",IF(I5="개별환율", "직접입력 하세요.", IF(OR(I5="가중평균환율",I5="송금환율"), "직접입력 하세요.", IF(I5="원화집행", 1, IF(I5="월별평균환율(미화)",VLOOKUP(MONTH(A5),월별평균환율!$B$34:$D$45,2,0), IF(I5="월별평균환율(현지화)",VLOOKUP(MONTH(A5),월별평균환율!$B$34:$D$45,3,0)))))))</f>
        <v>직접입력 하세요.</v>
      </c>
      <c r="K5" s="495">
        <f t="shared" ref="K5:K68" si="0">IFERROR(ROUND(H5*J5, 0),0)</f>
        <v>0</v>
      </c>
      <c r="L5" s="491"/>
      <c r="M5" s="496"/>
      <c r="N5" s="496"/>
    </row>
    <row r="6" spans="1:17" x14ac:dyDescent="0.3">
      <c r="A6" s="490">
        <v>43468</v>
      </c>
      <c r="B6" s="490">
        <v>43468</v>
      </c>
      <c r="C6" s="673" t="str">
        <f>VLOOKUP(F6,DB!$D$4:$G$403,4,FALSE)</f>
        <v>국제협력단</v>
      </c>
      <c r="D6" s="674" t="str">
        <f>VLOOKUP(F6,DB!$D$4:$G$403,3,FALSE)</f>
        <v>항1  TEST 1</v>
      </c>
      <c r="E6" s="675" t="str">
        <f>VLOOKUP(F6,DB!$D$4:$G$403,2,FALSE)</f>
        <v>1.1   test 1.1</v>
      </c>
      <c r="F6" s="491" t="s">
        <v>318</v>
      </c>
      <c r="G6" s="491" t="s">
        <v>25</v>
      </c>
      <c r="H6" s="492">
        <v>1045</v>
      </c>
      <c r="I6" s="493" t="s">
        <v>377</v>
      </c>
      <c r="J6" s="494" t="str">
        <f>IF(I6="","I열의 환율적용방법 선택",IF(I6="개별환율", "직접입력 하세요.", IF(OR(I6="가중평균환율",I6="송금환율"), "직접입력 하세요.", IF(I6="원화집행", 1, IF(I6="월별평균환율(미화)",VLOOKUP(MONTH(A6),월별평균환율!$B$34:$D$45,2,0), IF(I6="월별평균환율(현지화)",VLOOKUP(MONTH(A6),월별평균환율!$B$34:$D$45,3,0)))))))</f>
        <v>직접입력 하세요.</v>
      </c>
      <c r="K6" s="495">
        <f t="shared" si="0"/>
        <v>0</v>
      </c>
      <c r="L6" s="491"/>
      <c r="M6" s="496"/>
      <c r="N6" s="496"/>
    </row>
    <row r="7" spans="1:17" x14ac:dyDescent="0.3">
      <c r="A7" s="490">
        <v>43469</v>
      </c>
      <c r="B7" s="490">
        <v>43469</v>
      </c>
      <c r="C7" s="673" t="str">
        <f>VLOOKUP(F7,DB!$D$4:$G$403,4,FALSE)</f>
        <v>국제협력단</v>
      </c>
      <c r="D7" s="674" t="str">
        <f>VLOOKUP(F7,DB!$D$4:$G$403,3,FALSE)</f>
        <v>항1  TEST 1</v>
      </c>
      <c r="E7" s="675" t="str">
        <f>VLOOKUP(F7,DB!$D$4:$G$403,2,FALSE)</f>
        <v>1.1   test 1.1</v>
      </c>
      <c r="F7" s="491" t="s">
        <v>320</v>
      </c>
      <c r="G7" s="491" t="s">
        <v>27</v>
      </c>
      <c r="H7" s="492">
        <v>1168</v>
      </c>
      <c r="I7" s="493" t="s">
        <v>192</v>
      </c>
      <c r="J7" s="494">
        <f>IF(I7="","I열의 환율적용방법 선택",IF(I7="개별환율", "직접입력 하세요.", IF(OR(I7="가중평균환율",I7="송금환율"), "직접입력 하세요.", IF(I7="원화집행", 1, IF(I7="월별평균환율(미화)",VLOOKUP(MONTH(A7),월별평균환율!$B$34:$D$45,2,0), IF(I7="월별평균환율(현지화)",VLOOKUP(MONTH(A7),월별평균환율!$B$34:$D$45,3,0)))))))</f>
        <v>1141</v>
      </c>
      <c r="K7" s="495">
        <f t="shared" si="0"/>
        <v>1332688</v>
      </c>
      <c r="L7" s="491"/>
      <c r="M7" s="496"/>
      <c r="N7" s="496"/>
    </row>
    <row r="8" spans="1:17" x14ac:dyDescent="0.3">
      <c r="A8" s="490">
        <v>43470</v>
      </c>
      <c r="B8" s="490">
        <v>43470</v>
      </c>
      <c r="C8" s="673" t="str">
        <f>VLOOKUP(F8,DB!$D$4:$G$403,4,FALSE)</f>
        <v>국제협력단</v>
      </c>
      <c r="D8" s="674" t="str">
        <f>VLOOKUP(F8,DB!$D$4:$G$403,3,FALSE)</f>
        <v>항1  TEST 1</v>
      </c>
      <c r="E8" s="675" t="str">
        <f>VLOOKUP(F8,DB!$D$4:$G$403,2,FALSE)</f>
        <v>1.1   test 1.1</v>
      </c>
      <c r="F8" s="491" t="s">
        <v>565</v>
      </c>
      <c r="G8" s="491" t="s">
        <v>28</v>
      </c>
      <c r="H8" s="492">
        <v>1090</v>
      </c>
      <c r="I8" s="493" t="s">
        <v>193</v>
      </c>
      <c r="J8" s="494">
        <f>IF(I8="","I열의 환율적용방법 선택",IF(I8="개별환율", "직접입력 하세요.", IF(OR(I8="가중평균환율",I8="송금환율"), "직접입력 하세요.", IF(I8="원화집행", 1, IF(I8="월별평균환율(미화)",VLOOKUP(MONTH(A8),월별평균환율!$B$34:$D$45,2,0), IF(I8="월별평균환율(현지화)",VLOOKUP(MONTH(A8),월별평균환율!$B$34:$D$45,3,0)))))))</f>
        <v>4.6464512711864407E-2</v>
      </c>
      <c r="K8" s="495">
        <f t="shared" si="0"/>
        <v>51</v>
      </c>
      <c r="L8" s="491"/>
      <c r="M8" s="496"/>
      <c r="N8" s="496"/>
    </row>
    <row r="9" spans="1:17" x14ac:dyDescent="0.3">
      <c r="A9" s="490">
        <v>43471</v>
      </c>
      <c r="B9" s="490">
        <v>43471</v>
      </c>
      <c r="C9" s="673" t="str">
        <f>VLOOKUP(F9,DB!$D$4:$G$403,4,FALSE)</f>
        <v>국제협력단</v>
      </c>
      <c r="D9" s="674" t="str">
        <f>VLOOKUP(F9,DB!$D$4:$G$403,3,FALSE)</f>
        <v>항1  TEST 1</v>
      </c>
      <c r="E9" s="675" t="str">
        <f>VLOOKUP(F9,DB!$D$4:$G$403,2,FALSE)</f>
        <v>1.1   test 1.1</v>
      </c>
      <c r="F9" s="491" t="s">
        <v>566</v>
      </c>
      <c r="G9" s="491" t="s">
        <v>29</v>
      </c>
      <c r="H9" s="492">
        <v>1213</v>
      </c>
      <c r="I9" s="493" t="s">
        <v>193</v>
      </c>
      <c r="J9" s="494">
        <f>IF(I9="","I열의 환율적용방법 선택",IF(I9="개별환율", "직접입력 하세요.", IF(OR(I9="가중평균환율",I9="송금환율"), "직접입력 하세요.", IF(I9="원화집행", 1, IF(I9="월별평균환율(미화)",VLOOKUP(MONTH(A9),월별평균환율!$B$34:$D$45,2,0), IF(I9="월별평균환율(현지화)",VLOOKUP(MONTH(A9),월별평균환율!$B$34:$D$45,3,0)))))))</f>
        <v>4.6464512711864407E-2</v>
      </c>
      <c r="K9" s="495">
        <f t="shared" si="0"/>
        <v>56</v>
      </c>
      <c r="L9" s="491"/>
      <c r="M9" s="496"/>
      <c r="N9" s="496"/>
    </row>
    <row r="10" spans="1:17" x14ac:dyDescent="0.3">
      <c r="A10" s="490">
        <v>43472</v>
      </c>
      <c r="B10" s="490">
        <v>43472</v>
      </c>
      <c r="C10" s="673" t="str">
        <f>VLOOKUP(F10,DB!$D$4:$G$403,4,FALSE)</f>
        <v>국제협력단</v>
      </c>
      <c r="D10" s="674" t="str">
        <f>VLOOKUP(F10,DB!$D$4:$G$403,3,FALSE)</f>
        <v>항1  TEST 1</v>
      </c>
      <c r="E10" s="675" t="str">
        <f>VLOOKUP(F10,DB!$D$4:$G$403,2,FALSE)</f>
        <v>1.1   test 1.1</v>
      </c>
      <c r="F10" s="491" t="s">
        <v>564</v>
      </c>
      <c r="G10" s="491" t="s">
        <v>24</v>
      </c>
      <c r="H10" s="492">
        <v>1135</v>
      </c>
      <c r="I10" s="493" t="s">
        <v>194</v>
      </c>
      <c r="J10" s="494">
        <f>IF(I10="","I열의 환율적용방법 선택",IF(I10="개별환율", "직접입력 하세요.", IF(OR(I10="가중평균환율",I10="송금환율"), "직접입력 하세요.", IF(I10="원화집행", 1, IF(I10="월별평균환율(미화)",VLOOKUP(MONTH(A10),월별평균환율!$B$34:$D$45,2,0), IF(I10="월별평균환율(현지화)",VLOOKUP(MONTH(A10),월별평균환율!$B$34:$D$45,3,0)))))))</f>
        <v>1</v>
      </c>
      <c r="K10" s="495">
        <f>IFERROR(ROUND(H10*J10, 0),0)</f>
        <v>1135</v>
      </c>
      <c r="L10" s="491"/>
      <c r="M10" s="496"/>
      <c r="N10" s="496"/>
    </row>
    <row r="11" spans="1:17" x14ac:dyDescent="0.3">
      <c r="A11" s="490">
        <v>43473</v>
      </c>
      <c r="B11" s="490">
        <v>43473</v>
      </c>
      <c r="C11" s="673" t="str">
        <f>VLOOKUP(F11,DB!$D$4:$G$403,4,FALSE)</f>
        <v>파트너분담금</v>
      </c>
      <c r="D11" s="674" t="str">
        <f>VLOOKUP(F11,DB!$D$4:$G$403,3,FALSE)</f>
        <v>항1  TEST 1</v>
      </c>
      <c r="E11" s="675" t="str">
        <f>VLOOKUP(F11,DB!$D$4:$G$403,2,FALSE)</f>
        <v>1.1   test 1.1</v>
      </c>
      <c r="F11" s="491" t="s">
        <v>567</v>
      </c>
      <c r="G11" s="491" t="s">
        <v>26</v>
      </c>
      <c r="H11" s="492">
        <v>1258</v>
      </c>
      <c r="I11" s="493" t="s">
        <v>863</v>
      </c>
      <c r="J11" s="494" t="str">
        <f>IF(I11="","I열의 환율적용방법 선택",IF(I11="개별환율", "직접입력 하세요.", IF(OR(I11="가중평균환율",I11="송금환율"), "직접입력 하세요.", IF(I11="원화집행", 1, IF(I11="월별평균환율(미화)",VLOOKUP(MONTH(A11),월별평균환율!$B$34:$D$45,2,0), IF(I11="월별평균환율(현지화)",VLOOKUP(MONTH(A11),월별평균환율!$B$34:$D$45,3,0)))))))</f>
        <v>직접입력 하세요.</v>
      </c>
      <c r="K11" s="495">
        <f t="shared" si="0"/>
        <v>0</v>
      </c>
      <c r="L11" s="491"/>
      <c r="M11" s="496"/>
      <c r="N11" s="496"/>
    </row>
    <row r="12" spans="1:17" x14ac:dyDescent="0.3">
      <c r="A12" s="490">
        <v>43474</v>
      </c>
      <c r="B12" s="490">
        <v>43474</v>
      </c>
      <c r="C12" s="673" t="str">
        <f>VLOOKUP(F12,DB!$D$4:$G$403,4,FALSE)</f>
        <v>국제협력단</v>
      </c>
      <c r="D12" s="674" t="str">
        <f>VLOOKUP(F12,DB!$D$4:$G$403,3,FALSE)</f>
        <v>항1  TEST 1</v>
      </c>
      <c r="E12" s="675" t="str">
        <f>VLOOKUP(F12,DB!$D$4:$G$403,2,FALSE)</f>
        <v>1.1   test 1.1</v>
      </c>
      <c r="F12" s="491" t="s">
        <v>568</v>
      </c>
      <c r="G12" s="491" t="s">
        <v>25</v>
      </c>
      <c r="H12" s="492">
        <v>1180</v>
      </c>
      <c r="I12" s="493" t="s">
        <v>863</v>
      </c>
      <c r="J12" s="494" t="str">
        <f>IF(I12="","I열의 환율적용방법 선택",IF(I12="개별환율", "직접입력 하세요.", IF(OR(I12="가중평균환율",I12="송금환율"), "직접입력 하세요.", IF(I12="원화집행", 1, IF(I12="월별평균환율(미화)",VLOOKUP(MONTH(A12),월별평균환율!$B$34:$D$45,2,0), IF(I12="월별평균환율(현지화)",VLOOKUP(MONTH(A12),월별평균환율!$B$34:$D$45,3,0)))))))</f>
        <v>직접입력 하세요.</v>
      </c>
      <c r="K12" s="495">
        <f t="shared" si="0"/>
        <v>0</v>
      </c>
      <c r="L12" s="491"/>
      <c r="M12" s="496"/>
      <c r="N12" s="496"/>
    </row>
    <row r="13" spans="1:17" x14ac:dyDescent="0.3">
      <c r="A13" s="490">
        <v>43475</v>
      </c>
      <c r="B13" s="490">
        <v>43475</v>
      </c>
      <c r="C13" s="673" t="str">
        <f>VLOOKUP(F13,DB!$D$4:$G$403,4,FALSE)</f>
        <v>국제협력단</v>
      </c>
      <c r="D13" s="674" t="str">
        <f>VLOOKUP(F13,DB!$D$4:$G$403,3,FALSE)</f>
        <v>항1  TEST 1</v>
      </c>
      <c r="E13" s="675" t="str">
        <f>VLOOKUP(F13,DB!$D$4:$G$403,2,FALSE)</f>
        <v>1.1   test 1.1</v>
      </c>
      <c r="F13" s="491" t="s">
        <v>787</v>
      </c>
      <c r="G13" s="491" t="s">
        <v>27</v>
      </c>
      <c r="H13" s="492">
        <v>1303</v>
      </c>
      <c r="I13" s="493" t="s">
        <v>194</v>
      </c>
      <c r="J13" s="494">
        <f>IF(I13="","I열의 환율적용방법 선택",IF(I13="개별환율", "직접입력 하세요.", IF(OR(I13="가중평균환율",I13="송금환율"), "직접입력 하세요.", IF(I13="원화집행", 1, IF(I13="월별평균환율(미화)",VLOOKUP(MONTH(A13),월별평균환율!$B$34:$D$45,2,0), IF(I13="월별평균환율(현지화)",VLOOKUP(MONTH(A13),월별평균환율!$B$34:$D$45,3,0)))))))</f>
        <v>1</v>
      </c>
      <c r="K13" s="495">
        <f t="shared" si="0"/>
        <v>1303</v>
      </c>
      <c r="L13" s="491"/>
      <c r="M13" s="496"/>
      <c r="N13" s="496"/>
    </row>
    <row r="14" spans="1:17" x14ac:dyDescent="0.3">
      <c r="A14" s="490">
        <v>43476</v>
      </c>
      <c r="B14" s="490">
        <v>43476</v>
      </c>
      <c r="C14" s="673" t="str">
        <f>VLOOKUP(F14,DB!$D$4:$G$403,4,FALSE)</f>
        <v>파트너분담금</v>
      </c>
      <c r="D14" s="674" t="str">
        <f>VLOOKUP(F14,DB!$D$4:$G$403,3,FALSE)</f>
        <v>항1  TEST 1</v>
      </c>
      <c r="E14" s="675" t="str">
        <f>VLOOKUP(F14,DB!$D$4:$G$403,2,FALSE)</f>
        <v>1.1   test 1.1</v>
      </c>
      <c r="F14" s="491" t="s">
        <v>316</v>
      </c>
      <c r="G14" s="491" t="s">
        <v>28</v>
      </c>
      <c r="H14" s="492">
        <v>1225</v>
      </c>
      <c r="I14" s="493"/>
      <c r="J14" s="494" t="str">
        <f>IF(I14="","I열의 환율적용방법 선택",IF(I14="개별환율", "직접입력 하세요.", IF(OR(I14="가중평균환율",I14="송금환율"), "직접입력 하세요.", IF(I14="원화집행", 1, IF(I14="월별평균환율(미화)",VLOOKUP(MONTH(A14),월별평균환율!$B$34:$D$45,2,0), IF(I14="월별평균환율(현지화)",VLOOKUP(MONTH(A14),월별평균환율!$B$34:$D$45,3,0)))))))</f>
        <v>I열의 환율적용방법 선택</v>
      </c>
      <c r="K14" s="495">
        <f t="shared" si="0"/>
        <v>0</v>
      </c>
      <c r="L14" s="491"/>
      <c r="M14" s="496"/>
      <c r="N14" s="496"/>
    </row>
    <row r="15" spans="1:17" x14ac:dyDescent="0.3">
      <c r="A15" s="490">
        <v>43477</v>
      </c>
      <c r="B15" s="490">
        <v>43477</v>
      </c>
      <c r="C15" s="673" t="str">
        <f>VLOOKUP(F15,DB!$D$4:$G$403,4,FALSE)</f>
        <v>국제협력단</v>
      </c>
      <c r="D15" s="674" t="str">
        <f>VLOOKUP(F15,DB!$D$4:$G$403,3,FALSE)</f>
        <v>항1  TEST 1</v>
      </c>
      <c r="E15" s="675" t="str">
        <f>VLOOKUP(F15,DB!$D$4:$G$403,2,FALSE)</f>
        <v>1.1   test 1.1</v>
      </c>
      <c r="F15" s="491" t="s">
        <v>314</v>
      </c>
      <c r="G15" s="491" t="s">
        <v>29</v>
      </c>
      <c r="H15" s="492">
        <v>1348</v>
      </c>
      <c r="I15" s="493"/>
      <c r="J15" s="494" t="str">
        <f>IF(I15="","I열의 환율적용방법 선택",IF(I15="개별환율", "직접입력 하세요.", IF(OR(I15="가중평균환율",I15="송금환율"), "직접입력 하세요.", IF(I15="원화집행", 1, IF(I15="월별평균환율(미화)",VLOOKUP(MONTH(A15),월별평균환율!$B$34:$D$45,2,0), IF(I15="월별평균환율(현지화)",VLOOKUP(MONTH(A15),월별평균환율!$B$34:$D$45,3,0)))))))</f>
        <v>I열의 환율적용방법 선택</v>
      </c>
      <c r="K15" s="495">
        <f t="shared" si="0"/>
        <v>0</v>
      </c>
      <c r="L15" s="491"/>
      <c r="M15" s="496"/>
      <c r="N15" s="496"/>
    </row>
    <row r="16" spans="1:17" x14ac:dyDescent="0.3">
      <c r="A16" s="490">
        <v>43478</v>
      </c>
      <c r="B16" s="490">
        <v>43478</v>
      </c>
      <c r="C16" s="673" t="str">
        <f>VLOOKUP(F16,DB!$D$4:$G$403,4,FALSE)</f>
        <v>국제협력단</v>
      </c>
      <c r="D16" s="674" t="str">
        <f>VLOOKUP(F16,DB!$D$4:$G$403,3,FALSE)</f>
        <v>항1  TEST 1</v>
      </c>
      <c r="E16" s="675" t="str">
        <f>VLOOKUP(F16,DB!$D$4:$G$403,2,FALSE)</f>
        <v>1.1   test 1.1</v>
      </c>
      <c r="F16" s="491" t="s">
        <v>566</v>
      </c>
      <c r="G16" s="491" t="s">
        <v>24</v>
      </c>
      <c r="H16" s="492">
        <v>1270</v>
      </c>
      <c r="I16" s="493"/>
      <c r="J16" s="494" t="str">
        <f>IF(I16="","I열의 환율적용방법 선택",IF(I16="개별환율", "직접입력 하세요.", IF(OR(I16="가중평균환율",I16="송금환율"), "직접입력 하세요.", IF(I16="원화집행", 1, IF(I16="월별평균환율(미화)",VLOOKUP(MONTH(A16),월별평균환율!$B$34:$D$45,2,0), IF(I16="월별평균환율(현지화)",VLOOKUP(MONTH(A16),월별평균환율!$B$34:$D$45,3,0)))))))</f>
        <v>I열의 환율적용방법 선택</v>
      </c>
      <c r="K16" s="495">
        <f t="shared" si="0"/>
        <v>0</v>
      </c>
      <c r="L16" s="491"/>
      <c r="M16" s="496"/>
      <c r="N16" s="496"/>
    </row>
    <row r="17" spans="1:14" x14ac:dyDescent="0.3">
      <c r="A17" s="490">
        <v>43479</v>
      </c>
      <c r="B17" s="490">
        <v>43479</v>
      </c>
      <c r="C17" s="673" t="str">
        <f>VLOOKUP(F17,DB!$D$4:$G$403,4,FALSE)</f>
        <v>파트너분담금</v>
      </c>
      <c r="D17" s="674" t="str">
        <f>VLOOKUP(F17,DB!$D$4:$G$403,3,FALSE)</f>
        <v>항1  TEST 1</v>
      </c>
      <c r="E17" s="675" t="str">
        <f>VLOOKUP(F17,DB!$D$4:$G$403,2,FALSE)</f>
        <v>1.1   test 1.1</v>
      </c>
      <c r="F17" s="491" t="s">
        <v>567</v>
      </c>
      <c r="G17" s="491" t="s">
        <v>26</v>
      </c>
      <c r="H17" s="492">
        <v>1393</v>
      </c>
      <c r="I17" s="493"/>
      <c r="J17" s="494" t="str">
        <f>IF(I17="","I열의 환율적용방법 선택",IF(I17="개별환율", "직접입력 하세요.", IF(OR(I17="가중평균환율",I17="송금환율"), "직접입력 하세요.", IF(I17="원화집행", 1, IF(I17="월별평균환율(미화)",VLOOKUP(MONTH(A17),월별평균환율!$B$34:$D$45,2,0), IF(I17="월별평균환율(현지화)",VLOOKUP(MONTH(A17),월별평균환율!$B$34:$D$45,3,0)))))))</f>
        <v>I열의 환율적용방법 선택</v>
      </c>
      <c r="K17" s="495">
        <f t="shared" si="0"/>
        <v>0</v>
      </c>
      <c r="L17" s="491"/>
      <c r="M17" s="496"/>
      <c r="N17" s="496"/>
    </row>
    <row r="18" spans="1:14" x14ac:dyDescent="0.3">
      <c r="A18" s="490">
        <v>43480</v>
      </c>
      <c r="B18" s="490">
        <v>43480</v>
      </c>
      <c r="C18" s="673" t="str">
        <f>VLOOKUP(F18,DB!$D$4:$G$403,4,FALSE)</f>
        <v>국제협력단</v>
      </c>
      <c r="D18" s="674" t="str">
        <f>VLOOKUP(F18,DB!$D$4:$G$403,3,FALSE)</f>
        <v>항1  TEST 1</v>
      </c>
      <c r="E18" s="675" t="str">
        <f>VLOOKUP(F18,DB!$D$4:$G$403,2,FALSE)</f>
        <v>1.2   test 1.2</v>
      </c>
      <c r="F18" s="491" t="s">
        <v>40</v>
      </c>
      <c r="G18" s="491" t="s">
        <v>24</v>
      </c>
      <c r="H18" s="492">
        <v>1315</v>
      </c>
      <c r="I18" s="493"/>
      <c r="J18" s="494" t="str">
        <f>IF(I18="","I열의 환율적용방법 선택",IF(I18="개별환율", "직접입력 하세요.", IF(OR(I18="가중평균환율",I18="송금환율"), "직접입력 하세요.", IF(I18="원화집행", 1, IF(I18="월별평균환율(미화)",VLOOKUP(MONTH(A18),월별평균환율!$B$34:$D$45,2,0), IF(I18="월별평균환율(현지화)",VLOOKUP(MONTH(A18),월별평균환율!$B$34:$D$45,3,0)))))))</f>
        <v>I열의 환율적용방법 선택</v>
      </c>
      <c r="K18" s="495">
        <f t="shared" si="0"/>
        <v>0</v>
      </c>
      <c r="L18" s="491"/>
      <c r="M18" s="496"/>
      <c r="N18" s="496"/>
    </row>
    <row r="19" spans="1:14" x14ac:dyDescent="0.3">
      <c r="A19" s="490">
        <v>43481</v>
      </c>
      <c r="B19" s="490">
        <v>43481</v>
      </c>
      <c r="C19" s="673" t="str">
        <f>VLOOKUP(F19,DB!$D$4:$G$403,4,FALSE)</f>
        <v>국제협력단</v>
      </c>
      <c r="D19" s="674" t="str">
        <f>VLOOKUP(F19,DB!$D$4:$G$403,3,FALSE)</f>
        <v>항1  TEST 1</v>
      </c>
      <c r="E19" s="675" t="str">
        <f>VLOOKUP(F19,DB!$D$4:$G$403,2,FALSE)</f>
        <v>1.2   test 1.2</v>
      </c>
      <c r="F19" s="491" t="s">
        <v>563</v>
      </c>
      <c r="G19" s="491" t="s">
        <v>27</v>
      </c>
      <c r="H19" s="492">
        <v>1438</v>
      </c>
      <c r="I19" s="493"/>
      <c r="J19" s="494" t="str">
        <f>IF(I19="","I열의 환율적용방법 선택",IF(I19="개별환율", "직접입력 하세요.", IF(OR(I19="가중평균환율",I19="송금환율"), "직접입력 하세요.", IF(I19="원화집행", 1, IF(I19="월별평균환율(미화)",VLOOKUP(MONTH(A19),월별평균환율!$B$34:$D$45,2,0), IF(I19="월별평균환율(현지화)",VLOOKUP(MONTH(A19),월별평균환율!$B$34:$D$45,3,0)))))))</f>
        <v>I열의 환율적용방법 선택</v>
      </c>
      <c r="K19" s="495">
        <f t="shared" si="0"/>
        <v>0</v>
      </c>
      <c r="L19" s="491"/>
      <c r="M19" s="496"/>
      <c r="N19" s="496"/>
    </row>
    <row r="20" spans="1:14" x14ac:dyDescent="0.3">
      <c r="A20" s="490">
        <v>43482</v>
      </c>
      <c r="B20" s="490">
        <v>43482</v>
      </c>
      <c r="C20" s="673" t="str">
        <f>VLOOKUP(F20,DB!$D$4:$G$403,4,FALSE)</f>
        <v>파트너분담금</v>
      </c>
      <c r="D20" s="674" t="str">
        <f>VLOOKUP(F20,DB!$D$4:$G$403,3,FALSE)</f>
        <v>항1  TEST 1</v>
      </c>
      <c r="E20" s="675" t="str">
        <f>VLOOKUP(F20,DB!$D$4:$G$403,2,FALSE)</f>
        <v>1.2   test 1.2</v>
      </c>
      <c r="F20" s="491" t="s">
        <v>41</v>
      </c>
      <c r="G20" s="491" t="s">
        <v>28</v>
      </c>
      <c r="H20" s="492">
        <v>1360</v>
      </c>
      <c r="I20" s="493"/>
      <c r="J20" s="494" t="str">
        <f>IF(I20="","I열의 환율적용방법 선택",IF(I20="개별환율", "직접입력 하세요.", IF(OR(I20="가중평균환율",I20="송금환율"), "직접입력 하세요.", IF(I20="원화집행", 1, IF(I20="월별평균환율(미화)",VLOOKUP(MONTH(A20),월별평균환율!$B$34:$D$45,2,0), IF(I20="월별평균환율(현지화)",VLOOKUP(MONTH(A20),월별평균환율!$B$34:$D$45,3,0)))))))</f>
        <v>I열의 환율적용방법 선택</v>
      </c>
      <c r="K20" s="495">
        <f t="shared" si="0"/>
        <v>0</v>
      </c>
      <c r="L20" s="491"/>
      <c r="M20" s="496"/>
      <c r="N20" s="496"/>
    </row>
    <row r="21" spans="1:14" x14ac:dyDescent="0.3">
      <c r="A21" s="490">
        <v>43483</v>
      </c>
      <c r="B21" s="490">
        <v>43483</v>
      </c>
      <c r="C21" s="673" t="str">
        <f>VLOOKUP(F21,DB!$D$4:$G$403,4,FALSE)</f>
        <v>국제협력단</v>
      </c>
      <c r="D21" s="674" t="str">
        <f>VLOOKUP(F21,DB!$D$4:$G$403,3,FALSE)</f>
        <v>항1  TEST 1</v>
      </c>
      <c r="E21" s="675" t="str">
        <f>VLOOKUP(F21,DB!$D$4:$G$403,2,FALSE)</f>
        <v>1.2   test 1.2</v>
      </c>
      <c r="F21" s="491" t="s">
        <v>42</v>
      </c>
      <c r="G21" s="491" t="s">
        <v>29</v>
      </c>
      <c r="H21" s="492">
        <v>1483</v>
      </c>
      <c r="I21" s="493"/>
      <c r="J21" s="494" t="str">
        <f>IF(I21="","I열의 환율적용방법 선택",IF(I21="개별환율", "직접입력 하세요.", IF(OR(I21="가중평균환율",I21="송금환율"), "직접입력 하세요.", IF(I21="원화집행", 1, IF(I21="월별평균환율(미화)",VLOOKUP(MONTH(A21),월별평균환율!$B$34:$D$45,2,0), IF(I21="월별평균환율(현지화)",VLOOKUP(MONTH(A21),월별평균환율!$B$34:$D$45,3,0)))))))</f>
        <v>I열의 환율적용방법 선택</v>
      </c>
      <c r="K21" s="495">
        <f t="shared" si="0"/>
        <v>0</v>
      </c>
      <c r="L21" s="491"/>
      <c r="M21" s="496"/>
      <c r="N21" s="496"/>
    </row>
    <row r="22" spans="1:14" x14ac:dyDescent="0.3">
      <c r="A22" s="490">
        <v>43484</v>
      </c>
      <c r="B22" s="490">
        <v>43484</v>
      </c>
      <c r="C22" s="673" t="str">
        <f>VLOOKUP(F22,DB!$D$4:$G$403,4,FALSE)</f>
        <v>파트너분담금</v>
      </c>
      <c r="D22" s="674" t="str">
        <f>VLOOKUP(F22,DB!$D$4:$G$403,3,FALSE)</f>
        <v>항1  TEST 1</v>
      </c>
      <c r="E22" s="675" t="str">
        <f>VLOOKUP(F22,DB!$D$4:$G$403,2,FALSE)</f>
        <v>1.2   test 1.2</v>
      </c>
      <c r="F22" s="491" t="s">
        <v>406</v>
      </c>
      <c r="G22" s="491" t="s">
        <v>24</v>
      </c>
      <c r="H22" s="492">
        <v>1405</v>
      </c>
      <c r="I22" s="493"/>
      <c r="J22" s="494" t="str">
        <f>IF(I22="","I열의 환율적용방법 선택",IF(I22="개별환율", "직접입력 하세요.", IF(OR(I22="가중평균환율",I22="송금환율"), "직접입력 하세요.", IF(I22="원화집행", 1, IF(I22="월별평균환율(미화)",VLOOKUP(MONTH(A22),월별평균환율!$B$34:$D$45,2,0), IF(I22="월별평균환율(현지화)",VLOOKUP(MONTH(A22),월별평균환율!$B$34:$D$45,3,0)))))))</f>
        <v>I열의 환율적용방법 선택</v>
      </c>
      <c r="K22" s="495">
        <f t="shared" si="0"/>
        <v>0</v>
      </c>
      <c r="L22" s="491"/>
      <c r="M22" s="496"/>
      <c r="N22" s="496"/>
    </row>
    <row r="23" spans="1:14" x14ac:dyDescent="0.3">
      <c r="A23" s="490">
        <v>43485</v>
      </c>
      <c r="B23" s="490">
        <v>43485</v>
      </c>
      <c r="C23" s="673" t="str">
        <f>VLOOKUP(F23,DB!$D$4:$G$403,4,FALSE)</f>
        <v>국제협력단</v>
      </c>
      <c r="D23" s="674" t="str">
        <f>VLOOKUP(F23,DB!$D$4:$G$403,3,FALSE)</f>
        <v>항1  TEST 1</v>
      </c>
      <c r="E23" s="675" t="str">
        <f>VLOOKUP(F23,DB!$D$4:$G$403,2,FALSE)</f>
        <v>1.2   test 1.2</v>
      </c>
      <c r="F23" s="491" t="s">
        <v>407</v>
      </c>
      <c r="G23" s="491" t="s">
        <v>26</v>
      </c>
      <c r="H23" s="492">
        <v>1528</v>
      </c>
      <c r="I23" s="493"/>
      <c r="J23" s="494" t="str">
        <f>IF(I23="","I열의 환율적용방법 선택",IF(I23="개별환율", "직접입력 하세요.", IF(OR(I23="가중평균환율",I23="송금환율"), "직접입력 하세요.", IF(I23="원화집행", 1, IF(I23="월별평균환율(미화)",VLOOKUP(MONTH(A23),월별평균환율!$B$34:$D$45,2,0), IF(I23="월별평균환율(현지화)",VLOOKUP(MONTH(A23),월별평균환율!$B$34:$D$45,3,0)))))))</f>
        <v>I열의 환율적용방법 선택</v>
      </c>
      <c r="K23" s="495">
        <f t="shared" si="0"/>
        <v>0</v>
      </c>
      <c r="L23" s="491"/>
      <c r="M23" s="496"/>
      <c r="N23" s="496"/>
    </row>
    <row r="24" spans="1:14" x14ac:dyDescent="0.3">
      <c r="A24" s="490">
        <v>43486</v>
      </c>
      <c r="B24" s="490">
        <v>43486</v>
      </c>
      <c r="C24" s="673" t="str">
        <f>VLOOKUP(F24,DB!$D$4:$G$403,4,FALSE)</f>
        <v>국제협력단</v>
      </c>
      <c r="D24" s="674" t="str">
        <f>VLOOKUP(F24,DB!$D$4:$G$403,3,FALSE)</f>
        <v>항2  TEST 2</v>
      </c>
      <c r="E24" s="675" t="str">
        <f>VLOOKUP(F24,DB!$D$4:$G$403,2,FALSE)</f>
        <v>2.1   test 2.1</v>
      </c>
      <c r="F24" s="491" t="s">
        <v>557</v>
      </c>
      <c r="G24" s="491" t="s">
        <v>24</v>
      </c>
      <c r="H24" s="492">
        <v>1450</v>
      </c>
      <c r="I24" s="493"/>
      <c r="J24" s="494" t="str">
        <f>IF(I24="","I열의 환율적용방법 선택",IF(I24="개별환율", "직접입력 하세요.", IF(OR(I24="가중평균환율",I24="송금환율"), "직접입력 하세요.", IF(I24="원화집행", 1, IF(I24="월별평균환율(미화)",VLOOKUP(MONTH(A24),월별평균환율!$B$34:$D$45,2,0), IF(I24="월별평균환율(현지화)",VLOOKUP(MONTH(A24),월별평균환율!$B$34:$D$45,3,0)))))))</f>
        <v>I열의 환율적용방법 선택</v>
      </c>
      <c r="K24" s="495">
        <f t="shared" si="0"/>
        <v>0</v>
      </c>
      <c r="L24" s="491"/>
      <c r="M24" s="496"/>
      <c r="N24" s="496"/>
    </row>
    <row r="25" spans="1:14" x14ac:dyDescent="0.3">
      <c r="A25" s="490">
        <v>43487</v>
      </c>
      <c r="B25" s="490">
        <v>43487</v>
      </c>
      <c r="C25" s="673" t="str">
        <f>VLOOKUP(F25,DB!$D$4:$G$403,4,FALSE)</f>
        <v>국제협력단</v>
      </c>
      <c r="D25" s="674" t="str">
        <f>VLOOKUP(F25,DB!$D$4:$G$403,3,FALSE)</f>
        <v>항2  TEST 2</v>
      </c>
      <c r="E25" s="675" t="str">
        <f>VLOOKUP(F25,DB!$D$4:$G$403,2,FALSE)</f>
        <v>2.1   test 2.1</v>
      </c>
      <c r="F25" s="491" t="s">
        <v>559</v>
      </c>
      <c r="G25" s="491" t="s">
        <v>27</v>
      </c>
      <c r="H25" s="492">
        <v>1573</v>
      </c>
      <c r="I25" s="493"/>
      <c r="J25" s="494" t="str">
        <f>IF(I25="","I열의 환율적용방법 선택",IF(I25="개별환율", "직접입력 하세요.", IF(OR(I25="가중평균환율",I25="송금환율"), "직접입력 하세요.", IF(I25="원화집행", 1, IF(I25="월별평균환율(미화)",VLOOKUP(MONTH(A25),월별평균환율!$B$34:$D$45,2,0), IF(I25="월별평균환율(현지화)",VLOOKUP(MONTH(A25),월별평균환율!$B$34:$D$45,3,0)))))))</f>
        <v>I열의 환율적용방법 선택</v>
      </c>
      <c r="K25" s="495">
        <f t="shared" si="0"/>
        <v>0</v>
      </c>
      <c r="L25" s="491"/>
      <c r="M25" s="496"/>
      <c r="N25" s="496"/>
    </row>
    <row r="26" spans="1:14" x14ac:dyDescent="0.3">
      <c r="A26" s="490"/>
      <c r="B26" s="490"/>
      <c r="C26" s="673" t="e">
        <f>VLOOKUP(F26,DB!$D$4:$G$403,4,FALSE)</f>
        <v>#N/A</v>
      </c>
      <c r="D26" s="674" t="e">
        <f>VLOOKUP(F26,DB!$D$4:$G$403,3,FALSE)</f>
        <v>#N/A</v>
      </c>
      <c r="E26" s="675" t="e">
        <f>VLOOKUP(F26,DB!$D$4:$G$403,2,FALSE)</f>
        <v>#N/A</v>
      </c>
      <c r="F26" s="491"/>
      <c r="G26" s="491"/>
      <c r="H26" s="492"/>
      <c r="I26" s="493"/>
      <c r="J26" s="494" t="str">
        <f>IF(I26="","I열의 환율적용방법 선택",IF(I26="개별환율", "직접입력 하세요.", IF(OR(I26="가중평균환율",I26="송금환율"), "직접입력 하세요.", IF(I26="원화집행", 1, IF(I26="월별평균환율(미화)",VLOOKUP(MONTH(A26),월별평균환율!$B$34:$D$45,2,0), IF(I26="월별평균환율(현지화)",VLOOKUP(MONTH(A26),월별평균환율!$B$34:$D$45,3,0)))))))</f>
        <v>I열의 환율적용방법 선택</v>
      </c>
      <c r="K26" s="495">
        <f t="shared" si="0"/>
        <v>0</v>
      </c>
      <c r="L26" s="491"/>
      <c r="M26" s="496"/>
      <c r="N26" s="496"/>
    </row>
    <row r="27" spans="1:14" x14ac:dyDescent="0.3">
      <c r="A27" s="490"/>
      <c r="B27" s="490"/>
      <c r="C27" s="673" t="e">
        <f>VLOOKUP(F27,DB!$D$4:$G$403,4,FALSE)</f>
        <v>#N/A</v>
      </c>
      <c r="D27" s="674" t="e">
        <f>VLOOKUP(F27,DB!$D$4:$G$403,3,FALSE)</f>
        <v>#N/A</v>
      </c>
      <c r="E27" s="675" t="e">
        <f>VLOOKUP(F27,DB!$D$4:$G$403,2,FALSE)</f>
        <v>#N/A</v>
      </c>
      <c r="F27" s="491"/>
      <c r="G27" s="491"/>
      <c r="H27" s="492"/>
      <c r="I27" s="493"/>
      <c r="J27" s="494" t="str">
        <f>IF(I27="","I열의 환율적용방법 선택",IF(I27="개별환율", "직접입력 하세요.", IF(OR(I27="가중평균환율",I27="송금환율"), "직접입력 하세요.", IF(I27="원화집행", 1, IF(I27="월별평균환율(미화)",VLOOKUP(MONTH(A27),월별평균환율!$B$34:$D$45,2,0), IF(I27="월별평균환율(현지화)",VLOOKUP(MONTH(A27),월별평균환율!$B$34:$D$45,3,0)))))))</f>
        <v>I열의 환율적용방법 선택</v>
      </c>
      <c r="K27" s="495">
        <f t="shared" si="0"/>
        <v>0</v>
      </c>
      <c r="L27" s="491"/>
      <c r="M27" s="496"/>
      <c r="N27" s="496"/>
    </row>
    <row r="28" spans="1:14" x14ac:dyDescent="0.3">
      <c r="A28" s="490"/>
      <c r="B28" s="490"/>
      <c r="C28" s="673" t="e">
        <f>VLOOKUP(F28,DB!$D$4:$G$403,4,FALSE)</f>
        <v>#N/A</v>
      </c>
      <c r="D28" s="674" t="e">
        <f>VLOOKUP(F28,DB!$D$4:$G$403,3,FALSE)</f>
        <v>#N/A</v>
      </c>
      <c r="E28" s="675" t="e">
        <f>VLOOKUP(F28,DB!$D$4:$G$403,2,FALSE)</f>
        <v>#N/A</v>
      </c>
      <c r="F28" s="491"/>
      <c r="G28" s="491"/>
      <c r="H28" s="492"/>
      <c r="I28" s="493"/>
      <c r="J28" s="494" t="str">
        <f>IF(I28="","I열의 환율적용방법 선택",IF(I28="개별환율", "직접입력 하세요.", IF(OR(I28="가중평균환율",I28="송금환율"), "직접입력 하세요.", IF(I28="원화집행", 1, IF(I28="월별평균환율(미화)",VLOOKUP(MONTH(A28),월별평균환율!$B$34:$D$45,2,0), IF(I28="월별평균환율(현지화)",VLOOKUP(MONTH(A28),월별평균환율!$B$34:$D$45,3,0)))))))</f>
        <v>I열의 환율적용방법 선택</v>
      </c>
      <c r="K28" s="495">
        <f t="shared" si="0"/>
        <v>0</v>
      </c>
      <c r="L28" s="491"/>
      <c r="M28" s="496"/>
      <c r="N28" s="496"/>
    </row>
    <row r="29" spans="1:14" x14ac:dyDescent="0.3">
      <c r="A29" s="490"/>
      <c r="B29" s="490"/>
      <c r="C29" s="673" t="e">
        <f>VLOOKUP(F29,DB!$D$4:$G$403,4,FALSE)</f>
        <v>#N/A</v>
      </c>
      <c r="D29" s="674" t="e">
        <f>VLOOKUP(F29,DB!$D$4:$G$403,3,FALSE)</f>
        <v>#N/A</v>
      </c>
      <c r="E29" s="675" t="e">
        <f>VLOOKUP(F29,DB!$D$4:$G$403,2,FALSE)</f>
        <v>#N/A</v>
      </c>
      <c r="F29" s="491"/>
      <c r="G29" s="491"/>
      <c r="H29" s="492"/>
      <c r="I29" s="493"/>
      <c r="J29" s="494" t="str">
        <f>IF(I29="","I열의 환율적용방법 선택",IF(I29="개별환율", "직접입력 하세요.", IF(OR(I29="가중평균환율",I29="송금환율"), "직접입력 하세요.", IF(I29="원화집행", 1, IF(I29="월별평균환율(미화)",VLOOKUP(MONTH(A29),월별평균환율!$B$34:$D$45,2,0), IF(I29="월별평균환율(현지화)",VLOOKUP(MONTH(A29),월별평균환율!$B$34:$D$45,3,0)))))))</f>
        <v>I열의 환율적용방법 선택</v>
      </c>
      <c r="K29" s="495">
        <f t="shared" si="0"/>
        <v>0</v>
      </c>
      <c r="L29" s="491"/>
      <c r="M29" s="496"/>
      <c r="N29" s="496"/>
    </row>
    <row r="30" spans="1:14" x14ac:dyDescent="0.3">
      <c r="A30" s="490"/>
      <c r="B30" s="490"/>
      <c r="C30" s="673" t="e">
        <f>VLOOKUP(F30,DB!$D$4:$G$403,4,FALSE)</f>
        <v>#N/A</v>
      </c>
      <c r="D30" s="674" t="e">
        <f>VLOOKUP(F30,DB!$D$4:$G$403,3,FALSE)</f>
        <v>#N/A</v>
      </c>
      <c r="E30" s="675" t="e">
        <f>VLOOKUP(F30,DB!$D$4:$G$403,2,FALSE)</f>
        <v>#N/A</v>
      </c>
      <c r="F30" s="491"/>
      <c r="G30" s="491"/>
      <c r="H30" s="492"/>
      <c r="I30" s="493"/>
      <c r="J30" s="494" t="str">
        <f>IF(I30="","I열의 환율적용방법 선택",IF(I30="개별환율", "직접입력 하세요.", IF(OR(I30="가중평균환율",I30="송금환율"), "직접입력 하세요.", IF(I30="원화집행", 1, IF(I30="월별평균환율(미화)",VLOOKUP(MONTH(A30),월별평균환율!$B$34:$D$45,2,0), IF(I30="월별평균환율(현지화)",VLOOKUP(MONTH(A30),월별평균환율!$B$34:$D$45,3,0)))))))</f>
        <v>I열의 환율적용방법 선택</v>
      </c>
      <c r="K30" s="495">
        <f t="shared" si="0"/>
        <v>0</v>
      </c>
      <c r="L30" s="491"/>
      <c r="M30" s="496"/>
      <c r="N30" s="496"/>
    </row>
    <row r="31" spans="1:14" x14ac:dyDescent="0.3">
      <c r="A31" s="490"/>
      <c r="B31" s="490"/>
      <c r="C31" s="673" t="e">
        <f>VLOOKUP(F31,DB!$D$4:$G$403,4,FALSE)</f>
        <v>#N/A</v>
      </c>
      <c r="D31" s="674" t="e">
        <f>VLOOKUP(F31,DB!$D$4:$G$403,3,FALSE)</f>
        <v>#N/A</v>
      </c>
      <c r="E31" s="675" t="e">
        <f>VLOOKUP(F31,DB!$D$4:$G$403,2,FALSE)</f>
        <v>#N/A</v>
      </c>
      <c r="F31" s="491"/>
      <c r="G31" s="491"/>
      <c r="H31" s="492"/>
      <c r="I31" s="493"/>
      <c r="J31" s="494" t="str">
        <f>IF(I31="","I열의 환율적용방법 선택",IF(I31="개별환율", "직접입력 하세요.", IF(OR(I31="가중평균환율",I31="송금환율"), "직접입력 하세요.", IF(I31="원화집행", 1, IF(I31="월별평균환율(미화)",VLOOKUP(MONTH(A31),월별평균환율!$B$34:$D$45,2,0), IF(I31="월별평균환율(현지화)",VLOOKUP(MONTH(A31),월별평균환율!$B$34:$D$45,3,0)))))))</f>
        <v>I열의 환율적용방법 선택</v>
      </c>
      <c r="K31" s="495">
        <f t="shared" si="0"/>
        <v>0</v>
      </c>
      <c r="L31" s="491"/>
      <c r="M31" s="496"/>
      <c r="N31" s="496"/>
    </row>
    <row r="32" spans="1:14" x14ac:dyDescent="0.3">
      <c r="A32" s="490"/>
      <c r="B32" s="490"/>
      <c r="C32" s="673" t="e">
        <f>VLOOKUP(F32,DB!$D$4:$G$403,4,FALSE)</f>
        <v>#N/A</v>
      </c>
      <c r="D32" s="674" t="e">
        <f>VLOOKUP(F32,DB!$D$4:$G$403,3,FALSE)</f>
        <v>#N/A</v>
      </c>
      <c r="E32" s="675" t="e">
        <f>VLOOKUP(F32,DB!$D$4:$G$403,2,FALSE)</f>
        <v>#N/A</v>
      </c>
      <c r="F32" s="491"/>
      <c r="G32" s="491"/>
      <c r="H32" s="492"/>
      <c r="I32" s="493"/>
      <c r="J32" s="494" t="str">
        <f>IF(I32="","I열의 환율적용방법 선택",IF(I32="개별환율", "직접입력 하세요.", IF(OR(I32="가중평균환율",I32="송금환율"), "직접입력 하세요.", IF(I32="원화집행", 1, IF(I32="월별평균환율(미화)",VLOOKUP(MONTH(A32),월별평균환율!$B$34:$D$45,2,0), IF(I32="월별평균환율(현지화)",VLOOKUP(MONTH(A32),월별평균환율!$B$34:$D$45,3,0)))))))</f>
        <v>I열의 환율적용방법 선택</v>
      </c>
      <c r="K32" s="495">
        <f t="shared" si="0"/>
        <v>0</v>
      </c>
      <c r="L32" s="491"/>
      <c r="M32" s="496"/>
      <c r="N32" s="496"/>
    </row>
    <row r="33" spans="1:14" x14ac:dyDescent="0.3">
      <c r="A33" s="490"/>
      <c r="B33" s="490"/>
      <c r="C33" s="673" t="e">
        <f>VLOOKUP(F33,DB!$D$4:$G$403,4,FALSE)</f>
        <v>#N/A</v>
      </c>
      <c r="D33" s="674" t="e">
        <f>VLOOKUP(F33,DB!$D$4:$G$403,3,FALSE)</f>
        <v>#N/A</v>
      </c>
      <c r="E33" s="675" t="e">
        <f>VLOOKUP(F33,DB!$D$4:$G$403,2,FALSE)</f>
        <v>#N/A</v>
      </c>
      <c r="F33" s="491"/>
      <c r="G33" s="491"/>
      <c r="H33" s="492"/>
      <c r="I33" s="493"/>
      <c r="J33" s="494" t="str">
        <f>IF(I33="","I열의 환율적용방법 선택",IF(I33="개별환율", "직접입력 하세요.", IF(OR(I33="가중평균환율",I33="송금환율"), "직접입력 하세요.", IF(I33="원화집행", 1, IF(I33="월별평균환율(미화)",VLOOKUP(MONTH(A33),월별평균환율!$B$34:$D$45,2,0), IF(I33="월별평균환율(현지화)",VLOOKUP(MONTH(A33),월별평균환율!$B$34:$D$45,3,0)))))))</f>
        <v>I열의 환율적용방법 선택</v>
      </c>
      <c r="K33" s="495">
        <f t="shared" si="0"/>
        <v>0</v>
      </c>
      <c r="L33" s="491"/>
      <c r="M33" s="496"/>
      <c r="N33" s="496"/>
    </row>
    <row r="34" spans="1:14" x14ac:dyDescent="0.3">
      <c r="A34" s="490"/>
      <c r="B34" s="490"/>
      <c r="C34" s="673" t="e">
        <f>VLOOKUP(F34,DB!$D$4:$G$403,4,FALSE)</f>
        <v>#N/A</v>
      </c>
      <c r="D34" s="674" t="e">
        <f>VLOOKUP(F34,DB!$D$4:$G$403,3,FALSE)</f>
        <v>#N/A</v>
      </c>
      <c r="E34" s="675" t="e">
        <f>VLOOKUP(F34,DB!$D$4:$G$403,2,FALSE)</f>
        <v>#N/A</v>
      </c>
      <c r="F34" s="491"/>
      <c r="G34" s="491"/>
      <c r="H34" s="492"/>
      <c r="I34" s="493"/>
      <c r="J34" s="494" t="str">
        <f>IF(I34="","I열의 환율적용방법 선택",IF(I34="개별환율", "직접입력 하세요.", IF(OR(I34="가중평균환율",I34="송금환율"), "직접입력 하세요.", IF(I34="원화집행", 1, IF(I34="월별평균환율(미화)",VLOOKUP(MONTH(A34),월별평균환율!$B$34:$D$45,2,0), IF(I34="월별평균환율(현지화)",VLOOKUP(MONTH(A34),월별평균환율!$B$34:$D$45,3,0)))))))</f>
        <v>I열의 환율적용방법 선택</v>
      </c>
      <c r="K34" s="495">
        <f t="shared" si="0"/>
        <v>0</v>
      </c>
      <c r="L34" s="491"/>
      <c r="M34" s="496"/>
      <c r="N34" s="496"/>
    </row>
    <row r="35" spans="1:14" x14ac:dyDescent="0.3">
      <c r="A35" s="490"/>
      <c r="B35" s="490"/>
      <c r="C35" s="673" t="e">
        <f>VLOOKUP(F35,DB!$D$4:$G$403,4,FALSE)</f>
        <v>#N/A</v>
      </c>
      <c r="D35" s="674" t="e">
        <f>VLOOKUP(F35,DB!$D$4:$G$403,3,FALSE)</f>
        <v>#N/A</v>
      </c>
      <c r="E35" s="675" t="e">
        <f>VLOOKUP(F35,DB!$D$4:$G$403,2,FALSE)</f>
        <v>#N/A</v>
      </c>
      <c r="F35" s="491"/>
      <c r="G35" s="491"/>
      <c r="H35" s="492"/>
      <c r="I35" s="493"/>
      <c r="J35" s="494" t="str">
        <f>IF(I35="","I열의 환율적용방법 선택",IF(I35="개별환율", "직접입력 하세요.", IF(OR(I35="가중평균환율",I35="송금환율"), "직접입력 하세요.", IF(I35="원화집행", 1, IF(I35="월별평균환율(미화)",VLOOKUP(MONTH(A35),월별평균환율!$B$34:$D$45,2,0), IF(I35="월별평균환율(현지화)",VLOOKUP(MONTH(A35),월별평균환율!$B$34:$D$45,3,0)))))))</f>
        <v>I열의 환율적용방법 선택</v>
      </c>
      <c r="K35" s="495">
        <f t="shared" si="0"/>
        <v>0</v>
      </c>
      <c r="L35" s="491"/>
      <c r="M35" s="496"/>
      <c r="N35" s="496"/>
    </row>
    <row r="36" spans="1:14" x14ac:dyDescent="0.3">
      <c r="A36" s="490"/>
      <c r="B36" s="490"/>
      <c r="C36" s="673" t="e">
        <f>VLOOKUP(F36,DB!$D$4:$G$403,4,FALSE)</f>
        <v>#N/A</v>
      </c>
      <c r="D36" s="674" t="e">
        <f>VLOOKUP(F36,DB!$D$4:$G$403,3,FALSE)</f>
        <v>#N/A</v>
      </c>
      <c r="E36" s="675" t="e">
        <f>VLOOKUP(F36,DB!$D$4:$G$403,2,FALSE)</f>
        <v>#N/A</v>
      </c>
      <c r="F36" s="491"/>
      <c r="G36" s="491"/>
      <c r="H36" s="492"/>
      <c r="I36" s="493"/>
      <c r="J36" s="494" t="str">
        <f>IF(I36="","I열의 환율적용방법 선택",IF(I36="개별환율", "직접입력 하세요.", IF(OR(I36="가중평균환율",I36="송금환율"), "직접입력 하세요.", IF(I36="원화집행", 1, IF(I36="월별평균환율(미화)",VLOOKUP(MONTH(A36),월별평균환율!$B$34:$D$45,2,0), IF(I36="월별평균환율(현지화)",VLOOKUP(MONTH(A36),월별평균환율!$B$34:$D$45,3,0)))))))</f>
        <v>I열의 환율적용방법 선택</v>
      </c>
      <c r="K36" s="495">
        <f t="shared" si="0"/>
        <v>0</v>
      </c>
      <c r="L36" s="491"/>
      <c r="M36" s="496"/>
      <c r="N36" s="496"/>
    </row>
    <row r="37" spans="1:14" x14ac:dyDescent="0.3">
      <c r="A37" s="490"/>
      <c r="B37" s="490"/>
      <c r="C37" s="673" t="e">
        <f>VLOOKUP(F37,DB!$D$4:$G$403,4,FALSE)</f>
        <v>#N/A</v>
      </c>
      <c r="D37" s="674" t="e">
        <f>VLOOKUP(F37,DB!$D$4:$G$403,3,FALSE)</f>
        <v>#N/A</v>
      </c>
      <c r="E37" s="675" t="e">
        <f>VLOOKUP(F37,DB!$D$4:$G$403,2,FALSE)</f>
        <v>#N/A</v>
      </c>
      <c r="F37" s="491"/>
      <c r="G37" s="491"/>
      <c r="H37" s="492"/>
      <c r="I37" s="493"/>
      <c r="J37" s="494" t="str">
        <f>IF(I37="","I열의 환율적용방법 선택",IF(I37="개별환율", "직접입력 하세요.", IF(OR(I37="가중평균환율",I37="송금환율"), "직접입력 하세요.", IF(I37="원화집행", 1, IF(I37="월별평균환율(미화)",VLOOKUP(MONTH(A37),월별평균환율!$B$34:$D$45,2,0), IF(I37="월별평균환율(현지화)",VLOOKUP(MONTH(A37),월별평균환율!$B$34:$D$45,3,0)))))))</f>
        <v>I열의 환율적용방법 선택</v>
      </c>
      <c r="K37" s="495">
        <f t="shared" si="0"/>
        <v>0</v>
      </c>
      <c r="L37" s="491"/>
      <c r="M37" s="496"/>
      <c r="N37" s="496"/>
    </row>
    <row r="38" spans="1:14" x14ac:dyDescent="0.3">
      <c r="A38" s="490"/>
      <c r="B38" s="490"/>
      <c r="C38" s="673" t="e">
        <f>VLOOKUP(F38,DB!$D$4:$G$403,4,FALSE)</f>
        <v>#N/A</v>
      </c>
      <c r="D38" s="674" t="e">
        <f>VLOOKUP(F38,DB!$D$4:$G$403,3,FALSE)</f>
        <v>#N/A</v>
      </c>
      <c r="E38" s="675" t="e">
        <f>VLOOKUP(F38,DB!$D$4:$G$403,2,FALSE)</f>
        <v>#N/A</v>
      </c>
      <c r="F38" s="491"/>
      <c r="G38" s="491"/>
      <c r="H38" s="492"/>
      <c r="I38" s="493"/>
      <c r="J38" s="494" t="str">
        <f>IF(I38="","I열의 환율적용방법 선택",IF(I38="개별환율", "직접입력 하세요.", IF(OR(I38="가중평균환율",I38="송금환율"), "직접입력 하세요.", IF(I38="원화집행", 1, IF(I38="월별평균환율(미화)",VLOOKUP(MONTH(A38),월별평균환율!$B$34:$D$45,2,0), IF(I38="월별평균환율(현지화)",VLOOKUP(MONTH(A38),월별평균환율!$B$34:$D$45,3,0)))))))</f>
        <v>I열의 환율적용방법 선택</v>
      </c>
      <c r="K38" s="495">
        <f t="shared" si="0"/>
        <v>0</v>
      </c>
      <c r="L38" s="491"/>
      <c r="M38" s="496"/>
      <c r="N38" s="496"/>
    </row>
    <row r="39" spans="1:14" x14ac:dyDescent="0.3">
      <c r="A39" s="490"/>
      <c r="B39" s="490"/>
      <c r="C39" s="673" t="e">
        <f>VLOOKUP(F39,DB!$D$4:$G$403,4,FALSE)</f>
        <v>#N/A</v>
      </c>
      <c r="D39" s="674" t="e">
        <f>VLOOKUP(F39,DB!$D$4:$G$403,3,FALSE)</f>
        <v>#N/A</v>
      </c>
      <c r="E39" s="675" t="e">
        <f>VLOOKUP(F39,DB!$D$4:$G$403,2,FALSE)</f>
        <v>#N/A</v>
      </c>
      <c r="F39" s="491"/>
      <c r="G39" s="491"/>
      <c r="H39" s="492"/>
      <c r="I39" s="493"/>
      <c r="J39" s="494" t="str">
        <f>IF(I39="","I열의 환율적용방법 선택",IF(I39="개별환율", "직접입력 하세요.", IF(OR(I39="가중평균환율",I39="송금환율"), "직접입력 하세요.", IF(I39="원화집행", 1, IF(I39="월별평균환율(미화)",VLOOKUP(MONTH(A39),월별평균환율!$B$34:$D$45,2,0), IF(I39="월별평균환율(현지화)",VLOOKUP(MONTH(A39),월별평균환율!$B$34:$D$45,3,0)))))))</f>
        <v>I열의 환율적용방법 선택</v>
      </c>
      <c r="K39" s="495">
        <f t="shared" si="0"/>
        <v>0</v>
      </c>
      <c r="L39" s="491"/>
      <c r="M39" s="496"/>
      <c r="N39" s="496"/>
    </row>
    <row r="40" spans="1:14" x14ac:dyDescent="0.3">
      <c r="A40" s="490"/>
      <c r="B40" s="490"/>
      <c r="C40" s="673" t="e">
        <f>VLOOKUP(F40,DB!$D$4:$G$403,4,FALSE)</f>
        <v>#N/A</v>
      </c>
      <c r="D40" s="674" t="e">
        <f>VLOOKUP(F40,DB!$D$4:$G$403,3,FALSE)</f>
        <v>#N/A</v>
      </c>
      <c r="E40" s="675" t="e">
        <f>VLOOKUP(F40,DB!$D$4:$G$403,2,FALSE)</f>
        <v>#N/A</v>
      </c>
      <c r="F40" s="491"/>
      <c r="G40" s="491"/>
      <c r="H40" s="492"/>
      <c r="I40" s="493"/>
      <c r="J40" s="494" t="str">
        <f>IF(I40="","I열의 환율적용방법 선택",IF(I40="개별환율", "직접입력 하세요.", IF(OR(I40="가중평균환율",I40="송금환율"), "직접입력 하세요.", IF(I40="원화집행", 1, IF(I40="월별평균환율(미화)",VLOOKUP(MONTH(A40),월별평균환율!$B$34:$D$45,2,0), IF(I40="월별평균환율(현지화)",VLOOKUP(MONTH(A40),월별평균환율!$B$34:$D$45,3,0)))))))</f>
        <v>I열의 환율적용방법 선택</v>
      </c>
      <c r="K40" s="495">
        <f t="shared" si="0"/>
        <v>0</v>
      </c>
      <c r="L40" s="491"/>
      <c r="M40" s="496"/>
      <c r="N40" s="496"/>
    </row>
    <row r="41" spans="1:14" x14ac:dyDescent="0.3">
      <c r="A41" s="490"/>
      <c r="B41" s="490"/>
      <c r="C41" s="673" t="e">
        <f>VLOOKUP(F41,DB!$D$4:$G$403,4,FALSE)</f>
        <v>#N/A</v>
      </c>
      <c r="D41" s="674" t="e">
        <f>VLOOKUP(F41,DB!$D$4:$G$403,3,FALSE)</f>
        <v>#N/A</v>
      </c>
      <c r="E41" s="675" t="e">
        <f>VLOOKUP(F41,DB!$D$4:$G$403,2,FALSE)</f>
        <v>#N/A</v>
      </c>
      <c r="F41" s="491"/>
      <c r="G41" s="491"/>
      <c r="H41" s="492"/>
      <c r="I41" s="493"/>
      <c r="J41" s="494" t="str">
        <f>IF(I41="","I열의 환율적용방법 선택",IF(I41="개별환율", "직접입력 하세요.", IF(OR(I41="가중평균환율",I41="송금환율"), "직접입력 하세요.", IF(I41="원화집행", 1, IF(I41="월별평균환율(미화)",VLOOKUP(MONTH(A41),월별평균환율!$B$34:$D$45,2,0), IF(I41="월별평균환율(현지화)",VLOOKUP(MONTH(A41),월별평균환율!$B$34:$D$45,3,0)))))))</f>
        <v>I열의 환율적용방법 선택</v>
      </c>
      <c r="K41" s="495">
        <f t="shared" si="0"/>
        <v>0</v>
      </c>
      <c r="L41" s="491"/>
      <c r="M41" s="496"/>
      <c r="N41" s="496"/>
    </row>
    <row r="42" spans="1:14" x14ac:dyDescent="0.3">
      <c r="A42" s="490"/>
      <c r="B42" s="490"/>
      <c r="C42" s="673" t="e">
        <f>VLOOKUP(F42,DB!$D$4:$G$403,4,FALSE)</f>
        <v>#N/A</v>
      </c>
      <c r="D42" s="674" t="e">
        <f>VLOOKUP(F42,DB!$D$4:$G$403,3,FALSE)</f>
        <v>#N/A</v>
      </c>
      <c r="E42" s="675" t="e">
        <f>VLOOKUP(F42,DB!$D$4:$G$403,2,FALSE)</f>
        <v>#N/A</v>
      </c>
      <c r="F42" s="491"/>
      <c r="G42" s="491"/>
      <c r="H42" s="492"/>
      <c r="I42" s="493"/>
      <c r="J42" s="494" t="str">
        <f>IF(I42="","I열의 환율적용방법 선택",IF(I42="개별환율", "직접입력 하세요.", IF(OR(I42="가중평균환율",I42="송금환율"), "직접입력 하세요.", IF(I42="원화집행", 1, IF(I42="월별평균환율(미화)",VLOOKUP(MONTH(A42),월별평균환율!$B$34:$D$45,2,0), IF(I42="월별평균환율(현지화)",VLOOKUP(MONTH(A42),월별평균환율!$B$34:$D$45,3,0)))))))</f>
        <v>I열의 환율적용방법 선택</v>
      </c>
      <c r="K42" s="495">
        <f t="shared" si="0"/>
        <v>0</v>
      </c>
      <c r="L42" s="491"/>
      <c r="M42" s="496"/>
      <c r="N42" s="496"/>
    </row>
    <row r="43" spans="1:14" x14ac:dyDescent="0.3">
      <c r="A43" s="490"/>
      <c r="B43" s="490"/>
      <c r="C43" s="673" t="e">
        <f>VLOOKUP(F43,DB!$D$4:$G$403,4,FALSE)</f>
        <v>#N/A</v>
      </c>
      <c r="D43" s="674" t="e">
        <f>VLOOKUP(F43,DB!$D$4:$G$403,3,FALSE)</f>
        <v>#N/A</v>
      </c>
      <c r="E43" s="675" t="e">
        <f>VLOOKUP(F43,DB!$D$4:$G$403,2,FALSE)</f>
        <v>#N/A</v>
      </c>
      <c r="F43" s="491"/>
      <c r="G43" s="491"/>
      <c r="H43" s="492"/>
      <c r="I43" s="493"/>
      <c r="J43" s="494" t="str">
        <f>IF(I43="","I열의 환율적용방법 선택",IF(I43="개별환율", "직접입력 하세요.", IF(OR(I43="가중평균환율",I43="송금환율"), "직접입력 하세요.", IF(I43="원화집행", 1, IF(I43="월별평균환율(미화)",VLOOKUP(MONTH(A43),월별평균환율!$B$34:$D$45,2,0), IF(I43="월별평균환율(현지화)",VLOOKUP(MONTH(A43),월별평균환율!$B$34:$D$45,3,0)))))))</f>
        <v>I열의 환율적용방법 선택</v>
      </c>
      <c r="K43" s="495">
        <f t="shared" si="0"/>
        <v>0</v>
      </c>
      <c r="L43" s="491"/>
      <c r="M43" s="496"/>
      <c r="N43" s="496"/>
    </row>
    <row r="44" spans="1:14" x14ac:dyDescent="0.3">
      <c r="A44" s="490"/>
      <c r="B44" s="490"/>
      <c r="C44" s="673" t="e">
        <f>VLOOKUP(F44,DB!$D$4:$G$403,4,FALSE)</f>
        <v>#N/A</v>
      </c>
      <c r="D44" s="674" t="e">
        <f>VLOOKUP(F44,DB!$D$4:$G$403,3,FALSE)</f>
        <v>#N/A</v>
      </c>
      <c r="E44" s="675" t="e">
        <f>VLOOKUP(F44,DB!$D$4:$G$403,2,FALSE)</f>
        <v>#N/A</v>
      </c>
      <c r="F44" s="491"/>
      <c r="G44" s="491"/>
      <c r="H44" s="492"/>
      <c r="I44" s="493"/>
      <c r="J44" s="494" t="str">
        <f>IF(I44="","I열의 환율적용방법 선택",IF(I44="개별환율", "직접입력 하세요.", IF(OR(I44="가중평균환율",I44="송금환율"), "직접입력 하세요.", IF(I44="원화집행", 1, IF(I44="월별평균환율(미화)",VLOOKUP(MONTH(A44),월별평균환율!$B$34:$D$45,2,0), IF(I44="월별평균환율(현지화)",VLOOKUP(MONTH(A44),월별평균환율!$B$34:$D$45,3,0)))))))</f>
        <v>I열의 환율적용방법 선택</v>
      </c>
      <c r="K44" s="495">
        <f t="shared" si="0"/>
        <v>0</v>
      </c>
      <c r="L44" s="491"/>
      <c r="M44" s="496"/>
      <c r="N44" s="496"/>
    </row>
    <row r="45" spans="1:14" x14ac:dyDescent="0.3">
      <c r="A45" s="490"/>
      <c r="B45" s="490"/>
      <c r="C45" s="673" t="e">
        <f>VLOOKUP(F45,DB!$D$4:$G$403,4,FALSE)</f>
        <v>#N/A</v>
      </c>
      <c r="D45" s="674" t="e">
        <f>VLOOKUP(F45,DB!$D$4:$G$403,3,FALSE)</f>
        <v>#N/A</v>
      </c>
      <c r="E45" s="675" t="e">
        <f>VLOOKUP(F45,DB!$D$4:$G$403,2,FALSE)</f>
        <v>#N/A</v>
      </c>
      <c r="F45" s="491"/>
      <c r="G45" s="491"/>
      <c r="H45" s="492"/>
      <c r="I45" s="493"/>
      <c r="J45" s="494" t="str">
        <f>IF(I45="","I열의 환율적용방법 선택",IF(I45="개별환율", "직접입력 하세요.", IF(OR(I45="가중평균환율",I45="송금환율"), "직접입력 하세요.", IF(I45="원화집행", 1, IF(I45="월별평균환율(미화)",VLOOKUP(MONTH(A45),월별평균환율!$B$34:$D$45,2,0), IF(I45="월별평균환율(현지화)",VLOOKUP(MONTH(A45),월별평균환율!$B$34:$D$45,3,0)))))))</f>
        <v>I열의 환율적용방법 선택</v>
      </c>
      <c r="K45" s="495">
        <f t="shared" si="0"/>
        <v>0</v>
      </c>
      <c r="L45" s="491"/>
      <c r="M45" s="496"/>
      <c r="N45" s="496"/>
    </row>
    <row r="46" spans="1:14" x14ac:dyDescent="0.3">
      <c r="A46" s="490"/>
      <c r="B46" s="490"/>
      <c r="C46" s="673" t="e">
        <f>VLOOKUP(F46,DB!$D$4:$G$403,4,FALSE)</f>
        <v>#N/A</v>
      </c>
      <c r="D46" s="674" t="e">
        <f>VLOOKUP(F46,DB!$D$4:$G$403,3,FALSE)</f>
        <v>#N/A</v>
      </c>
      <c r="E46" s="675" t="e">
        <f>VLOOKUP(F46,DB!$D$4:$G$403,2,FALSE)</f>
        <v>#N/A</v>
      </c>
      <c r="F46" s="491"/>
      <c r="G46" s="491"/>
      <c r="H46" s="492"/>
      <c r="I46" s="493"/>
      <c r="J46" s="494" t="str">
        <f>IF(I46="","I열의 환율적용방법 선택",IF(I46="개별환율", "직접입력 하세요.", IF(OR(I46="가중평균환율",I46="송금환율"), "직접입력 하세요.", IF(I46="원화집행", 1, IF(I46="월별평균환율(미화)",VLOOKUP(MONTH(A46),월별평균환율!$B$34:$D$45,2,0), IF(I46="월별평균환율(현지화)",VLOOKUP(MONTH(A46),월별평균환율!$B$34:$D$45,3,0)))))))</f>
        <v>I열의 환율적용방법 선택</v>
      </c>
      <c r="K46" s="495">
        <f t="shared" si="0"/>
        <v>0</v>
      </c>
      <c r="L46" s="491"/>
      <c r="M46" s="496"/>
      <c r="N46" s="496"/>
    </row>
    <row r="47" spans="1:14" x14ac:dyDescent="0.3">
      <c r="A47" s="490"/>
      <c r="B47" s="490"/>
      <c r="C47" s="673" t="e">
        <f>VLOOKUP(F47,DB!$D$4:$G$403,4,FALSE)</f>
        <v>#N/A</v>
      </c>
      <c r="D47" s="674" t="e">
        <f>VLOOKUP(F47,DB!$D$4:$G$403,3,FALSE)</f>
        <v>#N/A</v>
      </c>
      <c r="E47" s="675" t="e">
        <f>VLOOKUP(F47,DB!$D$4:$G$403,2,FALSE)</f>
        <v>#N/A</v>
      </c>
      <c r="F47" s="491"/>
      <c r="G47" s="491"/>
      <c r="H47" s="492"/>
      <c r="I47" s="493"/>
      <c r="J47" s="494" t="str">
        <f>IF(I47="","I열의 환율적용방법 선택",IF(I47="개별환율", "직접입력 하세요.", IF(OR(I47="가중평균환율",I47="송금환율"), "직접입력 하세요.", IF(I47="원화집행", 1, IF(I47="월별평균환율(미화)",VLOOKUP(MONTH(A47),월별평균환율!$B$34:$D$45,2,0), IF(I47="월별평균환율(현지화)",VLOOKUP(MONTH(A47),월별평균환율!$B$34:$D$45,3,0)))))))</f>
        <v>I열의 환율적용방법 선택</v>
      </c>
      <c r="K47" s="495">
        <f t="shared" si="0"/>
        <v>0</v>
      </c>
      <c r="L47" s="491"/>
      <c r="M47" s="496"/>
      <c r="N47" s="496"/>
    </row>
    <row r="48" spans="1:14" x14ac:dyDescent="0.3">
      <c r="A48" s="490"/>
      <c r="B48" s="490"/>
      <c r="C48" s="673" t="e">
        <f>VLOOKUP(F48,DB!$D$4:$G$403,4,FALSE)</f>
        <v>#N/A</v>
      </c>
      <c r="D48" s="674" t="e">
        <f>VLOOKUP(F48,DB!$D$4:$G$403,3,FALSE)</f>
        <v>#N/A</v>
      </c>
      <c r="E48" s="675" t="e">
        <f>VLOOKUP(F48,DB!$D$4:$G$403,2,FALSE)</f>
        <v>#N/A</v>
      </c>
      <c r="F48" s="491"/>
      <c r="G48" s="491"/>
      <c r="H48" s="492"/>
      <c r="I48" s="493"/>
      <c r="J48" s="494" t="str">
        <f>IF(I48="","I열의 환율적용방법 선택",IF(I48="개별환율", "직접입력 하세요.", IF(OR(I48="가중평균환율",I48="송금환율"), "직접입력 하세요.", IF(I48="원화집행", 1, IF(I48="월별평균환율(미화)",VLOOKUP(MONTH(A48),월별평균환율!$B$34:$D$45,2,0), IF(I48="월별평균환율(현지화)",VLOOKUP(MONTH(A48),월별평균환율!$B$34:$D$45,3,0)))))))</f>
        <v>I열의 환율적용방법 선택</v>
      </c>
      <c r="K48" s="495">
        <f t="shared" si="0"/>
        <v>0</v>
      </c>
      <c r="L48" s="491"/>
      <c r="M48" s="496"/>
      <c r="N48" s="496"/>
    </row>
    <row r="49" spans="1:14" x14ac:dyDescent="0.3">
      <c r="A49" s="490"/>
      <c r="B49" s="490"/>
      <c r="C49" s="673" t="e">
        <f>VLOOKUP(F49,DB!$D$4:$G$403,4,FALSE)</f>
        <v>#N/A</v>
      </c>
      <c r="D49" s="674" t="e">
        <f>VLOOKUP(F49,DB!$D$4:$G$403,3,FALSE)</f>
        <v>#N/A</v>
      </c>
      <c r="E49" s="675" t="e">
        <f>VLOOKUP(F49,DB!$D$4:$G$403,2,FALSE)</f>
        <v>#N/A</v>
      </c>
      <c r="F49" s="491"/>
      <c r="G49" s="491"/>
      <c r="H49" s="492"/>
      <c r="I49" s="493"/>
      <c r="J49" s="494" t="str">
        <f>IF(I49="","I열의 환율적용방법 선택",IF(I49="개별환율", "직접입력 하세요.", IF(OR(I49="가중평균환율",I49="송금환율"), "직접입력 하세요.", IF(I49="원화집행", 1, IF(I49="월별평균환율(미화)",VLOOKUP(MONTH(A49),월별평균환율!$B$34:$D$45,2,0), IF(I49="월별평균환율(현지화)",VLOOKUP(MONTH(A49),월별평균환율!$B$34:$D$45,3,0)))))))</f>
        <v>I열의 환율적용방법 선택</v>
      </c>
      <c r="K49" s="495">
        <f t="shared" si="0"/>
        <v>0</v>
      </c>
      <c r="L49" s="491"/>
      <c r="M49" s="496"/>
      <c r="N49" s="496"/>
    </row>
    <row r="50" spans="1:14" x14ac:dyDescent="0.3">
      <c r="A50" s="490"/>
      <c r="B50" s="490"/>
      <c r="C50" s="673" t="e">
        <f>VLOOKUP(F50,DB!$D$4:$G$403,4,FALSE)</f>
        <v>#N/A</v>
      </c>
      <c r="D50" s="674" t="e">
        <f>VLOOKUP(F50,DB!$D$4:$G$403,3,FALSE)</f>
        <v>#N/A</v>
      </c>
      <c r="E50" s="675" t="e">
        <f>VLOOKUP(F50,DB!$D$4:$G$403,2,FALSE)</f>
        <v>#N/A</v>
      </c>
      <c r="F50" s="491"/>
      <c r="G50" s="491"/>
      <c r="H50" s="492"/>
      <c r="I50" s="493"/>
      <c r="J50" s="494" t="str">
        <f>IF(I50="","I열의 환율적용방법 선택",IF(I50="개별환율", "직접입력 하세요.", IF(OR(I50="가중평균환율",I50="송금환율"), "직접입력 하세요.", IF(I50="원화집행", 1, IF(I50="월별평균환율(미화)",VLOOKUP(MONTH(A50),월별평균환율!$B$34:$D$45,2,0), IF(I50="월별평균환율(현지화)",VLOOKUP(MONTH(A50),월별평균환율!$B$34:$D$45,3,0)))))))</f>
        <v>I열의 환율적용방법 선택</v>
      </c>
      <c r="K50" s="495">
        <f t="shared" si="0"/>
        <v>0</v>
      </c>
      <c r="L50" s="491"/>
      <c r="M50" s="496"/>
      <c r="N50" s="496"/>
    </row>
    <row r="51" spans="1:14" x14ac:dyDescent="0.3">
      <c r="A51" s="490"/>
      <c r="B51" s="490"/>
      <c r="C51" s="673" t="e">
        <f>VLOOKUP(F51,DB!$D$4:$G$403,4,FALSE)</f>
        <v>#N/A</v>
      </c>
      <c r="D51" s="674" t="e">
        <f>VLOOKUP(F51,DB!$D$4:$G$403,3,FALSE)</f>
        <v>#N/A</v>
      </c>
      <c r="E51" s="675" t="e">
        <f>VLOOKUP(F51,DB!$D$4:$G$403,2,FALSE)</f>
        <v>#N/A</v>
      </c>
      <c r="F51" s="491"/>
      <c r="G51" s="491"/>
      <c r="H51" s="492"/>
      <c r="I51" s="493"/>
      <c r="J51" s="494" t="str">
        <f>IF(I51="","I열의 환율적용방법 선택",IF(I51="개별환율", "직접입력 하세요.", IF(OR(I51="가중평균환율",I51="송금환율"), "직접입력 하세요.", IF(I51="원화집행", 1, IF(I51="월별평균환율(미화)",VLOOKUP(MONTH(A51),월별평균환율!$B$34:$D$45,2,0), IF(I51="월별평균환율(현지화)",VLOOKUP(MONTH(A51),월별평균환율!$B$34:$D$45,3,0)))))))</f>
        <v>I열의 환율적용방법 선택</v>
      </c>
      <c r="K51" s="495">
        <f t="shared" si="0"/>
        <v>0</v>
      </c>
      <c r="L51" s="491"/>
      <c r="M51" s="496"/>
      <c r="N51" s="496"/>
    </row>
    <row r="52" spans="1:14" x14ac:dyDescent="0.3">
      <c r="A52" s="490"/>
      <c r="B52" s="490"/>
      <c r="C52" s="673" t="e">
        <f>VLOOKUP(F52,DB!$D$4:$G$403,4,FALSE)</f>
        <v>#N/A</v>
      </c>
      <c r="D52" s="674" t="e">
        <f>VLOOKUP(F52,DB!$D$4:$G$403,3,FALSE)</f>
        <v>#N/A</v>
      </c>
      <c r="E52" s="675" t="e">
        <f>VLOOKUP(F52,DB!$D$4:$G$403,2,FALSE)</f>
        <v>#N/A</v>
      </c>
      <c r="F52" s="491"/>
      <c r="G52" s="491"/>
      <c r="H52" s="492"/>
      <c r="I52" s="493"/>
      <c r="J52" s="494" t="str">
        <f>IF(I52="","I열의 환율적용방법 선택",IF(I52="개별환율", "직접입력 하세요.", IF(OR(I52="가중평균환율",I52="송금환율"), "직접입력 하세요.", IF(I52="원화집행", 1, IF(I52="월별평균환율(미화)",VLOOKUP(MONTH(A52),월별평균환율!$B$34:$D$45,2,0), IF(I52="월별평균환율(현지화)",VLOOKUP(MONTH(A52),월별평균환율!$B$34:$D$45,3,0)))))))</f>
        <v>I열의 환율적용방법 선택</v>
      </c>
      <c r="K52" s="495">
        <f t="shared" si="0"/>
        <v>0</v>
      </c>
      <c r="L52" s="491"/>
      <c r="M52" s="496"/>
      <c r="N52" s="496"/>
    </row>
    <row r="53" spans="1:14" x14ac:dyDescent="0.3">
      <c r="A53" s="490"/>
      <c r="B53" s="490"/>
      <c r="C53" s="673" t="e">
        <f>VLOOKUP(F53,DB!$D$4:$G$403,4,FALSE)</f>
        <v>#N/A</v>
      </c>
      <c r="D53" s="674" t="e">
        <f>VLOOKUP(F53,DB!$D$4:$G$403,3,FALSE)</f>
        <v>#N/A</v>
      </c>
      <c r="E53" s="675" t="e">
        <f>VLOOKUP(F53,DB!$D$4:$G$403,2,FALSE)</f>
        <v>#N/A</v>
      </c>
      <c r="F53" s="491"/>
      <c r="G53" s="491"/>
      <c r="H53" s="492"/>
      <c r="I53" s="493"/>
      <c r="J53" s="494" t="str">
        <f>IF(I53="","I열의 환율적용방법 선택",IF(I53="개별환율", "직접입력 하세요.", IF(OR(I53="가중평균환율",I53="송금환율"), "직접입력 하세요.", IF(I53="원화집행", 1, IF(I53="월별평균환율(미화)",VLOOKUP(MONTH(A53),월별평균환율!$B$34:$D$45,2,0), IF(I53="월별평균환율(현지화)",VLOOKUP(MONTH(A53),월별평균환율!$B$34:$D$45,3,0)))))))</f>
        <v>I열의 환율적용방법 선택</v>
      </c>
      <c r="K53" s="495">
        <f t="shared" si="0"/>
        <v>0</v>
      </c>
      <c r="L53" s="491"/>
      <c r="M53" s="496"/>
      <c r="N53" s="496"/>
    </row>
    <row r="54" spans="1:14" x14ac:dyDescent="0.3">
      <c r="A54" s="490"/>
      <c r="B54" s="490"/>
      <c r="C54" s="673" t="e">
        <f>VLOOKUP(F54,DB!$D$4:$G$403,4,FALSE)</f>
        <v>#N/A</v>
      </c>
      <c r="D54" s="674" t="e">
        <f>VLOOKUP(F54,DB!$D$4:$G$403,3,FALSE)</f>
        <v>#N/A</v>
      </c>
      <c r="E54" s="675" t="e">
        <f>VLOOKUP(F54,DB!$D$4:$G$403,2,FALSE)</f>
        <v>#N/A</v>
      </c>
      <c r="F54" s="491"/>
      <c r="G54" s="491"/>
      <c r="H54" s="492"/>
      <c r="I54" s="493"/>
      <c r="J54" s="494" t="str">
        <f>IF(I54="","I열의 환율적용방법 선택",IF(I54="개별환율", "직접입력 하세요.", IF(OR(I54="가중평균환율",I54="송금환율"), "직접입력 하세요.", IF(I54="원화집행", 1, IF(I54="월별평균환율(미화)",VLOOKUP(MONTH(A54),월별평균환율!$B$34:$D$45,2,0), IF(I54="월별평균환율(현지화)",VLOOKUP(MONTH(A54),월별평균환율!$B$34:$D$45,3,0)))))))</f>
        <v>I열의 환율적용방법 선택</v>
      </c>
      <c r="K54" s="495">
        <f t="shared" si="0"/>
        <v>0</v>
      </c>
      <c r="L54" s="491"/>
      <c r="M54" s="496"/>
      <c r="N54" s="496"/>
    </row>
    <row r="55" spans="1:14" x14ac:dyDescent="0.3">
      <c r="A55" s="490"/>
      <c r="B55" s="490"/>
      <c r="C55" s="673" t="e">
        <f>VLOOKUP(F55,DB!$D$4:$G$403,4,FALSE)</f>
        <v>#N/A</v>
      </c>
      <c r="D55" s="674" t="e">
        <f>VLOOKUP(F55,DB!$D$4:$G$403,3,FALSE)</f>
        <v>#N/A</v>
      </c>
      <c r="E55" s="675" t="e">
        <f>VLOOKUP(F55,DB!$D$4:$G$403,2,FALSE)</f>
        <v>#N/A</v>
      </c>
      <c r="F55" s="491"/>
      <c r="G55" s="491"/>
      <c r="H55" s="492"/>
      <c r="I55" s="493"/>
      <c r="J55" s="494" t="str">
        <f>IF(I55="","I열의 환율적용방법 선택",IF(I55="개별환율", "직접입력 하세요.", IF(OR(I55="가중평균환율",I55="송금환율"), "직접입력 하세요.", IF(I55="원화집행", 1, IF(I55="월별평균환율(미화)",VLOOKUP(MONTH(A55),월별평균환율!$B$34:$D$45,2,0), IF(I55="월별평균환율(현지화)",VLOOKUP(MONTH(A55),월별평균환율!$B$34:$D$45,3,0)))))))</f>
        <v>I열의 환율적용방법 선택</v>
      </c>
      <c r="K55" s="495">
        <f t="shared" si="0"/>
        <v>0</v>
      </c>
      <c r="L55" s="491"/>
      <c r="M55" s="496"/>
      <c r="N55" s="496"/>
    </row>
    <row r="56" spans="1:14" x14ac:dyDescent="0.3">
      <c r="A56" s="490"/>
      <c r="B56" s="490"/>
      <c r="C56" s="673" t="e">
        <f>VLOOKUP(F56,DB!$D$4:$G$403,4,FALSE)</f>
        <v>#N/A</v>
      </c>
      <c r="D56" s="674" t="e">
        <f>VLOOKUP(F56,DB!$D$4:$G$403,3,FALSE)</f>
        <v>#N/A</v>
      </c>
      <c r="E56" s="675" t="e">
        <f>VLOOKUP(F56,DB!$D$4:$G$403,2,FALSE)</f>
        <v>#N/A</v>
      </c>
      <c r="F56" s="491"/>
      <c r="G56" s="491"/>
      <c r="H56" s="492"/>
      <c r="I56" s="493"/>
      <c r="J56" s="494" t="str">
        <f>IF(I56="","I열의 환율적용방법 선택",IF(I56="개별환율", "직접입력 하세요.", IF(OR(I56="가중평균환율",I56="송금환율"), "직접입력 하세요.", IF(I56="원화집행", 1, IF(I56="월별평균환율(미화)",VLOOKUP(MONTH(A56),월별평균환율!$B$34:$D$45,2,0), IF(I56="월별평균환율(현지화)",VLOOKUP(MONTH(A56),월별평균환율!$B$34:$D$45,3,0)))))))</f>
        <v>I열의 환율적용방법 선택</v>
      </c>
      <c r="K56" s="495">
        <f t="shared" si="0"/>
        <v>0</v>
      </c>
      <c r="L56" s="491"/>
      <c r="M56" s="496"/>
      <c r="N56" s="496"/>
    </row>
    <row r="57" spans="1:14" x14ac:dyDescent="0.3">
      <c r="A57" s="490"/>
      <c r="B57" s="490"/>
      <c r="C57" s="673" t="e">
        <f>VLOOKUP(F57,DB!$D$4:$G$403,4,FALSE)</f>
        <v>#N/A</v>
      </c>
      <c r="D57" s="674" t="e">
        <f>VLOOKUP(F57,DB!$D$4:$G$403,3,FALSE)</f>
        <v>#N/A</v>
      </c>
      <c r="E57" s="675" t="e">
        <f>VLOOKUP(F57,DB!$D$4:$G$403,2,FALSE)</f>
        <v>#N/A</v>
      </c>
      <c r="F57" s="491"/>
      <c r="G57" s="491"/>
      <c r="H57" s="492"/>
      <c r="I57" s="493"/>
      <c r="J57" s="494" t="str">
        <f>IF(I57="","I열의 환율적용방법 선택",IF(I57="개별환율", "직접입력 하세요.", IF(OR(I57="가중평균환율",I57="송금환율"), "직접입력 하세요.", IF(I57="원화집행", 1, IF(I57="월별평균환율(미화)",VLOOKUP(MONTH(A57),월별평균환율!$B$34:$D$45,2,0), IF(I57="월별평균환율(현지화)",VLOOKUP(MONTH(A57),월별평균환율!$B$34:$D$45,3,0)))))))</f>
        <v>I열의 환율적용방법 선택</v>
      </c>
      <c r="K57" s="495">
        <f t="shared" si="0"/>
        <v>0</v>
      </c>
      <c r="L57" s="491"/>
      <c r="M57" s="496"/>
      <c r="N57" s="496"/>
    </row>
    <row r="58" spans="1:14" x14ac:dyDescent="0.3">
      <c r="A58" s="490"/>
      <c r="B58" s="490"/>
      <c r="C58" s="673" t="e">
        <f>VLOOKUP(F58,DB!$D$4:$G$403,4,FALSE)</f>
        <v>#N/A</v>
      </c>
      <c r="D58" s="674" t="e">
        <f>VLOOKUP(F58,DB!$D$4:$G$403,3,FALSE)</f>
        <v>#N/A</v>
      </c>
      <c r="E58" s="675" t="e">
        <f>VLOOKUP(F58,DB!$D$4:$G$403,2,FALSE)</f>
        <v>#N/A</v>
      </c>
      <c r="F58" s="491"/>
      <c r="G58" s="491"/>
      <c r="H58" s="492"/>
      <c r="I58" s="493"/>
      <c r="J58" s="494" t="str">
        <f>IF(I58="","I열의 환율적용방법 선택",IF(I58="개별환율", "직접입력 하세요.", IF(OR(I58="가중평균환율",I58="송금환율"), "직접입력 하세요.", IF(I58="원화집행", 1, IF(I58="월별평균환율(미화)",VLOOKUP(MONTH(A58),월별평균환율!$B$34:$D$45,2,0), IF(I58="월별평균환율(현지화)",VLOOKUP(MONTH(A58),월별평균환율!$B$34:$D$45,3,0)))))))</f>
        <v>I열의 환율적용방법 선택</v>
      </c>
      <c r="K58" s="495">
        <f t="shared" si="0"/>
        <v>0</v>
      </c>
      <c r="L58" s="491"/>
      <c r="M58" s="496"/>
      <c r="N58" s="496"/>
    </row>
    <row r="59" spans="1:14" x14ac:dyDescent="0.3">
      <c r="A59" s="490"/>
      <c r="B59" s="490"/>
      <c r="C59" s="673" t="e">
        <f>VLOOKUP(F59,DB!$D$4:$G$403,4,FALSE)</f>
        <v>#N/A</v>
      </c>
      <c r="D59" s="674" t="e">
        <f>VLOOKUP(F59,DB!$D$4:$G$403,3,FALSE)</f>
        <v>#N/A</v>
      </c>
      <c r="E59" s="675" t="e">
        <f>VLOOKUP(F59,DB!$D$4:$G$403,2,FALSE)</f>
        <v>#N/A</v>
      </c>
      <c r="F59" s="491"/>
      <c r="G59" s="491"/>
      <c r="H59" s="492"/>
      <c r="I59" s="493"/>
      <c r="J59" s="494" t="str">
        <f>IF(I59="","I열의 환율적용방법 선택",IF(I59="개별환율", "직접입력 하세요.", IF(OR(I59="가중평균환율",I59="송금환율"), "직접입력 하세요.", IF(I59="원화집행", 1, IF(I59="월별평균환율(미화)",VLOOKUP(MONTH(A59),월별평균환율!$B$34:$D$45,2,0), IF(I59="월별평균환율(현지화)",VLOOKUP(MONTH(A59),월별평균환율!$B$34:$D$45,3,0)))))))</f>
        <v>I열의 환율적용방법 선택</v>
      </c>
      <c r="K59" s="495">
        <f t="shared" si="0"/>
        <v>0</v>
      </c>
      <c r="L59" s="491"/>
      <c r="M59" s="496"/>
      <c r="N59" s="496"/>
    </row>
    <row r="60" spans="1:14" x14ac:dyDescent="0.3">
      <c r="A60" s="490"/>
      <c r="B60" s="490"/>
      <c r="C60" s="673" t="e">
        <f>VLOOKUP(F60,DB!$D$4:$G$403,4,FALSE)</f>
        <v>#N/A</v>
      </c>
      <c r="D60" s="674" t="e">
        <f>VLOOKUP(F60,DB!$D$4:$G$403,3,FALSE)</f>
        <v>#N/A</v>
      </c>
      <c r="E60" s="675" t="e">
        <f>VLOOKUP(F60,DB!$D$4:$G$403,2,FALSE)</f>
        <v>#N/A</v>
      </c>
      <c r="F60" s="491"/>
      <c r="G60" s="491"/>
      <c r="H60" s="492"/>
      <c r="I60" s="493"/>
      <c r="J60" s="494" t="str">
        <f>IF(I60="","I열의 환율적용방법 선택",IF(I60="개별환율", "직접입력 하세요.", IF(OR(I60="가중평균환율",I60="송금환율"), "직접입력 하세요.", IF(I60="원화집행", 1, IF(I60="월별평균환율(미화)",VLOOKUP(MONTH(A60),월별평균환율!$B$34:$D$45,2,0), IF(I60="월별평균환율(현지화)",VLOOKUP(MONTH(A60),월별평균환율!$B$34:$D$45,3,0)))))))</f>
        <v>I열의 환율적용방법 선택</v>
      </c>
      <c r="K60" s="495">
        <f t="shared" si="0"/>
        <v>0</v>
      </c>
      <c r="L60" s="491"/>
      <c r="M60" s="496"/>
      <c r="N60" s="496"/>
    </row>
    <row r="61" spans="1:14" x14ac:dyDescent="0.3">
      <c r="A61" s="490"/>
      <c r="B61" s="490"/>
      <c r="C61" s="673" t="e">
        <f>VLOOKUP(F61,DB!$D$4:$G$403,4,FALSE)</f>
        <v>#N/A</v>
      </c>
      <c r="D61" s="674" t="e">
        <f>VLOOKUP(F61,DB!$D$4:$G$403,3,FALSE)</f>
        <v>#N/A</v>
      </c>
      <c r="E61" s="675" t="e">
        <f>VLOOKUP(F61,DB!$D$4:$G$403,2,FALSE)</f>
        <v>#N/A</v>
      </c>
      <c r="F61" s="491"/>
      <c r="G61" s="491"/>
      <c r="H61" s="492"/>
      <c r="I61" s="493"/>
      <c r="J61" s="494" t="str">
        <f>IF(I61="","I열의 환율적용방법 선택",IF(I61="개별환율", "직접입력 하세요.", IF(OR(I61="가중평균환율",I61="송금환율"), "직접입력 하세요.", IF(I61="원화집행", 1, IF(I61="월별평균환율(미화)",VLOOKUP(MONTH(A61),월별평균환율!$B$34:$D$45,2,0), IF(I61="월별평균환율(현지화)",VLOOKUP(MONTH(A61),월별평균환율!$B$34:$D$45,3,0)))))))</f>
        <v>I열의 환율적용방법 선택</v>
      </c>
      <c r="K61" s="495">
        <f t="shared" si="0"/>
        <v>0</v>
      </c>
      <c r="L61" s="491"/>
      <c r="M61" s="496"/>
      <c r="N61" s="496"/>
    </row>
    <row r="62" spans="1:14" x14ac:dyDescent="0.3">
      <c r="A62" s="490"/>
      <c r="B62" s="490"/>
      <c r="C62" s="673" t="e">
        <f>VLOOKUP(F62,DB!$D$4:$G$403,4,FALSE)</f>
        <v>#N/A</v>
      </c>
      <c r="D62" s="674" t="e">
        <f>VLOOKUP(F62,DB!$D$4:$G$403,3,FALSE)</f>
        <v>#N/A</v>
      </c>
      <c r="E62" s="675" t="e">
        <f>VLOOKUP(F62,DB!$D$4:$G$403,2,FALSE)</f>
        <v>#N/A</v>
      </c>
      <c r="F62" s="491"/>
      <c r="G62" s="491"/>
      <c r="H62" s="492"/>
      <c r="I62" s="493"/>
      <c r="J62" s="494" t="str">
        <f>IF(I62="","I열의 환율적용방법 선택",IF(I62="개별환율", "직접입력 하세요.", IF(OR(I62="가중평균환율",I62="송금환율"), "직접입력 하세요.", IF(I62="원화집행", 1, IF(I62="월별평균환율(미화)",VLOOKUP(MONTH(A62),월별평균환율!$B$34:$D$45,2,0), IF(I62="월별평균환율(현지화)",VLOOKUP(MONTH(A62),월별평균환율!$B$34:$D$45,3,0)))))))</f>
        <v>I열의 환율적용방법 선택</v>
      </c>
      <c r="K62" s="495">
        <f t="shared" si="0"/>
        <v>0</v>
      </c>
      <c r="L62" s="491"/>
      <c r="M62" s="496"/>
      <c r="N62" s="496"/>
    </row>
    <row r="63" spans="1:14" x14ac:dyDescent="0.3">
      <c r="A63" s="490"/>
      <c r="B63" s="490"/>
      <c r="C63" s="673" t="e">
        <f>VLOOKUP(F63,DB!$D$4:$G$403,4,FALSE)</f>
        <v>#N/A</v>
      </c>
      <c r="D63" s="674" t="e">
        <f>VLOOKUP(F63,DB!$D$4:$G$403,3,FALSE)</f>
        <v>#N/A</v>
      </c>
      <c r="E63" s="675" t="e">
        <f>VLOOKUP(F63,DB!$D$4:$G$403,2,FALSE)</f>
        <v>#N/A</v>
      </c>
      <c r="F63" s="491"/>
      <c r="G63" s="491"/>
      <c r="H63" s="492"/>
      <c r="I63" s="493"/>
      <c r="J63" s="494" t="str">
        <f>IF(I63="","I열의 환율적용방법 선택",IF(I63="개별환율", "직접입력 하세요.", IF(OR(I63="가중평균환율",I63="송금환율"), "직접입력 하세요.", IF(I63="원화집행", 1, IF(I63="월별평균환율(미화)",VLOOKUP(MONTH(A63),월별평균환율!$B$34:$D$45,2,0), IF(I63="월별평균환율(현지화)",VLOOKUP(MONTH(A63),월별평균환율!$B$34:$D$45,3,0)))))))</f>
        <v>I열의 환율적용방법 선택</v>
      </c>
      <c r="K63" s="495">
        <f t="shared" si="0"/>
        <v>0</v>
      </c>
      <c r="L63" s="491"/>
      <c r="M63" s="496"/>
      <c r="N63" s="496"/>
    </row>
    <row r="64" spans="1:14" x14ac:dyDescent="0.3">
      <c r="A64" s="490"/>
      <c r="B64" s="490"/>
      <c r="C64" s="673" t="e">
        <f>VLOOKUP(F64,DB!$D$4:$G$403,4,FALSE)</f>
        <v>#N/A</v>
      </c>
      <c r="D64" s="674" t="e">
        <f>VLOOKUP(F64,DB!$D$4:$G$403,3,FALSE)</f>
        <v>#N/A</v>
      </c>
      <c r="E64" s="675" t="e">
        <f>VLOOKUP(F64,DB!$D$4:$G$403,2,FALSE)</f>
        <v>#N/A</v>
      </c>
      <c r="F64" s="491"/>
      <c r="G64" s="491"/>
      <c r="H64" s="492"/>
      <c r="I64" s="493"/>
      <c r="J64" s="494" t="str">
        <f>IF(I64="","I열의 환율적용방법 선택",IF(I64="개별환율", "직접입력 하세요.", IF(OR(I64="가중평균환율",I64="송금환율"), "직접입력 하세요.", IF(I64="원화집행", 1, IF(I64="월별평균환율(미화)",VLOOKUP(MONTH(A64),월별평균환율!$B$34:$D$45,2,0), IF(I64="월별평균환율(현지화)",VLOOKUP(MONTH(A64),월별평균환율!$B$34:$D$45,3,0)))))))</f>
        <v>I열의 환율적용방법 선택</v>
      </c>
      <c r="K64" s="495">
        <f t="shared" si="0"/>
        <v>0</v>
      </c>
      <c r="L64" s="491"/>
      <c r="M64" s="496"/>
      <c r="N64" s="496"/>
    </row>
    <row r="65" spans="1:14" x14ac:dyDescent="0.3">
      <c r="A65" s="490"/>
      <c r="B65" s="490"/>
      <c r="C65" s="673" t="e">
        <f>VLOOKUP(F65,DB!$D$4:$G$403,4,FALSE)</f>
        <v>#N/A</v>
      </c>
      <c r="D65" s="674" t="e">
        <f>VLOOKUP(F65,DB!$D$4:$G$403,3,FALSE)</f>
        <v>#N/A</v>
      </c>
      <c r="E65" s="675" t="e">
        <f>VLOOKUP(F65,DB!$D$4:$G$403,2,FALSE)</f>
        <v>#N/A</v>
      </c>
      <c r="F65" s="491"/>
      <c r="G65" s="491"/>
      <c r="H65" s="492"/>
      <c r="I65" s="493"/>
      <c r="J65" s="494" t="str">
        <f>IF(I65="","I열의 환율적용방법 선택",IF(I65="개별환율", "직접입력 하세요.", IF(OR(I65="가중평균환율",I65="송금환율"), "직접입력 하세요.", IF(I65="원화집행", 1, IF(I65="월별평균환율(미화)",VLOOKUP(MONTH(A65),월별평균환율!$B$34:$D$45,2,0), IF(I65="월별평균환율(현지화)",VLOOKUP(MONTH(A65),월별평균환율!$B$34:$D$45,3,0)))))))</f>
        <v>I열의 환율적용방법 선택</v>
      </c>
      <c r="K65" s="495">
        <f t="shared" si="0"/>
        <v>0</v>
      </c>
      <c r="L65" s="491"/>
      <c r="M65" s="496"/>
      <c r="N65" s="496"/>
    </row>
    <row r="66" spans="1:14" x14ac:dyDescent="0.3">
      <c r="A66" s="490"/>
      <c r="B66" s="490"/>
      <c r="C66" s="673" t="e">
        <f>VLOOKUP(F66,DB!$D$4:$G$403,4,FALSE)</f>
        <v>#N/A</v>
      </c>
      <c r="D66" s="674" t="e">
        <f>VLOOKUP(F66,DB!$D$4:$G$403,3,FALSE)</f>
        <v>#N/A</v>
      </c>
      <c r="E66" s="675" t="e">
        <f>VLOOKUP(F66,DB!$D$4:$G$403,2,FALSE)</f>
        <v>#N/A</v>
      </c>
      <c r="F66" s="491"/>
      <c r="G66" s="491"/>
      <c r="H66" s="492"/>
      <c r="I66" s="493"/>
      <c r="J66" s="494" t="str">
        <f>IF(I66="","I열의 환율적용방법 선택",IF(I66="개별환율", "직접입력 하세요.", IF(OR(I66="가중평균환율",I66="송금환율"), "직접입력 하세요.", IF(I66="원화집행", 1, IF(I66="월별평균환율(미화)",VLOOKUP(MONTH(A66),월별평균환율!$B$34:$D$45,2,0), IF(I66="월별평균환율(현지화)",VLOOKUP(MONTH(A66),월별평균환율!$B$34:$D$45,3,0)))))))</f>
        <v>I열의 환율적용방법 선택</v>
      </c>
      <c r="K66" s="495">
        <f t="shared" si="0"/>
        <v>0</v>
      </c>
      <c r="L66" s="491"/>
      <c r="M66" s="496"/>
      <c r="N66" s="496"/>
    </row>
    <row r="67" spans="1:14" x14ac:dyDescent="0.3">
      <c r="A67" s="490"/>
      <c r="B67" s="490"/>
      <c r="C67" s="673" t="e">
        <f>VLOOKUP(F67,DB!$D$4:$G$403,4,FALSE)</f>
        <v>#N/A</v>
      </c>
      <c r="D67" s="674" t="e">
        <f>VLOOKUP(F67,DB!$D$4:$G$403,3,FALSE)</f>
        <v>#N/A</v>
      </c>
      <c r="E67" s="675" t="e">
        <f>VLOOKUP(F67,DB!$D$4:$G$403,2,FALSE)</f>
        <v>#N/A</v>
      </c>
      <c r="F67" s="491"/>
      <c r="G67" s="491"/>
      <c r="H67" s="492"/>
      <c r="I67" s="493"/>
      <c r="J67" s="494" t="str">
        <f>IF(I67="","I열의 환율적용방법 선택",IF(I67="개별환율", "직접입력 하세요.", IF(OR(I67="가중평균환율",I67="송금환율"), "직접입력 하세요.", IF(I67="원화집행", 1, IF(I67="월별평균환율(미화)",VLOOKUP(MONTH(A67),월별평균환율!$B$34:$D$45,2,0), IF(I67="월별평균환율(현지화)",VLOOKUP(MONTH(A67),월별평균환율!$B$34:$D$45,3,0)))))))</f>
        <v>I열의 환율적용방법 선택</v>
      </c>
      <c r="K67" s="495">
        <f t="shared" si="0"/>
        <v>0</v>
      </c>
      <c r="L67" s="491"/>
      <c r="M67" s="496"/>
      <c r="N67" s="496"/>
    </row>
    <row r="68" spans="1:14" x14ac:dyDescent="0.3">
      <c r="A68" s="490"/>
      <c r="B68" s="490"/>
      <c r="C68" s="673" t="e">
        <f>VLOOKUP(F68,DB!$D$4:$G$403,4,FALSE)</f>
        <v>#N/A</v>
      </c>
      <c r="D68" s="674" t="e">
        <f>VLOOKUP(F68,DB!$D$4:$G$403,3,FALSE)</f>
        <v>#N/A</v>
      </c>
      <c r="E68" s="675" t="e">
        <f>VLOOKUP(F68,DB!$D$4:$G$403,2,FALSE)</f>
        <v>#N/A</v>
      </c>
      <c r="F68" s="491"/>
      <c r="G68" s="491"/>
      <c r="H68" s="492"/>
      <c r="I68" s="493"/>
      <c r="J68" s="494" t="str">
        <f>IF(I68="","I열의 환율적용방법 선택",IF(I68="개별환율", "직접입력 하세요.", IF(OR(I68="가중평균환율",I68="송금환율"), "직접입력 하세요.", IF(I68="원화집행", 1, IF(I68="월별평균환율(미화)",VLOOKUP(MONTH(A68),월별평균환율!$B$34:$D$45,2,0), IF(I68="월별평균환율(현지화)",VLOOKUP(MONTH(A68),월별평균환율!$B$34:$D$45,3,0)))))))</f>
        <v>I열의 환율적용방법 선택</v>
      </c>
      <c r="K68" s="495">
        <f t="shared" si="0"/>
        <v>0</v>
      </c>
      <c r="L68" s="491"/>
      <c r="M68" s="496"/>
      <c r="N68" s="496"/>
    </row>
    <row r="69" spans="1:14" x14ac:dyDescent="0.3">
      <c r="A69" s="490"/>
      <c r="B69" s="490"/>
      <c r="C69" s="673" t="e">
        <f>VLOOKUP(F69,DB!$D$4:$G$403,4,FALSE)</f>
        <v>#N/A</v>
      </c>
      <c r="D69" s="674" t="e">
        <f>VLOOKUP(F69,DB!$D$4:$G$403,3,FALSE)</f>
        <v>#N/A</v>
      </c>
      <c r="E69" s="675" t="e">
        <f>VLOOKUP(F69,DB!$D$4:$G$403,2,FALSE)</f>
        <v>#N/A</v>
      </c>
      <c r="F69" s="491"/>
      <c r="G69" s="491"/>
      <c r="H69" s="492"/>
      <c r="I69" s="493"/>
      <c r="J69" s="494" t="str">
        <f>IF(I69="","I열의 환율적용방법 선택",IF(I69="개별환율", "직접입력 하세요.", IF(OR(I69="가중평균환율",I69="송금환율"), "직접입력 하세요.", IF(I69="원화집행", 1, IF(I69="월별평균환율(미화)",VLOOKUP(MONTH(A69),월별평균환율!$B$34:$D$45,2,0), IF(I69="월별평균환율(현지화)",VLOOKUP(MONTH(A69),월별평균환율!$B$34:$D$45,3,0)))))))</f>
        <v>I열의 환율적용방법 선택</v>
      </c>
      <c r="K69" s="495">
        <f t="shared" ref="K69:K132" si="1">IFERROR(ROUND(H69*J69, 0),0)</f>
        <v>0</v>
      </c>
      <c r="L69" s="491"/>
      <c r="M69" s="496"/>
      <c r="N69" s="496"/>
    </row>
    <row r="70" spans="1:14" x14ac:dyDescent="0.3">
      <c r="A70" s="490"/>
      <c r="B70" s="490"/>
      <c r="C70" s="673" t="e">
        <f>VLOOKUP(F70,DB!$D$4:$G$403,4,FALSE)</f>
        <v>#N/A</v>
      </c>
      <c r="D70" s="674" t="e">
        <f>VLOOKUP(F70,DB!$D$4:$G$403,3,FALSE)</f>
        <v>#N/A</v>
      </c>
      <c r="E70" s="675" t="e">
        <f>VLOOKUP(F70,DB!$D$4:$G$403,2,FALSE)</f>
        <v>#N/A</v>
      </c>
      <c r="F70" s="491"/>
      <c r="G70" s="491"/>
      <c r="H70" s="492"/>
      <c r="I70" s="493"/>
      <c r="J70" s="494" t="str">
        <f>IF(I70="","I열의 환율적용방법 선택",IF(I70="개별환율", "직접입력 하세요.", IF(OR(I70="가중평균환율",I70="송금환율"), "직접입력 하세요.", IF(I70="원화집행", 1, IF(I70="월별평균환율(미화)",VLOOKUP(MONTH(A70),월별평균환율!$B$34:$D$45,2,0), IF(I70="월별평균환율(현지화)",VLOOKUP(MONTH(A70),월별평균환율!$B$34:$D$45,3,0)))))))</f>
        <v>I열의 환율적용방법 선택</v>
      </c>
      <c r="K70" s="495">
        <f t="shared" si="1"/>
        <v>0</v>
      </c>
      <c r="L70" s="491"/>
      <c r="M70" s="496"/>
      <c r="N70" s="496"/>
    </row>
    <row r="71" spans="1:14" x14ac:dyDescent="0.3">
      <c r="A71" s="490"/>
      <c r="B71" s="490"/>
      <c r="C71" s="673" t="e">
        <f>VLOOKUP(F71,DB!$D$4:$G$403,4,FALSE)</f>
        <v>#N/A</v>
      </c>
      <c r="D71" s="674" t="e">
        <f>VLOOKUP(F71,DB!$D$4:$G$403,3,FALSE)</f>
        <v>#N/A</v>
      </c>
      <c r="E71" s="675" t="e">
        <f>VLOOKUP(F71,DB!$D$4:$G$403,2,FALSE)</f>
        <v>#N/A</v>
      </c>
      <c r="F71" s="491"/>
      <c r="G71" s="491"/>
      <c r="H71" s="492"/>
      <c r="I71" s="493"/>
      <c r="J71" s="494" t="str">
        <f>IF(I71="","I열의 환율적용방법 선택",IF(I71="개별환율", "직접입력 하세요.", IF(OR(I71="가중평균환율",I71="송금환율"), "직접입력 하세요.", IF(I71="원화집행", 1, IF(I71="월별평균환율(미화)",VLOOKUP(MONTH(A71),월별평균환율!$B$34:$D$45,2,0), IF(I71="월별평균환율(현지화)",VLOOKUP(MONTH(A71),월별평균환율!$B$34:$D$45,3,0)))))))</f>
        <v>I열의 환율적용방법 선택</v>
      </c>
      <c r="K71" s="495">
        <f t="shared" si="1"/>
        <v>0</v>
      </c>
      <c r="L71" s="491"/>
      <c r="M71" s="496"/>
      <c r="N71" s="496"/>
    </row>
    <row r="72" spans="1:14" x14ac:dyDescent="0.3">
      <c r="A72" s="490"/>
      <c r="B72" s="490"/>
      <c r="C72" s="673" t="e">
        <f>VLOOKUP(F72,DB!$D$4:$G$403,4,FALSE)</f>
        <v>#N/A</v>
      </c>
      <c r="D72" s="674" t="e">
        <f>VLOOKUP(F72,DB!$D$4:$G$403,3,FALSE)</f>
        <v>#N/A</v>
      </c>
      <c r="E72" s="675" t="e">
        <f>VLOOKUP(F72,DB!$D$4:$G$403,2,FALSE)</f>
        <v>#N/A</v>
      </c>
      <c r="F72" s="491"/>
      <c r="G72" s="491"/>
      <c r="H72" s="492"/>
      <c r="I72" s="493"/>
      <c r="J72" s="494" t="str">
        <f>IF(I72="","I열의 환율적용방법 선택",IF(I72="개별환율", "직접입력 하세요.", IF(OR(I72="가중평균환율",I72="송금환율"), "직접입력 하세요.", IF(I72="원화집행", 1, IF(I72="월별평균환율(미화)",VLOOKUP(MONTH(A72),월별평균환율!$B$34:$D$45,2,0), IF(I72="월별평균환율(현지화)",VLOOKUP(MONTH(A72),월별평균환율!$B$34:$D$45,3,0)))))))</f>
        <v>I열의 환율적용방법 선택</v>
      </c>
      <c r="K72" s="495">
        <f t="shared" si="1"/>
        <v>0</v>
      </c>
      <c r="L72" s="491"/>
      <c r="M72" s="496"/>
      <c r="N72" s="496"/>
    </row>
    <row r="73" spans="1:14" x14ac:dyDescent="0.3">
      <c r="A73" s="490"/>
      <c r="B73" s="490"/>
      <c r="C73" s="673" t="e">
        <f>VLOOKUP(F73,DB!$D$4:$G$403,4,FALSE)</f>
        <v>#N/A</v>
      </c>
      <c r="D73" s="674" t="e">
        <f>VLOOKUP(F73,DB!$D$4:$G$403,3,FALSE)</f>
        <v>#N/A</v>
      </c>
      <c r="E73" s="675" t="e">
        <f>VLOOKUP(F73,DB!$D$4:$G$403,2,FALSE)</f>
        <v>#N/A</v>
      </c>
      <c r="F73" s="491"/>
      <c r="G73" s="491"/>
      <c r="H73" s="492"/>
      <c r="I73" s="493"/>
      <c r="J73" s="494" t="str">
        <f>IF(I73="","I열의 환율적용방법 선택",IF(I73="개별환율", "직접입력 하세요.", IF(OR(I73="가중평균환율",I73="송금환율"), "직접입력 하세요.", IF(I73="원화집행", 1, IF(I73="월별평균환율(미화)",VLOOKUP(MONTH(A73),월별평균환율!$B$34:$D$45,2,0), IF(I73="월별평균환율(현지화)",VLOOKUP(MONTH(A73),월별평균환율!$B$34:$D$45,3,0)))))))</f>
        <v>I열의 환율적용방법 선택</v>
      </c>
      <c r="K73" s="495">
        <f t="shared" si="1"/>
        <v>0</v>
      </c>
      <c r="L73" s="491"/>
      <c r="M73" s="496"/>
      <c r="N73" s="496"/>
    </row>
    <row r="74" spans="1:14" x14ac:dyDescent="0.3">
      <c r="A74" s="490"/>
      <c r="B74" s="490"/>
      <c r="C74" s="673" t="e">
        <f>VLOOKUP(F74,DB!$D$4:$G$403,4,FALSE)</f>
        <v>#N/A</v>
      </c>
      <c r="D74" s="674" t="e">
        <f>VLOOKUP(F74,DB!$D$4:$G$403,3,FALSE)</f>
        <v>#N/A</v>
      </c>
      <c r="E74" s="675" t="e">
        <f>VLOOKUP(F74,DB!$D$4:$G$403,2,FALSE)</f>
        <v>#N/A</v>
      </c>
      <c r="F74" s="491"/>
      <c r="G74" s="491"/>
      <c r="H74" s="492"/>
      <c r="I74" s="493"/>
      <c r="J74" s="494" t="str">
        <f>IF(I74="","I열의 환율적용방법 선택",IF(I74="개별환율", "직접입력 하세요.", IF(OR(I74="가중평균환율",I74="송금환율"), "직접입력 하세요.", IF(I74="원화집행", 1, IF(I74="월별평균환율(미화)",VLOOKUP(MONTH(A74),월별평균환율!$B$34:$D$45,2,0), IF(I74="월별평균환율(현지화)",VLOOKUP(MONTH(A74),월별평균환율!$B$34:$D$45,3,0)))))))</f>
        <v>I열의 환율적용방법 선택</v>
      </c>
      <c r="K74" s="495">
        <f t="shared" si="1"/>
        <v>0</v>
      </c>
      <c r="L74" s="491"/>
      <c r="M74" s="496"/>
      <c r="N74" s="496"/>
    </row>
    <row r="75" spans="1:14" x14ac:dyDescent="0.3">
      <c r="A75" s="490"/>
      <c r="B75" s="490"/>
      <c r="C75" s="673" t="e">
        <f>VLOOKUP(F75,DB!$D$4:$G$403,4,FALSE)</f>
        <v>#N/A</v>
      </c>
      <c r="D75" s="674" t="e">
        <f>VLOOKUP(F75,DB!$D$4:$G$403,3,FALSE)</f>
        <v>#N/A</v>
      </c>
      <c r="E75" s="675" t="e">
        <f>VLOOKUP(F75,DB!$D$4:$G$403,2,FALSE)</f>
        <v>#N/A</v>
      </c>
      <c r="F75" s="491"/>
      <c r="G75" s="491"/>
      <c r="H75" s="492"/>
      <c r="I75" s="493"/>
      <c r="J75" s="494" t="str">
        <f>IF(I75="","I열의 환율적용방법 선택",IF(I75="개별환율", "직접입력 하세요.", IF(OR(I75="가중평균환율",I75="송금환율"), "직접입력 하세요.", IF(I75="원화집행", 1, IF(I75="월별평균환율(미화)",VLOOKUP(MONTH(A75),월별평균환율!$B$34:$D$45,2,0), IF(I75="월별평균환율(현지화)",VLOOKUP(MONTH(A75),월별평균환율!$B$34:$D$45,3,0)))))))</f>
        <v>I열의 환율적용방법 선택</v>
      </c>
      <c r="K75" s="495">
        <f t="shared" si="1"/>
        <v>0</v>
      </c>
      <c r="L75" s="491"/>
      <c r="M75" s="496"/>
      <c r="N75" s="496"/>
    </row>
    <row r="76" spans="1:14" x14ac:dyDescent="0.3">
      <c r="A76" s="490"/>
      <c r="B76" s="490"/>
      <c r="C76" s="673" t="e">
        <f>VLOOKUP(F76,DB!$D$4:$G$403,4,FALSE)</f>
        <v>#N/A</v>
      </c>
      <c r="D76" s="674" t="e">
        <f>VLOOKUP(F76,DB!$D$4:$G$403,3,FALSE)</f>
        <v>#N/A</v>
      </c>
      <c r="E76" s="675" t="e">
        <f>VLOOKUP(F76,DB!$D$4:$G$403,2,FALSE)</f>
        <v>#N/A</v>
      </c>
      <c r="F76" s="491"/>
      <c r="G76" s="491"/>
      <c r="H76" s="492"/>
      <c r="I76" s="493"/>
      <c r="J76" s="494" t="str">
        <f>IF(I76="","I열의 환율적용방법 선택",IF(I76="개별환율", "직접입력 하세요.", IF(OR(I76="가중평균환율",I76="송금환율"), "직접입력 하세요.", IF(I76="원화집행", 1, IF(I76="월별평균환율(미화)",VLOOKUP(MONTH(A76),월별평균환율!$B$34:$D$45,2,0), IF(I76="월별평균환율(현지화)",VLOOKUP(MONTH(A76),월별평균환율!$B$34:$D$45,3,0)))))))</f>
        <v>I열의 환율적용방법 선택</v>
      </c>
      <c r="K76" s="495">
        <f t="shared" si="1"/>
        <v>0</v>
      </c>
      <c r="L76" s="491"/>
      <c r="M76" s="496"/>
      <c r="N76" s="496"/>
    </row>
    <row r="77" spans="1:14" x14ac:dyDescent="0.3">
      <c r="A77" s="490"/>
      <c r="B77" s="490"/>
      <c r="C77" s="673" t="e">
        <f>VLOOKUP(F77,DB!$D$4:$G$403,4,FALSE)</f>
        <v>#N/A</v>
      </c>
      <c r="D77" s="674" t="e">
        <f>VLOOKUP(F77,DB!$D$4:$G$403,3,FALSE)</f>
        <v>#N/A</v>
      </c>
      <c r="E77" s="675" t="e">
        <f>VLOOKUP(F77,DB!$D$4:$G$403,2,FALSE)</f>
        <v>#N/A</v>
      </c>
      <c r="F77" s="491"/>
      <c r="G77" s="491"/>
      <c r="H77" s="492"/>
      <c r="I77" s="493"/>
      <c r="J77" s="494" t="str">
        <f>IF(I77="","I열의 환율적용방법 선택",IF(I77="개별환율", "직접입력 하세요.", IF(OR(I77="가중평균환율",I77="송금환율"), "직접입력 하세요.", IF(I77="원화집행", 1, IF(I77="월별평균환율(미화)",VLOOKUP(MONTH(A77),월별평균환율!$B$34:$D$45,2,0), IF(I77="월별평균환율(현지화)",VLOOKUP(MONTH(A77),월별평균환율!$B$34:$D$45,3,0)))))))</f>
        <v>I열의 환율적용방법 선택</v>
      </c>
      <c r="K77" s="495">
        <f t="shared" si="1"/>
        <v>0</v>
      </c>
      <c r="L77" s="491"/>
      <c r="M77" s="496"/>
      <c r="N77" s="496"/>
    </row>
    <row r="78" spans="1:14" x14ac:dyDescent="0.3">
      <c r="A78" s="490"/>
      <c r="B78" s="490"/>
      <c r="C78" s="673" t="e">
        <f>VLOOKUP(F78,DB!$D$4:$G$403,4,FALSE)</f>
        <v>#N/A</v>
      </c>
      <c r="D78" s="674" t="e">
        <f>VLOOKUP(F78,DB!$D$4:$G$403,3,FALSE)</f>
        <v>#N/A</v>
      </c>
      <c r="E78" s="675" t="e">
        <f>VLOOKUP(F78,DB!$D$4:$G$403,2,FALSE)</f>
        <v>#N/A</v>
      </c>
      <c r="F78" s="491"/>
      <c r="G78" s="491"/>
      <c r="H78" s="492"/>
      <c r="I78" s="493"/>
      <c r="J78" s="494" t="str">
        <f>IF(I78="","I열의 환율적용방법 선택",IF(I78="개별환율", "직접입력 하세요.", IF(OR(I78="가중평균환율",I78="송금환율"), "직접입력 하세요.", IF(I78="원화집행", 1, IF(I78="월별평균환율(미화)",VLOOKUP(MONTH(A78),월별평균환율!$B$34:$D$45,2,0), IF(I78="월별평균환율(현지화)",VLOOKUP(MONTH(A78),월별평균환율!$B$34:$D$45,3,0)))))))</f>
        <v>I열의 환율적용방법 선택</v>
      </c>
      <c r="K78" s="495">
        <f t="shared" si="1"/>
        <v>0</v>
      </c>
      <c r="L78" s="491"/>
      <c r="M78" s="496"/>
      <c r="N78" s="496"/>
    </row>
    <row r="79" spans="1:14" x14ac:dyDescent="0.3">
      <c r="A79" s="490"/>
      <c r="B79" s="490"/>
      <c r="C79" s="673" t="e">
        <f>VLOOKUP(F79,DB!$D$4:$G$403,4,FALSE)</f>
        <v>#N/A</v>
      </c>
      <c r="D79" s="674" t="e">
        <f>VLOOKUP(F79,DB!$D$4:$G$403,3,FALSE)</f>
        <v>#N/A</v>
      </c>
      <c r="E79" s="675" t="e">
        <f>VLOOKUP(F79,DB!$D$4:$G$403,2,FALSE)</f>
        <v>#N/A</v>
      </c>
      <c r="F79" s="491"/>
      <c r="G79" s="491"/>
      <c r="H79" s="492"/>
      <c r="I79" s="493"/>
      <c r="J79" s="494" t="str">
        <f>IF(I79="","I열의 환율적용방법 선택",IF(I79="개별환율", "직접입력 하세요.", IF(OR(I79="가중평균환율",I79="송금환율"), "직접입력 하세요.", IF(I79="원화집행", 1, IF(I79="월별평균환율(미화)",VLOOKUP(MONTH(A79),월별평균환율!$B$34:$D$45,2,0), IF(I79="월별평균환율(현지화)",VLOOKUP(MONTH(A79),월별평균환율!$B$34:$D$45,3,0)))))))</f>
        <v>I열의 환율적용방법 선택</v>
      </c>
      <c r="K79" s="495">
        <f t="shared" si="1"/>
        <v>0</v>
      </c>
      <c r="L79" s="491"/>
      <c r="M79" s="496"/>
      <c r="N79" s="496"/>
    </row>
    <row r="80" spans="1:14" x14ac:dyDescent="0.3">
      <c r="A80" s="490"/>
      <c r="B80" s="490"/>
      <c r="C80" s="673" t="e">
        <f>VLOOKUP(F80,DB!$D$4:$G$403,4,FALSE)</f>
        <v>#N/A</v>
      </c>
      <c r="D80" s="674" t="e">
        <f>VLOOKUP(F80,DB!$D$4:$G$403,3,FALSE)</f>
        <v>#N/A</v>
      </c>
      <c r="E80" s="675" t="e">
        <f>VLOOKUP(F80,DB!$D$4:$G$403,2,FALSE)</f>
        <v>#N/A</v>
      </c>
      <c r="F80" s="491"/>
      <c r="G80" s="491"/>
      <c r="H80" s="492"/>
      <c r="I80" s="493"/>
      <c r="J80" s="494" t="str">
        <f>IF(I80="","I열의 환율적용방법 선택",IF(I80="개별환율", "직접입력 하세요.", IF(OR(I80="가중평균환율",I80="송금환율"), "직접입력 하세요.", IF(I80="원화집행", 1, IF(I80="월별평균환율(미화)",VLOOKUP(MONTH(A80),월별평균환율!$B$34:$D$45,2,0), IF(I80="월별평균환율(현지화)",VLOOKUP(MONTH(A80),월별평균환율!$B$34:$D$45,3,0)))))))</f>
        <v>I열의 환율적용방법 선택</v>
      </c>
      <c r="K80" s="495">
        <f t="shared" si="1"/>
        <v>0</v>
      </c>
      <c r="L80" s="491"/>
      <c r="M80" s="496"/>
      <c r="N80" s="496"/>
    </row>
    <row r="81" spans="1:14" x14ac:dyDescent="0.3">
      <c r="A81" s="490"/>
      <c r="B81" s="490"/>
      <c r="C81" s="673" t="e">
        <f>VLOOKUP(F81,DB!$D$4:$G$403,4,FALSE)</f>
        <v>#N/A</v>
      </c>
      <c r="D81" s="674" t="e">
        <f>VLOOKUP(F81,DB!$D$4:$G$403,3,FALSE)</f>
        <v>#N/A</v>
      </c>
      <c r="E81" s="675" t="e">
        <f>VLOOKUP(F81,DB!$D$4:$G$403,2,FALSE)</f>
        <v>#N/A</v>
      </c>
      <c r="F81" s="491"/>
      <c r="G81" s="491"/>
      <c r="H81" s="492"/>
      <c r="I81" s="493"/>
      <c r="J81" s="494" t="str">
        <f>IF(I81="","I열의 환율적용방법 선택",IF(I81="개별환율", "직접입력 하세요.", IF(OR(I81="가중평균환율",I81="송금환율"), "직접입력 하세요.", IF(I81="원화집행", 1, IF(I81="월별평균환율(미화)",VLOOKUP(MONTH(A81),월별평균환율!$B$34:$D$45,2,0), IF(I81="월별평균환율(현지화)",VLOOKUP(MONTH(A81),월별평균환율!$B$34:$D$45,3,0)))))))</f>
        <v>I열의 환율적용방법 선택</v>
      </c>
      <c r="K81" s="495">
        <f t="shared" si="1"/>
        <v>0</v>
      </c>
      <c r="L81" s="491"/>
      <c r="M81" s="496"/>
      <c r="N81" s="496"/>
    </row>
    <row r="82" spans="1:14" x14ac:dyDescent="0.3">
      <c r="A82" s="490"/>
      <c r="B82" s="490"/>
      <c r="C82" s="673" t="e">
        <f>VLOOKUP(F82,DB!$D$4:$G$403,4,FALSE)</f>
        <v>#N/A</v>
      </c>
      <c r="D82" s="674" t="e">
        <f>VLOOKUP(F82,DB!$D$4:$G$403,3,FALSE)</f>
        <v>#N/A</v>
      </c>
      <c r="E82" s="675" t="e">
        <f>VLOOKUP(F82,DB!$D$4:$G$403,2,FALSE)</f>
        <v>#N/A</v>
      </c>
      <c r="F82" s="491"/>
      <c r="G82" s="491"/>
      <c r="H82" s="492"/>
      <c r="I82" s="493"/>
      <c r="J82" s="494" t="str">
        <f>IF(I82="","I열의 환율적용방법 선택",IF(I82="개별환율", "직접입력 하세요.", IF(OR(I82="가중평균환율",I82="송금환율"), "직접입력 하세요.", IF(I82="원화집행", 1, IF(I82="월별평균환율(미화)",VLOOKUP(MONTH(A82),월별평균환율!$B$34:$D$45,2,0), IF(I82="월별평균환율(현지화)",VLOOKUP(MONTH(A82),월별평균환율!$B$34:$D$45,3,0)))))))</f>
        <v>I열의 환율적용방법 선택</v>
      </c>
      <c r="K82" s="495">
        <f t="shared" si="1"/>
        <v>0</v>
      </c>
      <c r="L82" s="491"/>
      <c r="M82" s="496"/>
      <c r="N82" s="496"/>
    </row>
    <row r="83" spans="1:14" x14ac:dyDescent="0.3">
      <c r="A83" s="490"/>
      <c r="B83" s="490"/>
      <c r="C83" s="673" t="e">
        <f>VLOOKUP(F83,DB!$D$4:$G$403,4,FALSE)</f>
        <v>#N/A</v>
      </c>
      <c r="D83" s="674" t="e">
        <f>VLOOKUP(F83,DB!$D$4:$G$403,3,FALSE)</f>
        <v>#N/A</v>
      </c>
      <c r="E83" s="675" t="e">
        <f>VLOOKUP(F83,DB!$D$4:$G$403,2,FALSE)</f>
        <v>#N/A</v>
      </c>
      <c r="F83" s="491"/>
      <c r="G83" s="491"/>
      <c r="H83" s="492"/>
      <c r="I83" s="493"/>
      <c r="J83" s="494" t="str">
        <f>IF(I83="","I열의 환율적용방법 선택",IF(I83="개별환율", "직접입력 하세요.", IF(OR(I83="가중평균환율",I83="송금환율"), "직접입력 하세요.", IF(I83="원화집행", 1, IF(I83="월별평균환율(미화)",VLOOKUP(MONTH(A83),월별평균환율!$B$34:$D$45,2,0), IF(I83="월별평균환율(현지화)",VLOOKUP(MONTH(A83),월별평균환율!$B$34:$D$45,3,0)))))))</f>
        <v>I열의 환율적용방법 선택</v>
      </c>
      <c r="K83" s="495">
        <f t="shared" si="1"/>
        <v>0</v>
      </c>
      <c r="L83" s="491"/>
      <c r="M83" s="496"/>
      <c r="N83" s="496"/>
    </row>
    <row r="84" spans="1:14" x14ac:dyDescent="0.3">
      <c r="A84" s="490"/>
      <c r="B84" s="490"/>
      <c r="C84" s="673" t="e">
        <f>VLOOKUP(F84,DB!$D$4:$G$403,4,FALSE)</f>
        <v>#N/A</v>
      </c>
      <c r="D84" s="674" t="e">
        <f>VLOOKUP(F84,DB!$D$4:$G$403,3,FALSE)</f>
        <v>#N/A</v>
      </c>
      <c r="E84" s="675" t="e">
        <f>VLOOKUP(F84,DB!$D$4:$G$403,2,FALSE)</f>
        <v>#N/A</v>
      </c>
      <c r="F84" s="491"/>
      <c r="G84" s="491"/>
      <c r="H84" s="492"/>
      <c r="I84" s="493"/>
      <c r="J84" s="494" t="str">
        <f>IF(I84="","I열의 환율적용방법 선택",IF(I84="개별환율", "직접입력 하세요.", IF(OR(I84="가중평균환율",I84="송금환율"), "직접입력 하세요.", IF(I84="원화집행", 1, IF(I84="월별평균환율(미화)",VLOOKUP(MONTH(A84),월별평균환율!$B$34:$D$45,2,0), IF(I84="월별평균환율(현지화)",VLOOKUP(MONTH(A84),월별평균환율!$B$34:$D$45,3,0)))))))</f>
        <v>I열의 환율적용방법 선택</v>
      </c>
      <c r="K84" s="495">
        <f t="shared" si="1"/>
        <v>0</v>
      </c>
      <c r="L84" s="491"/>
      <c r="M84" s="496"/>
      <c r="N84" s="496"/>
    </row>
    <row r="85" spans="1:14" x14ac:dyDescent="0.3">
      <c r="A85" s="490"/>
      <c r="B85" s="490"/>
      <c r="C85" s="673" t="e">
        <f>VLOOKUP(F85,DB!$D$4:$G$403,4,FALSE)</f>
        <v>#N/A</v>
      </c>
      <c r="D85" s="674" t="e">
        <f>VLOOKUP(F85,DB!$D$4:$G$403,3,FALSE)</f>
        <v>#N/A</v>
      </c>
      <c r="E85" s="675" t="e">
        <f>VLOOKUP(F85,DB!$D$4:$G$403,2,FALSE)</f>
        <v>#N/A</v>
      </c>
      <c r="F85" s="491"/>
      <c r="G85" s="491"/>
      <c r="H85" s="492"/>
      <c r="I85" s="493"/>
      <c r="J85" s="494" t="str">
        <f>IF(I85="","I열의 환율적용방법 선택",IF(I85="개별환율", "직접입력 하세요.", IF(OR(I85="가중평균환율",I85="송금환율"), "직접입력 하세요.", IF(I85="원화집행", 1, IF(I85="월별평균환율(미화)",VLOOKUP(MONTH(A85),월별평균환율!$B$34:$D$45,2,0), IF(I85="월별평균환율(현지화)",VLOOKUP(MONTH(A85),월별평균환율!$B$34:$D$45,3,0)))))))</f>
        <v>I열의 환율적용방법 선택</v>
      </c>
      <c r="K85" s="495">
        <f t="shared" si="1"/>
        <v>0</v>
      </c>
      <c r="L85" s="491"/>
      <c r="M85" s="496"/>
      <c r="N85" s="496"/>
    </row>
    <row r="86" spans="1:14" x14ac:dyDescent="0.3">
      <c r="A86" s="490"/>
      <c r="B86" s="490"/>
      <c r="C86" s="673" t="e">
        <f>VLOOKUP(F86,DB!$D$4:$G$403,4,FALSE)</f>
        <v>#N/A</v>
      </c>
      <c r="D86" s="674" t="e">
        <f>VLOOKUP(F86,DB!$D$4:$G$403,3,FALSE)</f>
        <v>#N/A</v>
      </c>
      <c r="E86" s="675" t="e">
        <f>VLOOKUP(F86,DB!$D$4:$G$403,2,FALSE)</f>
        <v>#N/A</v>
      </c>
      <c r="F86" s="491"/>
      <c r="G86" s="491"/>
      <c r="H86" s="492"/>
      <c r="I86" s="493"/>
      <c r="J86" s="494" t="str">
        <f>IF(I86="","I열의 환율적용방법 선택",IF(I86="개별환율", "직접입력 하세요.", IF(OR(I86="가중평균환율",I86="송금환율"), "직접입력 하세요.", IF(I86="원화집행", 1, IF(I86="월별평균환율(미화)",VLOOKUP(MONTH(A86),월별평균환율!$B$34:$D$45,2,0), IF(I86="월별평균환율(현지화)",VLOOKUP(MONTH(A86),월별평균환율!$B$34:$D$45,3,0)))))))</f>
        <v>I열의 환율적용방법 선택</v>
      </c>
      <c r="K86" s="495">
        <f t="shared" si="1"/>
        <v>0</v>
      </c>
      <c r="L86" s="491"/>
      <c r="M86" s="496"/>
      <c r="N86" s="496"/>
    </row>
    <row r="87" spans="1:14" x14ac:dyDescent="0.3">
      <c r="A87" s="490"/>
      <c r="B87" s="490"/>
      <c r="C87" s="673" t="e">
        <f>VLOOKUP(F87,DB!$D$4:$G$403,4,FALSE)</f>
        <v>#N/A</v>
      </c>
      <c r="D87" s="674" t="e">
        <f>VLOOKUP(F87,DB!$D$4:$G$403,3,FALSE)</f>
        <v>#N/A</v>
      </c>
      <c r="E87" s="675" t="e">
        <f>VLOOKUP(F87,DB!$D$4:$G$403,2,FALSE)</f>
        <v>#N/A</v>
      </c>
      <c r="F87" s="491"/>
      <c r="G87" s="491"/>
      <c r="H87" s="492"/>
      <c r="I87" s="493"/>
      <c r="J87" s="494" t="str">
        <f>IF(I87="","I열의 환율적용방법 선택",IF(I87="개별환율", "직접입력 하세요.", IF(OR(I87="가중평균환율",I87="송금환율"), "직접입력 하세요.", IF(I87="원화집행", 1, IF(I87="월별평균환율(미화)",VLOOKUP(MONTH(A87),월별평균환율!$B$34:$D$45,2,0), IF(I87="월별평균환율(현지화)",VLOOKUP(MONTH(A87),월별평균환율!$B$34:$D$45,3,0)))))))</f>
        <v>I열의 환율적용방법 선택</v>
      </c>
      <c r="K87" s="495">
        <f t="shared" si="1"/>
        <v>0</v>
      </c>
      <c r="L87" s="491"/>
      <c r="M87" s="496"/>
      <c r="N87" s="496"/>
    </row>
    <row r="88" spans="1:14" x14ac:dyDescent="0.3">
      <c r="A88" s="490"/>
      <c r="B88" s="490"/>
      <c r="C88" s="673" t="e">
        <f>VLOOKUP(F88,DB!$D$4:$G$403,4,FALSE)</f>
        <v>#N/A</v>
      </c>
      <c r="D88" s="674" t="e">
        <f>VLOOKUP(F88,DB!$D$4:$G$403,3,FALSE)</f>
        <v>#N/A</v>
      </c>
      <c r="E88" s="675" t="e">
        <f>VLOOKUP(F88,DB!$D$4:$G$403,2,FALSE)</f>
        <v>#N/A</v>
      </c>
      <c r="F88" s="491"/>
      <c r="G88" s="491"/>
      <c r="H88" s="492"/>
      <c r="I88" s="493"/>
      <c r="J88" s="494" t="str">
        <f>IF(I88="","I열의 환율적용방법 선택",IF(I88="개별환율", "직접입력 하세요.", IF(OR(I88="가중평균환율",I88="송금환율"), "직접입력 하세요.", IF(I88="원화집행", 1, IF(I88="월별평균환율(미화)",VLOOKUP(MONTH(A88),월별평균환율!$B$34:$D$45,2,0), IF(I88="월별평균환율(현지화)",VLOOKUP(MONTH(A88),월별평균환율!$B$34:$D$45,3,0)))))))</f>
        <v>I열의 환율적용방법 선택</v>
      </c>
      <c r="K88" s="495">
        <f t="shared" si="1"/>
        <v>0</v>
      </c>
      <c r="L88" s="491"/>
      <c r="M88" s="496"/>
      <c r="N88" s="496"/>
    </row>
    <row r="89" spans="1:14" x14ac:dyDescent="0.3">
      <c r="A89" s="490"/>
      <c r="B89" s="490"/>
      <c r="C89" s="673" t="e">
        <f>VLOOKUP(F89,DB!$D$4:$G$403,4,FALSE)</f>
        <v>#N/A</v>
      </c>
      <c r="D89" s="674" t="e">
        <f>VLOOKUP(F89,DB!$D$4:$G$403,3,FALSE)</f>
        <v>#N/A</v>
      </c>
      <c r="E89" s="675" t="e">
        <f>VLOOKUP(F89,DB!$D$4:$G$403,2,FALSE)</f>
        <v>#N/A</v>
      </c>
      <c r="F89" s="491"/>
      <c r="G89" s="491"/>
      <c r="H89" s="492"/>
      <c r="I89" s="493"/>
      <c r="J89" s="494" t="str">
        <f>IF(I89="","I열의 환율적용방법 선택",IF(I89="개별환율", "직접입력 하세요.", IF(OR(I89="가중평균환율",I89="송금환율"), "직접입력 하세요.", IF(I89="원화집행", 1, IF(I89="월별평균환율(미화)",VLOOKUP(MONTH(A89),월별평균환율!$B$34:$D$45,2,0), IF(I89="월별평균환율(현지화)",VLOOKUP(MONTH(A89),월별평균환율!$B$34:$D$45,3,0)))))))</f>
        <v>I열의 환율적용방법 선택</v>
      </c>
      <c r="K89" s="495">
        <f t="shared" si="1"/>
        <v>0</v>
      </c>
      <c r="L89" s="491"/>
      <c r="M89" s="496"/>
      <c r="N89" s="496"/>
    </row>
    <row r="90" spans="1:14" x14ac:dyDescent="0.3">
      <c r="A90" s="490"/>
      <c r="B90" s="490"/>
      <c r="C90" s="673" t="e">
        <f>VLOOKUP(F90,DB!$D$4:$G$403,4,FALSE)</f>
        <v>#N/A</v>
      </c>
      <c r="D90" s="674" t="e">
        <f>VLOOKUP(F90,DB!$D$4:$G$403,3,FALSE)</f>
        <v>#N/A</v>
      </c>
      <c r="E90" s="675" t="e">
        <f>VLOOKUP(F90,DB!$D$4:$G$403,2,FALSE)</f>
        <v>#N/A</v>
      </c>
      <c r="F90" s="491"/>
      <c r="G90" s="491"/>
      <c r="H90" s="492"/>
      <c r="I90" s="493"/>
      <c r="J90" s="494" t="str">
        <f>IF(I90="","I열의 환율적용방법 선택",IF(I90="개별환율", "직접입력 하세요.", IF(OR(I90="가중평균환율",I90="송금환율"), "직접입력 하세요.", IF(I90="원화집행", 1, IF(I90="월별평균환율(미화)",VLOOKUP(MONTH(A90),월별평균환율!$B$34:$D$45,2,0), IF(I90="월별평균환율(현지화)",VLOOKUP(MONTH(A90),월별평균환율!$B$34:$D$45,3,0)))))))</f>
        <v>I열의 환율적용방법 선택</v>
      </c>
      <c r="K90" s="495">
        <f t="shared" si="1"/>
        <v>0</v>
      </c>
      <c r="L90" s="491"/>
      <c r="M90" s="496"/>
      <c r="N90" s="496"/>
    </row>
    <row r="91" spans="1:14" x14ac:dyDescent="0.3">
      <c r="A91" s="490"/>
      <c r="B91" s="490"/>
      <c r="C91" s="673" t="e">
        <f>VLOOKUP(F91,DB!$D$4:$G$403,4,FALSE)</f>
        <v>#N/A</v>
      </c>
      <c r="D91" s="674" t="e">
        <f>VLOOKUP(F91,DB!$D$4:$G$403,3,FALSE)</f>
        <v>#N/A</v>
      </c>
      <c r="E91" s="675" t="e">
        <f>VLOOKUP(F91,DB!$D$4:$G$403,2,FALSE)</f>
        <v>#N/A</v>
      </c>
      <c r="F91" s="491"/>
      <c r="G91" s="491"/>
      <c r="H91" s="492"/>
      <c r="I91" s="493"/>
      <c r="J91" s="494" t="str">
        <f>IF(I91="","I열의 환율적용방법 선택",IF(I91="개별환율", "직접입력 하세요.", IF(OR(I91="가중평균환율",I91="송금환율"), "직접입력 하세요.", IF(I91="원화집행", 1, IF(I91="월별평균환율(미화)",VLOOKUP(MONTH(A91),월별평균환율!$B$34:$D$45,2,0), IF(I91="월별평균환율(현지화)",VLOOKUP(MONTH(A91),월별평균환율!$B$34:$D$45,3,0)))))))</f>
        <v>I열의 환율적용방법 선택</v>
      </c>
      <c r="K91" s="495">
        <f t="shared" si="1"/>
        <v>0</v>
      </c>
      <c r="L91" s="491"/>
      <c r="M91" s="496"/>
      <c r="N91" s="496"/>
    </row>
    <row r="92" spans="1:14" x14ac:dyDescent="0.3">
      <c r="A92" s="490"/>
      <c r="B92" s="490"/>
      <c r="C92" s="673" t="e">
        <f>VLOOKUP(F92,DB!$D$4:$G$403,4,FALSE)</f>
        <v>#N/A</v>
      </c>
      <c r="D92" s="674" t="e">
        <f>VLOOKUP(F92,DB!$D$4:$G$403,3,FALSE)</f>
        <v>#N/A</v>
      </c>
      <c r="E92" s="675" t="e">
        <f>VLOOKUP(F92,DB!$D$4:$G$403,2,FALSE)</f>
        <v>#N/A</v>
      </c>
      <c r="F92" s="491"/>
      <c r="G92" s="491"/>
      <c r="H92" s="492"/>
      <c r="I92" s="493"/>
      <c r="J92" s="494" t="str">
        <f>IF(I92="","I열의 환율적용방법 선택",IF(I92="개별환율", "직접입력 하세요.", IF(OR(I92="가중평균환율",I92="송금환율"), "직접입력 하세요.", IF(I92="원화집행", 1, IF(I92="월별평균환율(미화)",VLOOKUP(MONTH(A92),월별평균환율!$B$34:$D$45,2,0), IF(I92="월별평균환율(현지화)",VLOOKUP(MONTH(A92),월별평균환율!$B$34:$D$45,3,0)))))))</f>
        <v>I열의 환율적용방법 선택</v>
      </c>
      <c r="K92" s="495">
        <f t="shared" si="1"/>
        <v>0</v>
      </c>
      <c r="L92" s="491"/>
      <c r="M92" s="496"/>
      <c r="N92" s="496"/>
    </row>
    <row r="93" spans="1:14" x14ac:dyDescent="0.3">
      <c r="A93" s="490"/>
      <c r="B93" s="490"/>
      <c r="C93" s="673" t="e">
        <f>VLOOKUP(F93,DB!$D$4:$G$403,4,FALSE)</f>
        <v>#N/A</v>
      </c>
      <c r="D93" s="674" t="e">
        <f>VLOOKUP(F93,DB!$D$4:$G$403,3,FALSE)</f>
        <v>#N/A</v>
      </c>
      <c r="E93" s="675" t="e">
        <f>VLOOKUP(F93,DB!$D$4:$G$403,2,FALSE)</f>
        <v>#N/A</v>
      </c>
      <c r="F93" s="491"/>
      <c r="G93" s="491"/>
      <c r="H93" s="492"/>
      <c r="I93" s="493"/>
      <c r="J93" s="494" t="str">
        <f>IF(I93="","I열의 환율적용방법 선택",IF(I93="개별환율", "직접입력 하세요.", IF(OR(I93="가중평균환율",I93="송금환율"), "직접입력 하세요.", IF(I93="원화집행", 1, IF(I93="월별평균환율(미화)",VLOOKUP(MONTH(A93),월별평균환율!$B$34:$D$45,2,0), IF(I93="월별평균환율(현지화)",VLOOKUP(MONTH(A93),월별평균환율!$B$34:$D$45,3,0)))))))</f>
        <v>I열의 환율적용방법 선택</v>
      </c>
      <c r="K93" s="495">
        <f t="shared" si="1"/>
        <v>0</v>
      </c>
      <c r="L93" s="491"/>
      <c r="M93" s="496"/>
      <c r="N93" s="496"/>
    </row>
    <row r="94" spans="1:14" x14ac:dyDescent="0.3">
      <c r="A94" s="490"/>
      <c r="B94" s="490"/>
      <c r="C94" s="673" t="e">
        <f>VLOOKUP(F94,DB!$D$4:$G$403,4,FALSE)</f>
        <v>#N/A</v>
      </c>
      <c r="D94" s="674" t="e">
        <f>VLOOKUP(F94,DB!$D$4:$G$403,3,FALSE)</f>
        <v>#N/A</v>
      </c>
      <c r="E94" s="675" t="e">
        <f>VLOOKUP(F94,DB!$D$4:$G$403,2,FALSE)</f>
        <v>#N/A</v>
      </c>
      <c r="F94" s="491"/>
      <c r="G94" s="491"/>
      <c r="H94" s="492"/>
      <c r="I94" s="493"/>
      <c r="J94" s="494" t="str">
        <f>IF(I94="","I열의 환율적용방법 선택",IF(I94="개별환율", "직접입력 하세요.", IF(OR(I94="가중평균환율",I94="송금환율"), "직접입력 하세요.", IF(I94="원화집행", 1, IF(I94="월별평균환율(미화)",VLOOKUP(MONTH(A94),월별평균환율!$B$34:$D$45,2,0), IF(I94="월별평균환율(현지화)",VLOOKUP(MONTH(A94),월별평균환율!$B$34:$D$45,3,0)))))))</f>
        <v>I열의 환율적용방법 선택</v>
      </c>
      <c r="K94" s="495">
        <f t="shared" si="1"/>
        <v>0</v>
      </c>
      <c r="L94" s="491"/>
      <c r="M94" s="496"/>
      <c r="N94" s="496"/>
    </row>
    <row r="95" spans="1:14" x14ac:dyDescent="0.3">
      <c r="A95" s="490"/>
      <c r="B95" s="490"/>
      <c r="C95" s="673" t="e">
        <f>VLOOKUP(F95,DB!$D$4:$G$403,4,FALSE)</f>
        <v>#N/A</v>
      </c>
      <c r="D95" s="674" t="e">
        <f>VLOOKUP(F95,DB!$D$4:$G$403,3,FALSE)</f>
        <v>#N/A</v>
      </c>
      <c r="E95" s="675" t="e">
        <f>VLOOKUP(F95,DB!$D$4:$G$403,2,FALSE)</f>
        <v>#N/A</v>
      </c>
      <c r="F95" s="491"/>
      <c r="G95" s="491"/>
      <c r="H95" s="492"/>
      <c r="I95" s="493"/>
      <c r="J95" s="494" t="str">
        <f>IF(I95="","I열의 환율적용방법 선택",IF(I95="개별환율", "직접입력 하세요.", IF(OR(I95="가중평균환율",I95="송금환율"), "직접입력 하세요.", IF(I95="원화집행", 1, IF(I95="월별평균환율(미화)",VLOOKUP(MONTH(A95),월별평균환율!$B$34:$D$45,2,0), IF(I95="월별평균환율(현지화)",VLOOKUP(MONTH(A95),월별평균환율!$B$34:$D$45,3,0)))))))</f>
        <v>I열의 환율적용방법 선택</v>
      </c>
      <c r="K95" s="495">
        <f t="shared" si="1"/>
        <v>0</v>
      </c>
      <c r="L95" s="491"/>
      <c r="M95" s="496"/>
      <c r="N95" s="496"/>
    </row>
    <row r="96" spans="1:14" x14ac:dyDescent="0.3">
      <c r="A96" s="490"/>
      <c r="B96" s="490"/>
      <c r="C96" s="673" t="e">
        <f>VLOOKUP(F96,DB!$D$4:$G$403,4,FALSE)</f>
        <v>#N/A</v>
      </c>
      <c r="D96" s="674" t="e">
        <f>VLOOKUP(F96,DB!$D$4:$G$403,3,FALSE)</f>
        <v>#N/A</v>
      </c>
      <c r="E96" s="675" t="e">
        <f>VLOOKUP(F96,DB!$D$4:$G$403,2,FALSE)</f>
        <v>#N/A</v>
      </c>
      <c r="F96" s="491"/>
      <c r="G96" s="491"/>
      <c r="H96" s="492"/>
      <c r="I96" s="493"/>
      <c r="J96" s="494" t="str">
        <f>IF(I96="","I열의 환율적용방법 선택",IF(I96="개별환율", "직접입력 하세요.", IF(OR(I96="가중평균환율",I96="송금환율"), "직접입력 하세요.", IF(I96="원화집행", 1, IF(I96="월별평균환율(미화)",VLOOKUP(MONTH(A96),월별평균환율!$B$34:$D$45,2,0), IF(I96="월별평균환율(현지화)",VLOOKUP(MONTH(A96),월별평균환율!$B$34:$D$45,3,0)))))))</f>
        <v>I열의 환율적용방법 선택</v>
      </c>
      <c r="K96" s="495">
        <f t="shared" si="1"/>
        <v>0</v>
      </c>
      <c r="L96" s="491"/>
      <c r="M96" s="496"/>
      <c r="N96" s="496"/>
    </row>
    <row r="97" spans="1:14" x14ac:dyDescent="0.3">
      <c r="A97" s="490"/>
      <c r="B97" s="490"/>
      <c r="C97" s="673" t="e">
        <f>VLOOKUP(F97,DB!$D$4:$G$403,4,FALSE)</f>
        <v>#N/A</v>
      </c>
      <c r="D97" s="674" t="e">
        <f>VLOOKUP(F97,DB!$D$4:$G$403,3,FALSE)</f>
        <v>#N/A</v>
      </c>
      <c r="E97" s="675" t="e">
        <f>VLOOKUP(F97,DB!$D$4:$G$403,2,FALSE)</f>
        <v>#N/A</v>
      </c>
      <c r="F97" s="491"/>
      <c r="G97" s="491"/>
      <c r="H97" s="492"/>
      <c r="I97" s="493"/>
      <c r="J97" s="494" t="str">
        <f>IF(I97="","I열의 환율적용방법 선택",IF(I97="개별환율", "직접입력 하세요.", IF(OR(I97="가중평균환율",I97="송금환율"), "직접입력 하세요.", IF(I97="원화집행", 1, IF(I97="월별평균환율(미화)",VLOOKUP(MONTH(A97),월별평균환율!$B$34:$D$45,2,0), IF(I97="월별평균환율(현지화)",VLOOKUP(MONTH(A97),월별평균환율!$B$34:$D$45,3,0)))))))</f>
        <v>I열의 환율적용방법 선택</v>
      </c>
      <c r="K97" s="495">
        <f t="shared" si="1"/>
        <v>0</v>
      </c>
      <c r="L97" s="491"/>
      <c r="M97" s="496"/>
      <c r="N97" s="496"/>
    </row>
    <row r="98" spans="1:14" x14ac:dyDescent="0.3">
      <c r="A98" s="490"/>
      <c r="B98" s="490"/>
      <c r="C98" s="673" t="e">
        <f>VLOOKUP(F98,DB!$D$4:$G$403,4,FALSE)</f>
        <v>#N/A</v>
      </c>
      <c r="D98" s="674" t="e">
        <f>VLOOKUP(F98,DB!$D$4:$G$403,3,FALSE)</f>
        <v>#N/A</v>
      </c>
      <c r="E98" s="675" t="e">
        <f>VLOOKUP(F98,DB!$D$4:$G$403,2,FALSE)</f>
        <v>#N/A</v>
      </c>
      <c r="F98" s="491"/>
      <c r="G98" s="491"/>
      <c r="H98" s="492"/>
      <c r="I98" s="493"/>
      <c r="J98" s="494" t="str">
        <f>IF(I98="","I열의 환율적용방법 선택",IF(I98="개별환율", "직접입력 하세요.", IF(OR(I98="가중평균환율",I98="송금환율"), "직접입력 하세요.", IF(I98="원화집행", 1, IF(I98="월별평균환율(미화)",VLOOKUP(MONTH(A98),월별평균환율!$B$34:$D$45,2,0), IF(I98="월별평균환율(현지화)",VLOOKUP(MONTH(A98),월별평균환율!$B$34:$D$45,3,0)))))))</f>
        <v>I열의 환율적용방법 선택</v>
      </c>
      <c r="K98" s="495">
        <f t="shared" si="1"/>
        <v>0</v>
      </c>
      <c r="L98" s="491"/>
      <c r="M98" s="496"/>
      <c r="N98" s="496"/>
    </row>
    <row r="99" spans="1:14" x14ac:dyDescent="0.3">
      <c r="A99" s="490"/>
      <c r="B99" s="490"/>
      <c r="C99" s="673" t="e">
        <f>VLOOKUP(F99,DB!$D$4:$G$403,4,FALSE)</f>
        <v>#N/A</v>
      </c>
      <c r="D99" s="674" t="e">
        <f>VLOOKUP(F99,DB!$D$4:$G$403,3,FALSE)</f>
        <v>#N/A</v>
      </c>
      <c r="E99" s="675" t="e">
        <f>VLOOKUP(F99,DB!$D$4:$G$403,2,FALSE)</f>
        <v>#N/A</v>
      </c>
      <c r="F99" s="491"/>
      <c r="G99" s="491"/>
      <c r="H99" s="492"/>
      <c r="I99" s="493"/>
      <c r="J99" s="494" t="str">
        <f>IF(I99="","I열의 환율적용방법 선택",IF(I99="개별환율", "직접입력 하세요.", IF(OR(I99="가중평균환율",I99="송금환율"), "직접입력 하세요.", IF(I99="원화집행", 1, IF(I99="월별평균환율(미화)",VLOOKUP(MONTH(A99),월별평균환율!$B$34:$D$45,2,0), IF(I99="월별평균환율(현지화)",VLOOKUP(MONTH(A99),월별평균환율!$B$34:$D$45,3,0)))))))</f>
        <v>I열의 환율적용방법 선택</v>
      </c>
      <c r="K99" s="495">
        <f t="shared" si="1"/>
        <v>0</v>
      </c>
      <c r="L99" s="491"/>
      <c r="M99" s="496"/>
      <c r="N99" s="496"/>
    </row>
    <row r="100" spans="1:14" x14ac:dyDescent="0.3">
      <c r="A100" s="490"/>
      <c r="B100" s="490"/>
      <c r="C100" s="673" t="e">
        <f>VLOOKUP(F100,DB!$D$4:$G$403,4,FALSE)</f>
        <v>#N/A</v>
      </c>
      <c r="D100" s="674" t="e">
        <f>VLOOKUP(F100,DB!$D$4:$G$403,3,FALSE)</f>
        <v>#N/A</v>
      </c>
      <c r="E100" s="675" t="e">
        <f>VLOOKUP(F100,DB!$D$4:$G$403,2,FALSE)</f>
        <v>#N/A</v>
      </c>
      <c r="F100" s="491"/>
      <c r="G100" s="491"/>
      <c r="H100" s="492"/>
      <c r="I100" s="493"/>
      <c r="J100" s="494" t="str">
        <f>IF(I100="","I열의 환율적용방법 선택",IF(I100="개별환율", "직접입력 하세요.", IF(OR(I100="가중평균환율",I100="송금환율"), "직접입력 하세요.", IF(I100="원화집행", 1, IF(I100="월별평균환율(미화)",VLOOKUP(MONTH(A100),월별평균환율!$B$34:$D$45,2,0), IF(I100="월별평균환율(현지화)",VLOOKUP(MONTH(A100),월별평균환율!$B$34:$D$45,3,0)))))))</f>
        <v>I열의 환율적용방법 선택</v>
      </c>
      <c r="K100" s="495">
        <f t="shared" si="1"/>
        <v>0</v>
      </c>
      <c r="L100" s="491"/>
      <c r="M100" s="496"/>
      <c r="N100" s="496"/>
    </row>
    <row r="101" spans="1:14" x14ac:dyDescent="0.3">
      <c r="A101" s="490"/>
      <c r="B101" s="490"/>
      <c r="C101" s="673" t="e">
        <f>VLOOKUP(F101,DB!$D$4:$G$403,4,FALSE)</f>
        <v>#N/A</v>
      </c>
      <c r="D101" s="674" t="e">
        <f>VLOOKUP(F101,DB!$D$4:$G$403,3,FALSE)</f>
        <v>#N/A</v>
      </c>
      <c r="E101" s="675" t="e">
        <f>VLOOKUP(F101,DB!$D$4:$G$403,2,FALSE)</f>
        <v>#N/A</v>
      </c>
      <c r="F101" s="491"/>
      <c r="G101" s="491"/>
      <c r="H101" s="492"/>
      <c r="I101" s="493"/>
      <c r="J101" s="494" t="str">
        <f>IF(I101="","I열의 환율적용방법 선택",IF(I101="개별환율", "직접입력 하세요.", IF(OR(I101="가중평균환율",I101="송금환율"), "직접입력 하세요.", IF(I101="원화집행", 1, IF(I101="월별평균환율(미화)",VLOOKUP(MONTH(A101),월별평균환율!$B$34:$D$45,2,0), IF(I101="월별평균환율(현지화)",VLOOKUP(MONTH(A101),월별평균환율!$B$34:$D$45,3,0)))))))</f>
        <v>I열의 환율적용방법 선택</v>
      </c>
      <c r="K101" s="495">
        <f t="shared" si="1"/>
        <v>0</v>
      </c>
      <c r="L101" s="491"/>
      <c r="M101" s="496"/>
      <c r="N101" s="496"/>
    </row>
    <row r="102" spans="1:14" x14ac:dyDescent="0.3">
      <c r="A102" s="490"/>
      <c r="B102" s="490"/>
      <c r="C102" s="673" t="e">
        <f>VLOOKUP(F102,DB!$D$4:$G$403,4,FALSE)</f>
        <v>#N/A</v>
      </c>
      <c r="D102" s="674" t="e">
        <f>VLOOKUP(F102,DB!$D$4:$G$403,3,FALSE)</f>
        <v>#N/A</v>
      </c>
      <c r="E102" s="675" t="e">
        <f>VLOOKUP(F102,DB!$D$4:$G$403,2,FALSE)</f>
        <v>#N/A</v>
      </c>
      <c r="F102" s="491"/>
      <c r="G102" s="491"/>
      <c r="H102" s="492"/>
      <c r="I102" s="493"/>
      <c r="J102" s="494" t="str">
        <f>IF(I102="","I열의 환율적용방법 선택",IF(I102="개별환율", "직접입력 하세요.", IF(OR(I102="가중평균환율",I102="송금환율"), "직접입력 하세요.", IF(I102="원화집행", 1, IF(I102="월별평균환율(미화)",VLOOKUP(MONTH(A102),월별평균환율!$B$34:$D$45,2,0), IF(I102="월별평균환율(현지화)",VLOOKUP(MONTH(A102),월별평균환율!$B$34:$D$45,3,0)))))))</f>
        <v>I열의 환율적용방법 선택</v>
      </c>
      <c r="K102" s="495">
        <f t="shared" si="1"/>
        <v>0</v>
      </c>
      <c r="L102" s="491"/>
      <c r="M102" s="496"/>
      <c r="N102" s="496"/>
    </row>
    <row r="103" spans="1:14" x14ac:dyDescent="0.3">
      <c r="A103" s="490"/>
      <c r="B103" s="490"/>
      <c r="C103" s="673" t="e">
        <f>VLOOKUP(F103,DB!$D$4:$G$403,4,FALSE)</f>
        <v>#N/A</v>
      </c>
      <c r="D103" s="674" t="e">
        <f>VLOOKUP(F103,DB!$D$4:$G$403,3,FALSE)</f>
        <v>#N/A</v>
      </c>
      <c r="E103" s="675" t="e">
        <f>VLOOKUP(F103,DB!$D$4:$G$403,2,FALSE)</f>
        <v>#N/A</v>
      </c>
      <c r="F103" s="491"/>
      <c r="G103" s="491"/>
      <c r="H103" s="492"/>
      <c r="I103" s="493"/>
      <c r="J103" s="494" t="str">
        <f>IF(I103="","I열의 환율적용방법 선택",IF(I103="개별환율", "직접입력 하세요.", IF(OR(I103="가중평균환율",I103="송금환율"), "직접입력 하세요.", IF(I103="원화집행", 1, IF(I103="월별평균환율(미화)",VLOOKUP(MONTH(A103),월별평균환율!$B$34:$D$45,2,0), IF(I103="월별평균환율(현지화)",VLOOKUP(MONTH(A103),월별평균환율!$B$34:$D$45,3,0)))))))</f>
        <v>I열의 환율적용방법 선택</v>
      </c>
      <c r="K103" s="495">
        <f t="shared" si="1"/>
        <v>0</v>
      </c>
      <c r="L103" s="491"/>
      <c r="M103" s="496"/>
      <c r="N103" s="496"/>
    </row>
    <row r="104" spans="1:14" x14ac:dyDescent="0.3">
      <c r="A104" s="490"/>
      <c r="B104" s="490"/>
      <c r="C104" s="673" t="e">
        <f>VLOOKUP(F104,DB!$D$4:$G$403,4,FALSE)</f>
        <v>#N/A</v>
      </c>
      <c r="D104" s="674" t="e">
        <f>VLOOKUP(F104,DB!$D$4:$G$403,3,FALSE)</f>
        <v>#N/A</v>
      </c>
      <c r="E104" s="675" t="e">
        <f>VLOOKUP(F104,DB!$D$4:$G$403,2,FALSE)</f>
        <v>#N/A</v>
      </c>
      <c r="F104" s="491"/>
      <c r="G104" s="491"/>
      <c r="H104" s="492"/>
      <c r="I104" s="493"/>
      <c r="J104" s="494" t="str">
        <f>IF(I104="","I열의 환율적용방법 선택",IF(I104="개별환율", "직접입력 하세요.", IF(OR(I104="가중평균환율",I104="송금환율"), "직접입력 하세요.", IF(I104="원화집행", 1, IF(I104="월별평균환율(미화)",VLOOKUP(MONTH(A104),월별평균환율!$B$34:$D$45,2,0), IF(I104="월별평균환율(현지화)",VLOOKUP(MONTH(A104),월별평균환율!$B$34:$D$45,3,0)))))))</f>
        <v>I열의 환율적용방법 선택</v>
      </c>
      <c r="K104" s="495">
        <f t="shared" si="1"/>
        <v>0</v>
      </c>
      <c r="L104" s="491"/>
      <c r="M104" s="496"/>
      <c r="N104" s="496"/>
    </row>
    <row r="105" spans="1:14" x14ac:dyDescent="0.3">
      <c r="A105" s="490"/>
      <c r="B105" s="490"/>
      <c r="C105" s="673" t="e">
        <f>VLOOKUP(F105,DB!$D$4:$G$403,4,FALSE)</f>
        <v>#N/A</v>
      </c>
      <c r="D105" s="674" t="e">
        <f>VLOOKUP(F105,DB!$D$4:$G$403,3,FALSE)</f>
        <v>#N/A</v>
      </c>
      <c r="E105" s="675" t="e">
        <f>VLOOKUP(F105,DB!$D$4:$G$403,2,FALSE)</f>
        <v>#N/A</v>
      </c>
      <c r="F105" s="491"/>
      <c r="G105" s="491"/>
      <c r="H105" s="492"/>
      <c r="I105" s="493"/>
      <c r="J105" s="494" t="str">
        <f>IF(I105="","I열의 환율적용방법 선택",IF(I105="개별환율", "직접입력 하세요.", IF(OR(I105="가중평균환율",I105="송금환율"), "직접입력 하세요.", IF(I105="원화집행", 1, IF(I105="월별평균환율(미화)",VLOOKUP(MONTH(A105),월별평균환율!$B$34:$D$45,2,0), IF(I105="월별평균환율(현지화)",VLOOKUP(MONTH(A105),월별평균환율!$B$34:$D$45,3,0)))))))</f>
        <v>I열의 환율적용방법 선택</v>
      </c>
      <c r="K105" s="495">
        <f t="shared" si="1"/>
        <v>0</v>
      </c>
      <c r="L105" s="491"/>
      <c r="M105" s="496"/>
      <c r="N105" s="496"/>
    </row>
    <row r="106" spans="1:14" x14ac:dyDescent="0.3">
      <c r="A106" s="490"/>
      <c r="B106" s="490"/>
      <c r="C106" s="673" t="e">
        <f>VLOOKUP(F106,DB!$D$4:$G$403,4,FALSE)</f>
        <v>#N/A</v>
      </c>
      <c r="D106" s="674" t="e">
        <f>VLOOKUP(F106,DB!$D$4:$G$403,3,FALSE)</f>
        <v>#N/A</v>
      </c>
      <c r="E106" s="675" t="e">
        <f>VLOOKUP(F106,DB!$D$4:$G$403,2,FALSE)</f>
        <v>#N/A</v>
      </c>
      <c r="F106" s="491"/>
      <c r="G106" s="491"/>
      <c r="H106" s="492"/>
      <c r="I106" s="493"/>
      <c r="J106" s="494" t="str">
        <f>IF(I106="","I열의 환율적용방법 선택",IF(I106="개별환율", "직접입력 하세요.", IF(OR(I106="가중평균환율",I106="송금환율"), "직접입력 하세요.", IF(I106="원화집행", 1, IF(I106="월별평균환율(미화)",VLOOKUP(MONTH(A106),월별평균환율!$B$34:$D$45,2,0), IF(I106="월별평균환율(현지화)",VLOOKUP(MONTH(A106),월별평균환율!$B$34:$D$45,3,0)))))))</f>
        <v>I열의 환율적용방법 선택</v>
      </c>
      <c r="K106" s="495">
        <f t="shared" si="1"/>
        <v>0</v>
      </c>
      <c r="L106" s="491"/>
      <c r="M106" s="496"/>
      <c r="N106" s="496"/>
    </row>
    <row r="107" spans="1:14" x14ac:dyDescent="0.3">
      <c r="A107" s="490"/>
      <c r="B107" s="490"/>
      <c r="C107" s="673" t="e">
        <f>VLOOKUP(F107,DB!$D$4:$G$403,4,FALSE)</f>
        <v>#N/A</v>
      </c>
      <c r="D107" s="674" t="e">
        <f>VLOOKUP(F107,DB!$D$4:$G$403,3,FALSE)</f>
        <v>#N/A</v>
      </c>
      <c r="E107" s="675" t="e">
        <f>VLOOKUP(F107,DB!$D$4:$G$403,2,FALSE)</f>
        <v>#N/A</v>
      </c>
      <c r="F107" s="491"/>
      <c r="G107" s="491"/>
      <c r="H107" s="492"/>
      <c r="I107" s="493"/>
      <c r="J107" s="494" t="str">
        <f>IF(I107="","I열의 환율적용방법 선택",IF(I107="개별환율", "직접입력 하세요.", IF(OR(I107="가중평균환율",I107="송금환율"), "직접입력 하세요.", IF(I107="원화집행", 1, IF(I107="월별평균환율(미화)",VLOOKUP(MONTH(A107),월별평균환율!$B$34:$D$45,2,0), IF(I107="월별평균환율(현지화)",VLOOKUP(MONTH(A107),월별평균환율!$B$34:$D$45,3,0)))))))</f>
        <v>I열의 환율적용방법 선택</v>
      </c>
      <c r="K107" s="495">
        <f t="shared" si="1"/>
        <v>0</v>
      </c>
      <c r="L107" s="491"/>
      <c r="M107" s="496"/>
      <c r="N107" s="496"/>
    </row>
    <row r="108" spans="1:14" x14ac:dyDescent="0.3">
      <c r="A108" s="490"/>
      <c r="B108" s="490"/>
      <c r="C108" s="673" t="e">
        <f>VLOOKUP(F108,DB!$D$4:$G$403,4,FALSE)</f>
        <v>#N/A</v>
      </c>
      <c r="D108" s="674" t="e">
        <f>VLOOKUP(F108,DB!$D$4:$G$403,3,FALSE)</f>
        <v>#N/A</v>
      </c>
      <c r="E108" s="675" t="e">
        <f>VLOOKUP(F108,DB!$D$4:$G$403,2,FALSE)</f>
        <v>#N/A</v>
      </c>
      <c r="F108" s="491"/>
      <c r="G108" s="491"/>
      <c r="H108" s="492"/>
      <c r="I108" s="493"/>
      <c r="J108" s="494" t="str">
        <f>IF(I108="","I열의 환율적용방법 선택",IF(I108="개별환율", "직접입력 하세요.", IF(OR(I108="가중평균환율",I108="송금환율"), "직접입력 하세요.", IF(I108="원화집행", 1, IF(I108="월별평균환율(미화)",VLOOKUP(MONTH(A108),월별평균환율!$B$34:$D$45,2,0), IF(I108="월별평균환율(현지화)",VLOOKUP(MONTH(A108),월별평균환율!$B$34:$D$45,3,0)))))))</f>
        <v>I열의 환율적용방법 선택</v>
      </c>
      <c r="K108" s="495">
        <f t="shared" si="1"/>
        <v>0</v>
      </c>
      <c r="L108" s="491"/>
      <c r="M108" s="496"/>
      <c r="N108" s="496"/>
    </row>
    <row r="109" spans="1:14" x14ac:dyDescent="0.3">
      <c r="A109" s="490"/>
      <c r="B109" s="490"/>
      <c r="C109" s="673" t="e">
        <f>VLOOKUP(F109,DB!$D$4:$G$403,4,FALSE)</f>
        <v>#N/A</v>
      </c>
      <c r="D109" s="674" t="e">
        <f>VLOOKUP(F109,DB!$D$4:$G$403,3,FALSE)</f>
        <v>#N/A</v>
      </c>
      <c r="E109" s="675" t="e">
        <f>VLOOKUP(F109,DB!$D$4:$G$403,2,FALSE)</f>
        <v>#N/A</v>
      </c>
      <c r="F109" s="491"/>
      <c r="G109" s="491"/>
      <c r="H109" s="492"/>
      <c r="I109" s="493"/>
      <c r="J109" s="494" t="str">
        <f>IF(I109="","I열의 환율적용방법 선택",IF(I109="개별환율", "직접입력 하세요.", IF(OR(I109="가중평균환율",I109="송금환율"), "직접입력 하세요.", IF(I109="원화집행", 1, IF(I109="월별평균환율(미화)",VLOOKUP(MONTH(A109),월별평균환율!$B$34:$D$45,2,0), IF(I109="월별평균환율(현지화)",VLOOKUP(MONTH(A109),월별평균환율!$B$34:$D$45,3,0)))))))</f>
        <v>I열의 환율적용방법 선택</v>
      </c>
      <c r="K109" s="495">
        <f t="shared" si="1"/>
        <v>0</v>
      </c>
      <c r="L109" s="491"/>
      <c r="M109" s="496"/>
      <c r="N109" s="496"/>
    </row>
    <row r="110" spans="1:14" x14ac:dyDescent="0.3">
      <c r="A110" s="490"/>
      <c r="B110" s="490"/>
      <c r="C110" s="673" t="e">
        <f>VLOOKUP(F110,DB!$D$4:$G$403,4,FALSE)</f>
        <v>#N/A</v>
      </c>
      <c r="D110" s="674" t="e">
        <f>VLOOKUP(F110,DB!$D$4:$G$403,3,FALSE)</f>
        <v>#N/A</v>
      </c>
      <c r="E110" s="675" t="e">
        <f>VLOOKUP(F110,DB!$D$4:$G$403,2,FALSE)</f>
        <v>#N/A</v>
      </c>
      <c r="F110" s="491"/>
      <c r="G110" s="491"/>
      <c r="H110" s="492"/>
      <c r="I110" s="493"/>
      <c r="J110" s="494" t="str">
        <f>IF(I110="","I열의 환율적용방법 선택",IF(I110="개별환율", "직접입력 하세요.", IF(OR(I110="가중평균환율",I110="송금환율"), "직접입력 하세요.", IF(I110="원화집행", 1, IF(I110="월별평균환율(미화)",VLOOKUP(MONTH(A110),월별평균환율!$B$34:$D$45,2,0), IF(I110="월별평균환율(현지화)",VLOOKUP(MONTH(A110),월별평균환율!$B$34:$D$45,3,0)))))))</f>
        <v>I열의 환율적용방법 선택</v>
      </c>
      <c r="K110" s="495">
        <f t="shared" si="1"/>
        <v>0</v>
      </c>
      <c r="L110" s="491"/>
      <c r="M110" s="496"/>
      <c r="N110" s="496"/>
    </row>
    <row r="111" spans="1:14" x14ac:dyDescent="0.3">
      <c r="A111" s="490"/>
      <c r="B111" s="490"/>
      <c r="C111" s="673" t="e">
        <f>VLOOKUP(F111,DB!$D$4:$G$403,4,FALSE)</f>
        <v>#N/A</v>
      </c>
      <c r="D111" s="674" t="e">
        <f>VLOOKUP(F111,DB!$D$4:$G$403,3,FALSE)</f>
        <v>#N/A</v>
      </c>
      <c r="E111" s="675" t="e">
        <f>VLOOKUP(F111,DB!$D$4:$G$403,2,FALSE)</f>
        <v>#N/A</v>
      </c>
      <c r="F111" s="491"/>
      <c r="G111" s="491"/>
      <c r="H111" s="492"/>
      <c r="I111" s="493"/>
      <c r="J111" s="494" t="str">
        <f>IF(I111="","I열의 환율적용방법 선택",IF(I111="개별환율", "직접입력 하세요.", IF(OR(I111="가중평균환율",I111="송금환율"), "직접입력 하세요.", IF(I111="원화집행", 1, IF(I111="월별평균환율(미화)",VLOOKUP(MONTH(A111),월별평균환율!$B$34:$D$45,2,0), IF(I111="월별평균환율(현지화)",VLOOKUP(MONTH(A111),월별평균환율!$B$34:$D$45,3,0)))))))</f>
        <v>I열의 환율적용방법 선택</v>
      </c>
      <c r="K111" s="495">
        <f t="shared" si="1"/>
        <v>0</v>
      </c>
      <c r="L111" s="491"/>
      <c r="M111" s="496"/>
      <c r="N111" s="496"/>
    </row>
    <row r="112" spans="1:14" x14ac:dyDescent="0.3">
      <c r="A112" s="490"/>
      <c r="B112" s="490"/>
      <c r="C112" s="673" t="e">
        <f>VLOOKUP(F112,DB!$D$4:$G$403,4,FALSE)</f>
        <v>#N/A</v>
      </c>
      <c r="D112" s="674" t="e">
        <f>VLOOKUP(F112,DB!$D$4:$G$403,3,FALSE)</f>
        <v>#N/A</v>
      </c>
      <c r="E112" s="675" t="e">
        <f>VLOOKUP(F112,DB!$D$4:$G$403,2,FALSE)</f>
        <v>#N/A</v>
      </c>
      <c r="F112" s="491"/>
      <c r="G112" s="491"/>
      <c r="H112" s="492"/>
      <c r="I112" s="493"/>
      <c r="J112" s="494" t="str">
        <f>IF(I112="","I열의 환율적용방법 선택",IF(I112="개별환율", "직접입력 하세요.", IF(OR(I112="가중평균환율",I112="송금환율"), "직접입력 하세요.", IF(I112="원화집행", 1, IF(I112="월별평균환율(미화)",VLOOKUP(MONTH(A112),월별평균환율!$B$34:$D$45,2,0), IF(I112="월별평균환율(현지화)",VLOOKUP(MONTH(A112),월별평균환율!$B$34:$D$45,3,0)))))))</f>
        <v>I열의 환율적용방법 선택</v>
      </c>
      <c r="K112" s="495">
        <f t="shared" si="1"/>
        <v>0</v>
      </c>
      <c r="L112" s="491"/>
      <c r="M112" s="496"/>
      <c r="N112" s="496"/>
    </row>
    <row r="113" spans="1:14" x14ac:dyDescent="0.3">
      <c r="A113" s="490"/>
      <c r="B113" s="490"/>
      <c r="C113" s="673" t="e">
        <f>VLOOKUP(F113,DB!$D$4:$G$403,4,FALSE)</f>
        <v>#N/A</v>
      </c>
      <c r="D113" s="674" t="e">
        <f>VLOOKUP(F113,DB!$D$4:$G$403,3,FALSE)</f>
        <v>#N/A</v>
      </c>
      <c r="E113" s="675" t="e">
        <f>VLOOKUP(F113,DB!$D$4:$G$403,2,FALSE)</f>
        <v>#N/A</v>
      </c>
      <c r="F113" s="491"/>
      <c r="G113" s="491"/>
      <c r="H113" s="492"/>
      <c r="I113" s="493"/>
      <c r="J113" s="494" t="str">
        <f>IF(I113="","I열의 환율적용방법 선택",IF(I113="개별환율", "직접입력 하세요.", IF(OR(I113="가중평균환율",I113="송금환율"), "직접입력 하세요.", IF(I113="원화집행", 1, IF(I113="월별평균환율(미화)",VLOOKUP(MONTH(A113),월별평균환율!$B$34:$D$45,2,0), IF(I113="월별평균환율(현지화)",VLOOKUP(MONTH(A113),월별평균환율!$B$34:$D$45,3,0)))))))</f>
        <v>I열의 환율적용방법 선택</v>
      </c>
      <c r="K113" s="495">
        <f t="shared" si="1"/>
        <v>0</v>
      </c>
      <c r="L113" s="491"/>
      <c r="M113" s="496"/>
      <c r="N113" s="496"/>
    </row>
    <row r="114" spans="1:14" x14ac:dyDescent="0.3">
      <c r="A114" s="490"/>
      <c r="B114" s="490"/>
      <c r="C114" s="673" t="e">
        <f>VLOOKUP(F114,DB!$D$4:$G$403,4,FALSE)</f>
        <v>#N/A</v>
      </c>
      <c r="D114" s="674" t="e">
        <f>VLOOKUP(F114,DB!$D$4:$G$403,3,FALSE)</f>
        <v>#N/A</v>
      </c>
      <c r="E114" s="675" t="e">
        <f>VLOOKUP(F114,DB!$D$4:$G$403,2,FALSE)</f>
        <v>#N/A</v>
      </c>
      <c r="F114" s="491"/>
      <c r="G114" s="491"/>
      <c r="H114" s="492"/>
      <c r="I114" s="493"/>
      <c r="J114" s="494" t="str">
        <f>IF(I114="","I열의 환율적용방법 선택",IF(I114="개별환율", "직접입력 하세요.", IF(OR(I114="가중평균환율",I114="송금환율"), "직접입력 하세요.", IF(I114="원화집행", 1, IF(I114="월별평균환율(미화)",VLOOKUP(MONTH(A114),월별평균환율!$B$34:$D$45,2,0), IF(I114="월별평균환율(현지화)",VLOOKUP(MONTH(A114),월별평균환율!$B$34:$D$45,3,0)))))))</f>
        <v>I열의 환율적용방법 선택</v>
      </c>
      <c r="K114" s="495">
        <f t="shared" si="1"/>
        <v>0</v>
      </c>
      <c r="L114" s="491"/>
      <c r="M114" s="496"/>
      <c r="N114" s="496"/>
    </row>
    <row r="115" spans="1:14" x14ac:dyDescent="0.3">
      <c r="A115" s="490"/>
      <c r="B115" s="490"/>
      <c r="C115" s="673" t="e">
        <f>VLOOKUP(F115,DB!$D$4:$G$403,4,FALSE)</f>
        <v>#N/A</v>
      </c>
      <c r="D115" s="674" t="e">
        <f>VLOOKUP(F115,DB!$D$4:$G$403,3,FALSE)</f>
        <v>#N/A</v>
      </c>
      <c r="E115" s="675" t="e">
        <f>VLOOKUP(F115,DB!$D$4:$G$403,2,FALSE)</f>
        <v>#N/A</v>
      </c>
      <c r="F115" s="491"/>
      <c r="G115" s="491"/>
      <c r="H115" s="492"/>
      <c r="I115" s="493"/>
      <c r="J115" s="494" t="str">
        <f>IF(I115="","I열의 환율적용방법 선택",IF(I115="개별환율", "직접입력 하세요.", IF(OR(I115="가중평균환율",I115="송금환율"), "직접입력 하세요.", IF(I115="원화집행", 1, IF(I115="월별평균환율(미화)",VLOOKUP(MONTH(A115),월별평균환율!$B$34:$D$45,2,0), IF(I115="월별평균환율(현지화)",VLOOKUP(MONTH(A115),월별평균환율!$B$34:$D$45,3,0)))))))</f>
        <v>I열의 환율적용방법 선택</v>
      </c>
      <c r="K115" s="495">
        <f t="shared" si="1"/>
        <v>0</v>
      </c>
      <c r="L115" s="491"/>
      <c r="M115" s="496"/>
      <c r="N115" s="496"/>
    </row>
    <row r="116" spans="1:14" x14ac:dyDescent="0.3">
      <c r="A116" s="490"/>
      <c r="B116" s="490"/>
      <c r="C116" s="673" t="e">
        <f>VLOOKUP(F116,DB!$D$4:$G$403,4,FALSE)</f>
        <v>#N/A</v>
      </c>
      <c r="D116" s="674" t="e">
        <f>VLOOKUP(F116,DB!$D$4:$G$403,3,FALSE)</f>
        <v>#N/A</v>
      </c>
      <c r="E116" s="675" t="e">
        <f>VLOOKUP(F116,DB!$D$4:$G$403,2,FALSE)</f>
        <v>#N/A</v>
      </c>
      <c r="F116" s="491"/>
      <c r="G116" s="491"/>
      <c r="H116" s="492"/>
      <c r="I116" s="493"/>
      <c r="J116" s="494" t="str">
        <f>IF(I116="","I열의 환율적용방법 선택",IF(I116="개별환율", "직접입력 하세요.", IF(OR(I116="가중평균환율",I116="송금환율"), "직접입력 하세요.", IF(I116="원화집행", 1, IF(I116="월별평균환율(미화)",VLOOKUP(MONTH(A116),월별평균환율!$B$34:$D$45,2,0), IF(I116="월별평균환율(현지화)",VLOOKUP(MONTH(A116),월별평균환율!$B$34:$D$45,3,0)))))))</f>
        <v>I열의 환율적용방법 선택</v>
      </c>
      <c r="K116" s="495">
        <f t="shared" si="1"/>
        <v>0</v>
      </c>
      <c r="L116" s="491"/>
      <c r="M116" s="496"/>
      <c r="N116" s="496"/>
    </row>
    <row r="117" spans="1:14" x14ac:dyDescent="0.3">
      <c r="A117" s="490"/>
      <c r="B117" s="490"/>
      <c r="C117" s="673" t="e">
        <f>VLOOKUP(F117,DB!$D$4:$G$403,4,FALSE)</f>
        <v>#N/A</v>
      </c>
      <c r="D117" s="674" t="e">
        <f>VLOOKUP(F117,DB!$D$4:$G$403,3,FALSE)</f>
        <v>#N/A</v>
      </c>
      <c r="E117" s="675" t="e">
        <f>VLOOKUP(F117,DB!$D$4:$G$403,2,FALSE)</f>
        <v>#N/A</v>
      </c>
      <c r="F117" s="491"/>
      <c r="G117" s="491"/>
      <c r="H117" s="492"/>
      <c r="I117" s="493"/>
      <c r="J117" s="494" t="str">
        <f>IF(I117="","I열의 환율적용방법 선택",IF(I117="개별환율", "직접입력 하세요.", IF(OR(I117="가중평균환율",I117="송금환율"), "직접입력 하세요.", IF(I117="원화집행", 1, IF(I117="월별평균환율(미화)",VLOOKUP(MONTH(A117),월별평균환율!$B$34:$D$45,2,0), IF(I117="월별평균환율(현지화)",VLOOKUP(MONTH(A117),월별평균환율!$B$34:$D$45,3,0)))))))</f>
        <v>I열의 환율적용방법 선택</v>
      </c>
      <c r="K117" s="495">
        <f t="shared" si="1"/>
        <v>0</v>
      </c>
      <c r="L117" s="491"/>
      <c r="M117" s="496"/>
      <c r="N117" s="496"/>
    </row>
    <row r="118" spans="1:14" x14ac:dyDescent="0.3">
      <c r="A118" s="490"/>
      <c r="B118" s="490"/>
      <c r="C118" s="673" t="e">
        <f>VLOOKUP(F118,DB!$D$4:$G$403,4,FALSE)</f>
        <v>#N/A</v>
      </c>
      <c r="D118" s="674" t="e">
        <f>VLOOKUP(F118,DB!$D$4:$G$403,3,FALSE)</f>
        <v>#N/A</v>
      </c>
      <c r="E118" s="675" t="e">
        <f>VLOOKUP(F118,DB!$D$4:$G$403,2,FALSE)</f>
        <v>#N/A</v>
      </c>
      <c r="F118" s="491"/>
      <c r="G118" s="491"/>
      <c r="H118" s="492"/>
      <c r="I118" s="493"/>
      <c r="J118" s="494" t="str">
        <f>IF(I118="","I열의 환율적용방법 선택",IF(I118="개별환율", "직접입력 하세요.", IF(OR(I118="가중평균환율",I118="송금환율"), "직접입력 하세요.", IF(I118="원화집행", 1, IF(I118="월별평균환율(미화)",VLOOKUP(MONTH(A118),월별평균환율!$B$34:$D$45,2,0), IF(I118="월별평균환율(현지화)",VLOOKUP(MONTH(A118),월별평균환율!$B$34:$D$45,3,0)))))))</f>
        <v>I열의 환율적용방법 선택</v>
      </c>
      <c r="K118" s="495">
        <f t="shared" si="1"/>
        <v>0</v>
      </c>
      <c r="L118" s="491"/>
      <c r="M118" s="496"/>
      <c r="N118" s="496"/>
    </row>
    <row r="119" spans="1:14" x14ac:dyDescent="0.3">
      <c r="A119" s="490"/>
      <c r="B119" s="490"/>
      <c r="C119" s="673" t="e">
        <f>VLOOKUP(F119,DB!$D$4:$G$403,4,FALSE)</f>
        <v>#N/A</v>
      </c>
      <c r="D119" s="674" t="e">
        <f>VLOOKUP(F119,DB!$D$4:$G$403,3,FALSE)</f>
        <v>#N/A</v>
      </c>
      <c r="E119" s="675" t="e">
        <f>VLOOKUP(F119,DB!$D$4:$G$403,2,FALSE)</f>
        <v>#N/A</v>
      </c>
      <c r="F119" s="491"/>
      <c r="G119" s="491"/>
      <c r="H119" s="492"/>
      <c r="I119" s="493"/>
      <c r="J119" s="494" t="str">
        <f>IF(I119="","I열의 환율적용방법 선택",IF(I119="개별환율", "직접입력 하세요.", IF(OR(I119="가중평균환율",I119="송금환율"), "직접입력 하세요.", IF(I119="원화집행", 1, IF(I119="월별평균환율(미화)",VLOOKUP(MONTH(A119),월별평균환율!$B$34:$D$45,2,0), IF(I119="월별평균환율(현지화)",VLOOKUP(MONTH(A119),월별평균환율!$B$34:$D$45,3,0)))))))</f>
        <v>I열의 환율적용방법 선택</v>
      </c>
      <c r="K119" s="495">
        <f t="shared" si="1"/>
        <v>0</v>
      </c>
      <c r="L119" s="491"/>
      <c r="M119" s="496"/>
      <c r="N119" s="496"/>
    </row>
    <row r="120" spans="1:14" x14ac:dyDescent="0.3">
      <c r="A120" s="490"/>
      <c r="B120" s="490"/>
      <c r="C120" s="673" t="e">
        <f>VLOOKUP(F120,DB!$D$4:$G$403,4,FALSE)</f>
        <v>#N/A</v>
      </c>
      <c r="D120" s="674" t="e">
        <f>VLOOKUP(F120,DB!$D$4:$G$403,3,FALSE)</f>
        <v>#N/A</v>
      </c>
      <c r="E120" s="675" t="e">
        <f>VLOOKUP(F120,DB!$D$4:$G$403,2,FALSE)</f>
        <v>#N/A</v>
      </c>
      <c r="F120" s="491"/>
      <c r="G120" s="491"/>
      <c r="H120" s="492"/>
      <c r="I120" s="493"/>
      <c r="J120" s="494" t="str">
        <f>IF(I120="","I열의 환율적용방법 선택",IF(I120="개별환율", "직접입력 하세요.", IF(OR(I120="가중평균환율",I120="송금환율"), "직접입력 하세요.", IF(I120="원화집행", 1, IF(I120="월별평균환율(미화)",VLOOKUP(MONTH(A120),월별평균환율!$B$34:$D$45,2,0), IF(I120="월별평균환율(현지화)",VLOOKUP(MONTH(A120),월별평균환율!$B$34:$D$45,3,0)))))))</f>
        <v>I열의 환율적용방법 선택</v>
      </c>
      <c r="K120" s="495">
        <f t="shared" si="1"/>
        <v>0</v>
      </c>
      <c r="L120" s="491"/>
      <c r="M120" s="496"/>
      <c r="N120" s="496"/>
    </row>
    <row r="121" spans="1:14" x14ac:dyDescent="0.3">
      <c r="A121" s="490"/>
      <c r="B121" s="490"/>
      <c r="C121" s="673" t="e">
        <f>VLOOKUP(F121,DB!$D$4:$G$403,4,FALSE)</f>
        <v>#N/A</v>
      </c>
      <c r="D121" s="674" t="e">
        <f>VLOOKUP(F121,DB!$D$4:$G$403,3,FALSE)</f>
        <v>#N/A</v>
      </c>
      <c r="E121" s="675" t="e">
        <f>VLOOKUP(F121,DB!$D$4:$G$403,2,FALSE)</f>
        <v>#N/A</v>
      </c>
      <c r="F121" s="491"/>
      <c r="G121" s="491"/>
      <c r="H121" s="492"/>
      <c r="I121" s="493"/>
      <c r="J121" s="494" t="str">
        <f>IF(I121="","I열의 환율적용방법 선택",IF(I121="개별환율", "직접입력 하세요.", IF(OR(I121="가중평균환율",I121="송금환율"), "직접입력 하세요.", IF(I121="원화집행", 1, IF(I121="월별평균환율(미화)",VLOOKUP(MONTH(A121),월별평균환율!$B$34:$D$45,2,0), IF(I121="월별평균환율(현지화)",VLOOKUP(MONTH(A121),월별평균환율!$B$34:$D$45,3,0)))))))</f>
        <v>I열의 환율적용방법 선택</v>
      </c>
      <c r="K121" s="495">
        <f t="shared" si="1"/>
        <v>0</v>
      </c>
      <c r="L121" s="491"/>
      <c r="M121" s="496"/>
      <c r="N121" s="496"/>
    </row>
    <row r="122" spans="1:14" x14ac:dyDescent="0.3">
      <c r="A122" s="490"/>
      <c r="B122" s="490"/>
      <c r="C122" s="673" t="e">
        <f>VLOOKUP(F122,DB!$D$4:$G$403,4,FALSE)</f>
        <v>#N/A</v>
      </c>
      <c r="D122" s="674" t="e">
        <f>VLOOKUP(F122,DB!$D$4:$G$403,3,FALSE)</f>
        <v>#N/A</v>
      </c>
      <c r="E122" s="675" t="e">
        <f>VLOOKUP(F122,DB!$D$4:$G$403,2,FALSE)</f>
        <v>#N/A</v>
      </c>
      <c r="F122" s="491"/>
      <c r="G122" s="491"/>
      <c r="H122" s="492"/>
      <c r="I122" s="493"/>
      <c r="J122" s="494" t="str">
        <f>IF(I122="","I열의 환율적용방법 선택",IF(I122="개별환율", "직접입력 하세요.", IF(OR(I122="가중평균환율",I122="송금환율"), "직접입력 하세요.", IF(I122="원화집행", 1, IF(I122="월별평균환율(미화)",VLOOKUP(MONTH(A122),월별평균환율!$B$34:$D$45,2,0), IF(I122="월별평균환율(현지화)",VLOOKUP(MONTH(A122),월별평균환율!$B$34:$D$45,3,0)))))))</f>
        <v>I열의 환율적용방법 선택</v>
      </c>
      <c r="K122" s="495">
        <f t="shared" si="1"/>
        <v>0</v>
      </c>
      <c r="L122" s="491"/>
      <c r="M122" s="496"/>
      <c r="N122" s="496"/>
    </row>
    <row r="123" spans="1:14" x14ac:dyDescent="0.3">
      <c r="A123" s="490"/>
      <c r="B123" s="490"/>
      <c r="C123" s="673" t="e">
        <f>VLOOKUP(F123,DB!$D$4:$G$403,4,FALSE)</f>
        <v>#N/A</v>
      </c>
      <c r="D123" s="674" t="e">
        <f>VLOOKUP(F123,DB!$D$4:$G$403,3,FALSE)</f>
        <v>#N/A</v>
      </c>
      <c r="E123" s="675" t="e">
        <f>VLOOKUP(F123,DB!$D$4:$G$403,2,FALSE)</f>
        <v>#N/A</v>
      </c>
      <c r="F123" s="491"/>
      <c r="G123" s="491"/>
      <c r="H123" s="492"/>
      <c r="I123" s="493"/>
      <c r="J123" s="494" t="str">
        <f>IF(I123="","I열의 환율적용방법 선택",IF(I123="개별환율", "직접입력 하세요.", IF(OR(I123="가중평균환율",I123="송금환율"), "직접입력 하세요.", IF(I123="원화집행", 1, IF(I123="월별평균환율(미화)",VLOOKUP(MONTH(A123),월별평균환율!$B$34:$D$45,2,0), IF(I123="월별평균환율(현지화)",VLOOKUP(MONTH(A123),월별평균환율!$B$34:$D$45,3,0)))))))</f>
        <v>I열의 환율적용방법 선택</v>
      </c>
      <c r="K123" s="495">
        <f t="shared" si="1"/>
        <v>0</v>
      </c>
      <c r="L123" s="491"/>
      <c r="M123" s="496"/>
      <c r="N123" s="496"/>
    </row>
    <row r="124" spans="1:14" x14ac:dyDescent="0.3">
      <c r="A124" s="490"/>
      <c r="B124" s="490"/>
      <c r="C124" s="673" t="e">
        <f>VLOOKUP(F124,DB!$D$4:$G$403,4,FALSE)</f>
        <v>#N/A</v>
      </c>
      <c r="D124" s="674" t="e">
        <f>VLOOKUP(F124,DB!$D$4:$G$403,3,FALSE)</f>
        <v>#N/A</v>
      </c>
      <c r="E124" s="675" t="e">
        <f>VLOOKUP(F124,DB!$D$4:$G$403,2,FALSE)</f>
        <v>#N/A</v>
      </c>
      <c r="F124" s="491"/>
      <c r="G124" s="491"/>
      <c r="H124" s="492"/>
      <c r="I124" s="493"/>
      <c r="J124" s="494" t="str">
        <f>IF(I124="","I열의 환율적용방법 선택",IF(I124="개별환율", "직접입력 하세요.", IF(OR(I124="가중평균환율",I124="송금환율"), "직접입력 하세요.", IF(I124="원화집행", 1, IF(I124="월별평균환율(미화)",VLOOKUP(MONTH(A124),월별평균환율!$B$34:$D$45,2,0), IF(I124="월별평균환율(현지화)",VLOOKUP(MONTH(A124),월별평균환율!$B$34:$D$45,3,0)))))))</f>
        <v>I열의 환율적용방법 선택</v>
      </c>
      <c r="K124" s="495">
        <f t="shared" si="1"/>
        <v>0</v>
      </c>
      <c r="L124" s="491"/>
      <c r="M124" s="496"/>
      <c r="N124" s="496"/>
    </row>
    <row r="125" spans="1:14" x14ac:dyDescent="0.3">
      <c r="A125" s="490"/>
      <c r="B125" s="490"/>
      <c r="C125" s="673" t="e">
        <f>VLOOKUP(F125,DB!$D$4:$G$403,4,FALSE)</f>
        <v>#N/A</v>
      </c>
      <c r="D125" s="674" t="e">
        <f>VLOOKUP(F125,DB!$D$4:$G$403,3,FALSE)</f>
        <v>#N/A</v>
      </c>
      <c r="E125" s="675" t="e">
        <f>VLOOKUP(F125,DB!$D$4:$G$403,2,FALSE)</f>
        <v>#N/A</v>
      </c>
      <c r="F125" s="491"/>
      <c r="G125" s="491"/>
      <c r="H125" s="492"/>
      <c r="I125" s="493"/>
      <c r="J125" s="494" t="str">
        <f>IF(I125="","I열의 환율적용방법 선택",IF(I125="개별환율", "직접입력 하세요.", IF(OR(I125="가중평균환율",I125="송금환율"), "직접입력 하세요.", IF(I125="원화집행", 1, IF(I125="월별평균환율(미화)",VLOOKUP(MONTH(A125),월별평균환율!$B$34:$D$45,2,0), IF(I125="월별평균환율(현지화)",VLOOKUP(MONTH(A125),월별평균환율!$B$34:$D$45,3,0)))))))</f>
        <v>I열의 환율적용방법 선택</v>
      </c>
      <c r="K125" s="495">
        <f t="shared" si="1"/>
        <v>0</v>
      </c>
      <c r="L125" s="491"/>
      <c r="M125" s="496"/>
      <c r="N125" s="496"/>
    </row>
    <row r="126" spans="1:14" x14ac:dyDescent="0.3">
      <c r="A126" s="490"/>
      <c r="B126" s="490"/>
      <c r="C126" s="673" t="e">
        <f>VLOOKUP(F126,DB!$D$4:$G$403,4,FALSE)</f>
        <v>#N/A</v>
      </c>
      <c r="D126" s="674" t="e">
        <f>VLOOKUP(F126,DB!$D$4:$G$403,3,FALSE)</f>
        <v>#N/A</v>
      </c>
      <c r="E126" s="675" t="e">
        <f>VLOOKUP(F126,DB!$D$4:$G$403,2,FALSE)</f>
        <v>#N/A</v>
      </c>
      <c r="F126" s="491"/>
      <c r="G126" s="491"/>
      <c r="H126" s="492"/>
      <c r="I126" s="493"/>
      <c r="J126" s="494" t="str">
        <f>IF(I126="","I열의 환율적용방법 선택",IF(I126="개별환율", "직접입력 하세요.", IF(OR(I126="가중평균환율",I126="송금환율"), "직접입력 하세요.", IF(I126="원화집행", 1, IF(I126="월별평균환율(미화)",VLOOKUP(MONTH(A126),월별평균환율!$B$34:$D$45,2,0), IF(I126="월별평균환율(현지화)",VLOOKUP(MONTH(A126),월별평균환율!$B$34:$D$45,3,0)))))))</f>
        <v>I열의 환율적용방법 선택</v>
      </c>
      <c r="K126" s="495">
        <f t="shared" si="1"/>
        <v>0</v>
      </c>
      <c r="L126" s="491"/>
      <c r="M126" s="496"/>
      <c r="N126" s="496"/>
    </row>
    <row r="127" spans="1:14" x14ac:dyDescent="0.3">
      <c r="A127" s="490"/>
      <c r="B127" s="490"/>
      <c r="C127" s="673" t="e">
        <f>VLOOKUP(F127,DB!$D$4:$G$403,4,FALSE)</f>
        <v>#N/A</v>
      </c>
      <c r="D127" s="674" t="e">
        <f>VLOOKUP(F127,DB!$D$4:$G$403,3,FALSE)</f>
        <v>#N/A</v>
      </c>
      <c r="E127" s="675" t="e">
        <f>VLOOKUP(F127,DB!$D$4:$G$403,2,FALSE)</f>
        <v>#N/A</v>
      </c>
      <c r="F127" s="491"/>
      <c r="G127" s="491"/>
      <c r="H127" s="492"/>
      <c r="I127" s="493"/>
      <c r="J127" s="494" t="str">
        <f>IF(I127="","I열의 환율적용방법 선택",IF(I127="개별환율", "직접입력 하세요.", IF(OR(I127="가중평균환율",I127="송금환율"), "직접입력 하세요.", IF(I127="원화집행", 1, IF(I127="월별평균환율(미화)",VLOOKUP(MONTH(A127),월별평균환율!$B$34:$D$45,2,0), IF(I127="월별평균환율(현지화)",VLOOKUP(MONTH(A127),월별평균환율!$B$34:$D$45,3,0)))))))</f>
        <v>I열의 환율적용방법 선택</v>
      </c>
      <c r="K127" s="495">
        <f t="shared" si="1"/>
        <v>0</v>
      </c>
      <c r="L127" s="491"/>
      <c r="M127" s="496"/>
      <c r="N127" s="496"/>
    </row>
    <row r="128" spans="1:14" x14ac:dyDescent="0.3">
      <c r="A128" s="490"/>
      <c r="B128" s="490"/>
      <c r="C128" s="673" t="e">
        <f>VLOOKUP(F128,DB!$D$4:$G$403,4,FALSE)</f>
        <v>#N/A</v>
      </c>
      <c r="D128" s="674" t="e">
        <f>VLOOKUP(F128,DB!$D$4:$G$403,3,FALSE)</f>
        <v>#N/A</v>
      </c>
      <c r="E128" s="675" t="e">
        <f>VLOOKUP(F128,DB!$D$4:$G$403,2,FALSE)</f>
        <v>#N/A</v>
      </c>
      <c r="F128" s="491"/>
      <c r="G128" s="491"/>
      <c r="H128" s="492"/>
      <c r="I128" s="493"/>
      <c r="J128" s="494" t="str">
        <f>IF(I128="","I열의 환율적용방법 선택",IF(I128="개별환율", "직접입력 하세요.", IF(OR(I128="가중평균환율",I128="송금환율"), "직접입력 하세요.", IF(I128="원화집행", 1, IF(I128="월별평균환율(미화)",VLOOKUP(MONTH(A128),월별평균환율!$B$34:$D$45,2,0), IF(I128="월별평균환율(현지화)",VLOOKUP(MONTH(A128),월별평균환율!$B$34:$D$45,3,0)))))))</f>
        <v>I열의 환율적용방법 선택</v>
      </c>
      <c r="K128" s="495">
        <f t="shared" si="1"/>
        <v>0</v>
      </c>
      <c r="L128" s="491"/>
      <c r="M128" s="496"/>
      <c r="N128" s="496"/>
    </row>
    <row r="129" spans="1:14" x14ac:dyDescent="0.3">
      <c r="A129" s="490"/>
      <c r="B129" s="490"/>
      <c r="C129" s="673" t="e">
        <f>VLOOKUP(F129,DB!$D$4:$G$403,4,FALSE)</f>
        <v>#N/A</v>
      </c>
      <c r="D129" s="674" t="e">
        <f>VLOOKUP(F129,DB!$D$4:$G$403,3,FALSE)</f>
        <v>#N/A</v>
      </c>
      <c r="E129" s="675" t="e">
        <f>VLOOKUP(F129,DB!$D$4:$G$403,2,FALSE)</f>
        <v>#N/A</v>
      </c>
      <c r="F129" s="491"/>
      <c r="G129" s="491"/>
      <c r="H129" s="492"/>
      <c r="I129" s="493"/>
      <c r="J129" s="494" t="str">
        <f>IF(I129="","I열의 환율적용방법 선택",IF(I129="개별환율", "직접입력 하세요.", IF(OR(I129="가중평균환율",I129="송금환율"), "직접입력 하세요.", IF(I129="원화집행", 1, IF(I129="월별평균환율(미화)",VLOOKUP(MONTH(A129),월별평균환율!$B$34:$D$45,2,0), IF(I129="월별평균환율(현지화)",VLOOKUP(MONTH(A129),월별평균환율!$B$34:$D$45,3,0)))))))</f>
        <v>I열의 환율적용방법 선택</v>
      </c>
      <c r="K129" s="495">
        <f t="shared" si="1"/>
        <v>0</v>
      </c>
      <c r="L129" s="491"/>
      <c r="M129" s="496"/>
      <c r="N129" s="496"/>
    </row>
    <row r="130" spans="1:14" x14ac:dyDescent="0.3">
      <c r="A130" s="490"/>
      <c r="B130" s="490"/>
      <c r="C130" s="673" t="e">
        <f>VLOOKUP(F130,DB!$D$4:$G$403,4,FALSE)</f>
        <v>#N/A</v>
      </c>
      <c r="D130" s="674" t="e">
        <f>VLOOKUP(F130,DB!$D$4:$G$403,3,FALSE)</f>
        <v>#N/A</v>
      </c>
      <c r="E130" s="675" t="e">
        <f>VLOOKUP(F130,DB!$D$4:$G$403,2,FALSE)</f>
        <v>#N/A</v>
      </c>
      <c r="F130" s="491"/>
      <c r="G130" s="491"/>
      <c r="H130" s="492"/>
      <c r="I130" s="493"/>
      <c r="J130" s="494" t="str">
        <f>IF(I130="","I열의 환율적용방법 선택",IF(I130="개별환율", "직접입력 하세요.", IF(OR(I130="가중평균환율",I130="송금환율"), "직접입력 하세요.", IF(I130="원화집행", 1, IF(I130="월별평균환율(미화)",VLOOKUP(MONTH(A130),월별평균환율!$B$34:$D$45,2,0), IF(I130="월별평균환율(현지화)",VLOOKUP(MONTH(A130),월별평균환율!$B$34:$D$45,3,0)))))))</f>
        <v>I열의 환율적용방법 선택</v>
      </c>
      <c r="K130" s="495">
        <f t="shared" si="1"/>
        <v>0</v>
      </c>
      <c r="L130" s="491"/>
      <c r="M130" s="496"/>
      <c r="N130" s="496"/>
    </row>
    <row r="131" spans="1:14" x14ac:dyDescent="0.3">
      <c r="A131" s="490"/>
      <c r="B131" s="490"/>
      <c r="C131" s="673" t="e">
        <f>VLOOKUP(F131,DB!$D$4:$G$403,4,FALSE)</f>
        <v>#N/A</v>
      </c>
      <c r="D131" s="674" t="e">
        <f>VLOOKUP(F131,DB!$D$4:$G$403,3,FALSE)</f>
        <v>#N/A</v>
      </c>
      <c r="E131" s="675" t="e">
        <f>VLOOKUP(F131,DB!$D$4:$G$403,2,FALSE)</f>
        <v>#N/A</v>
      </c>
      <c r="F131" s="491"/>
      <c r="G131" s="491"/>
      <c r="H131" s="492"/>
      <c r="I131" s="493"/>
      <c r="J131" s="494" t="str">
        <f>IF(I131="","I열의 환율적용방법 선택",IF(I131="개별환율", "직접입력 하세요.", IF(OR(I131="가중평균환율",I131="송금환율"), "직접입력 하세요.", IF(I131="원화집행", 1, IF(I131="월별평균환율(미화)",VLOOKUP(MONTH(A131),월별평균환율!$B$34:$D$45,2,0), IF(I131="월별평균환율(현지화)",VLOOKUP(MONTH(A131),월별평균환율!$B$34:$D$45,3,0)))))))</f>
        <v>I열의 환율적용방법 선택</v>
      </c>
      <c r="K131" s="495">
        <f t="shared" si="1"/>
        <v>0</v>
      </c>
      <c r="L131" s="491"/>
      <c r="M131" s="496"/>
      <c r="N131" s="496"/>
    </row>
    <row r="132" spans="1:14" x14ac:dyDescent="0.3">
      <c r="A132" s="490"/>
      <c r="B132" s="490"/>
      <c r="C132" s="673" t="e">
        <f>VLOOKUP(F132,DB!$D$4:$G$403,4,FALSE)</f>
        <v>#N/A</v>
      </c>
      <c r="D132" s="674" t="e">
        <f>VLOOKUP(F132,DB!$D$4:$G$403,3,FALSE)</f>
        <v>#N/A</v>
      </c>
      <c r="E132" s="675" t="e">
        <f>VLOOKUP(F132,DB!$D$4:$G$403,2,FALSE)</f>
        <v>#N/A</v>
      </c>
      <c r="F132" s="491"/>
      <c r="G132" s="491"/>
      <c r="H132" s="492"/>
      <c r="I132" s="493"/>
      <c r="J132" s="494" t="str">
        <f>IF(I132="","I열의 환율적용방법 선택",IF(I132="개별환율", "직접입력 하세요.", IF(OR(I132="가중평균환율",I132="송금환율"), "직접입력 하세요.", IF(I132="원화집행", 1, IF(I132="월별평균환율(미화)",VLOOKUP(MONTH(A132),월별평균환율!$B$34:$D$45,2,0), IF(I132="월별평균환율(현지화)",VLOOKUP(MONTH(A132),월별평균환율!$B$34:$D$45,3,0)))))))</f>
        <v>I열의 환율적용방법 선택</v>
      </c>
      <c r="K132" s="495">
        <f t="shared" si="1"/>
        <v>0</v>
      </c>
      <c r="L132" s="491"/>
      <c r="M132" s="496"/>
      <c r="N132" s="496"/>
    </row>
    <row r="133" spans="1:14" x14ac:dyDescent="0.3">
      <c r="A133" s="490"/>
      <c r="B133" s="490"/>
      <c r="C133" s="673" t="e">
        <f>VLOOKUP(F133,DB!$D$4:$G$403,4,FALSE)</f>
        <v>#N/A</v>
      </c>
      <c r="D133" s="674" t="e">
        <f>VLOOKUP(F133,DB!$D$4:$G$403,3,FALSE)</f>
        <v>#N/A</v>
      </c>
      <c r="E133" s="675" t="e">
        <f>VLOOKUP(F133,DB!$D$4:$G$403,2,FALSE)</f>
        <v>#N/A</v>
      </c>
      <c r="F133" s="491"/>
      <c r="G133" s="491"/>
      <c r="H133" s="492"/>
      <c r="I133" s="493"/>
      <c r="J133" s="494" t="str">
        <f>IF(I133="","I열의 환율적용방법 선택",IF(I133="개별환율", "직접입력 하세요.", IF(OR(I133="가중평균환율",I133="송금환율"), "직접입력 하세요.", IF(I133="원화집행", 1, IF(I133="월별평균환율(미화)",VLOOKUP(MONTH(A133),월별평균환율!$B$34:$D$45,2,0), IF(I133="월별평균환율(현지화)",VLOOKUP(MONTH(A133),월별평균환율!$B$34:$D$45,3,0)))))))</f>
        <v>I열의 환율적용방법 선택</v>
      </c>
      <c r="K133" s="495">
        <f t="shared" ref="K133:K196" si="2">IFERROR(ROUND(H133*J133, 0),0)</f>
        <v>0</v>
      </c>
      <c r="L133" s="491"/>
      <c r="M133" s="496"/>
      <c r="N133" s="496"/>
    </row>
    <row r="134" spans="1:14" x14ac:dyDescent="0.3">
      <c r="A134" s="490"/>
      <c r="B134" s="490"/>
      <c r="C134" s="673" t="e">
        <f>VLOOKUP(F134,DB!$D$4:$G$403,4,FALSE)</f>
        <v>#N/A</v>
      </c>
      <c r="D134" s="674" t="e">
        <f>VLOOKUP(F134,DB!$D$4:$G$403,3,FALSE)</f>
        <v>#N/A</v>
      </c>
      <c r="E134" s="675" t="e">
        <f>VLOOKUP(F134,DB!$D$4:$G$403,2,FALSE)</f>
        <v>#N/A</v>
      </c>
      <c r="F134" s="491"/>
      <c r="G134" s="491"/>
      <c r="H134" s="492"/>
      <c r="I134" s="493"/>
      <c r="J134" s="494" t="str">
        <f>IF(I134="","I열의 환율적용방법 선택",IF(I134="개별환율", "직접입력 하세요.", IF(OR(I134="가중평균환율",I134="송금환율"), "직접입력 하세요.", IF(I134="원화집행", 1, IF(I134="월별평균환율(미화)",VLOOKUP(MONTH(A134),월별평균환율!$B$34:$D$45,2,0), IF(I134="월별평균환율(현지화)",VLOOKUP(MONTH(A134),월별평균환율!$B$34:$D$45,3,0)))))))</f>
        <v>I열의 환율적용방법 선택</v>
      </c>
      <c r="K134" s="495">
        <f t="shared" si="2"/>
        <v>0</v>
      </c>
      <c r="L134" s="491"/>
      <c r="M134" s="496"/>
      <c r="N134" s="496"/>
    </row>
    <row r="135" spans="1:14" x14ac:dyDescent="0.3">
      <c r="A135" s="490"/>
      <c r="B135" s="490"/>
      <c r="C135" s="673" t="e">
        <f>VLOOKUP(F135,DB!$D$4:$G$403,4,FALSE)</f>
        <v>#N/A</v>
      </c>
      <c r="D135" s="674" t="e">
        <f>VLOOKUP(F135,DB!$D$4:$G$403,3,FALSE)</f>
        <v>#N/A</v>
      </c>
      <c r="E135" s="675" t="e">
        <f>VLOOKUP(F135,DB!$D$4:$G$403,2,FALSE)</f>
        <v>#N/A</v>
      </c>
      <c r="F135" s="491"/>
      <c r="G135" s="491"/>
      <c r="H135" s="492"/>
      <c r="I135" s="493"/>
      <c r="J135" s="494" t="str">
        <f>IF(I135="","I열의 환율적용방법 선택",IF(I135="개별환율", "직접입력 하세요.", IF(OR(I135="가중평균환율",I135="송금환율"), "직접입력 하세요.", IF(I135="원화집행", 1, IF(I135="월별평균환율(미화)",VLOOKUP(MONTH(A135),월별평균환율!$B$34:$D$45,2,0), IF(I135="월별평균환율(현지화)",VLOOKUP(MONTH(A135),월별평균환율!$B$34:$D$45,3,0)))))))</f>
        <v>I열의 환율적용방법 선택</v>
      </c>
      <c r="K135" s="495">
        <f t="shared" si="2"/>
        <v>0</v>
      </c>
      <c r="L135" s="491"/>
      <c r="M135" s="496"/>
      <c r="N135" s="496"/>
    </row>
    <row r="136" spans="1:14" x14ac:dyDescent="0.3">
      <c r="A136" s="490"/>
      <c r="B136" s="490"/>
      <c r="C136" s="673" t="e">
        <f>VLOOKUP(F136,DB!$D$4:$G$403,4,FALSE)</f>
        <v>#N/A</v>
      </c>
      <c r="D136" s="674" t="e">
        <f>VLOOKUP(F136,DB!$D$4:$G$403,3,FALSE)</f>
        <v>#N/A</v>
      </c>
      <c r="E136" s="675" t="e">
        <f>VLOOKUP(F136,DB!$D$4:$G$403,2,FALSE)</f>
        <v>#N/A</v>
      </c>
      <c r="F136" s="491"/>
      <c r="G136" s="491"/>
      <c r="H136" s="492"/>
      <c r="I136" s="493"/>
      <c r="J136" s="494" t="str">
        <f>IF(I136="","I열의 환율적용방법 선택",IF(I136="개별환율", "직접입력 하세요.", IF(OR(I136="가중평균환율",I136="송금환율"), "직접입력 하세요.", IF(I136="원화집행", 1, IF(I136="월별평균환율(미화)",VLOOKUP(MONTH(A136),월별평균환율!$B$34:$D$45,2,0), IF(I136="월별평균환율(현지화)",VLOOKUP(MONTH(A136),월별평균환율!$B$34:$D$45,3,0)))))))</f>
        <v>I열의 환율적용방법 선택</v>
      </c>
      <c r="K136" s="495">
        <f t="shared" si="2"/>
        <v>0</v>
      </c>
      <c r="L136" s="491"/>
      <c r="M136" s="496"/>
      <c r="N136" s="496"/>
    </row>
    <row r="137" spans="1:14" x14ac:dyDescent="0.3">
      <c r="A137" s="490"/>
      <c r="B137" s="490"/>
      <c r="C137" s="673" t="e">
        <f>VLOOKUP(F137,DB!$D$4:$G$403,4,FALSE)</f>
        <v>#N/A</v>
      </c>
      <c r="D137" s="674" t="e">
        <f>VLOOKUP(F137,DB!$D$4:$G$403,3,FALSE)</f>
        <v>#N/A</v>
      </c>
      <c r="E137" s="675" t="e">
        <f>VLOOKUP(F137,DB!$D$4:$G$403,2,FALSE)</f>
        <v>#N/A</v>
      </c>
      <c r="F137" s="491"/>
      <c r="G137" s="491"/>
      <c r="H137" s="492"/>
      <c r="I137" s="493"/>
      <c r="J137" s="494" t="str">
        <f>IF(I137="","I열의 환율적용방법 선택",IF(I137="개별환율", "직접입력 하세요.", IF(OR(I137="가중평균환율",I137="송금환율"), "직접입력 하세요.", IF(I137="원화집행", 1, IF(I137="월별평균환율(미화)",VLOOKUP(MONTH(A137),월별평균환율!$B$34:$D$45,2,0), IF(I137="월별평균환율(현지화)",VLOOKUP(MONTH(A137),월별평균환율!$B$34:$D$45,3,0)))))))</f>
        <v>I열의 환율적용방법 선택</v>
      </c>
      <c r="K137" s="495">
        <f t="shared" si="2"/>
        <v>0</v>
      </c>
      <c r="L137" s="491"/>
      <c r="M137" s="496"/>
      <c r="N137" s="496"/>
    </row>
    <row r="138" spans="1:14" x14ac:dyDescent="0.3">
      <c r="A138" s="490"/>
      <c r="B138" s="490"/>
      <c r="C138" s="673" t="e">
        <f>VLOOKUP(F138,DB!$D$4:$G$403,4,FALSE)</f>
        <v>#N/A</v>
      </c>
      <c r="D138" s="674" t="e">
        <f>VLOOKUP(F138,DB!$D$4:$G$403,3,FALSE)</f>
        <v>#N/A</v>
      </c>
      <c r="E138" s="675" t="e">
        <f>VLOOKUP(F138,DB!$D$4:$G$403,2,FALSE)</f>
        <v>#N/A</v>
      </c>
      <c r="F138" s="491"/>
      <c r="G138" s="491"/>
      <c r="H138" s="492"/>
      <c r="I138" s="493"/>
      <c r="J138" s="494" t="str">
        <f>IF(I138="","I열의 환율적용방법 선택",IF(I138="개별환율", "직접입력 하세요.", IF(OR(I138="가중평균환율",I138="송금환율"), "직접입력 하세요.", IF(I138="원화집행", 1, IF(I138="월별평균환율(미화)",VLOOKUP(MONTH(A138),월별평균환율!$B$34:$D$45,2,0), IF(I138="월별평균환율(현지화)",VLOOKUP(MONTH(A138),월별평균환율!$B$34:$D$45,3,0)))))))</f>
        <v>I열의 환율적용방법 선택</v>
      </c>
      <c r="K138" s="495">
        <f t="shared" si="2"/>
        <v>0</v>
      </c>
      <c r="L138" s="491"/>
      <c r="M138" s="496"/>
      <c r="N138" s="496"/>
    </row>
    <row r="139" spans="1:14" x14ac:dyDescent="0.3">
      <c r="A139" s="490"/>
      <c r="B139" s="490"/>
      <c r="C139" s="673" t="e">
        <f>VLOOKUP(F139,DB!$D$4:$G$403,4,FALSE)</f>
        <v>#N/A</v>
      </c>
      <c r="D139" s="674" t="e">
        <f>VLOOKUP(F139,DB!$D$4:$G$403,3,FALSE)</f>
        <v>#N/A</v>
      </c>
      <c r="E139" s="675" t="e">
        <f>VLOOKUP(F139,DB!$D$4:$G$403,2,FALSE)</f>
        <v>#N/A</v>
      </c>
      <c r="F139" s="491"/>
      <c r="G139" s="491"/>
      <c r="H139" s="492"/>
      <c r="I139" s="493"/>
      <c r="J139" s="494" t="str">
        <f>IF(I139="","I열의 환율적용방법 선택",IF(I139="개별환율", "직접입력 하세요.", IF(OR(I139="가중평균환율",I139="송금환율"), "직접입력 하세요.", IF(I139="원화집행", 1, IF(I139="월별평균환율(미화)",VLOOKUP(MONTH(A139),월별평균환율!$B$34:$D$45,2,0), IF(I139="월별평균환율(현지화)",VLOOKUP(MONTH(A139),월별평균환율!$B$34:$D$45,3,0)))))))</f>
        <v>I열의 환율적용방법 선택</v>
      </c>
      <c r="K139" s="495">
        <f t="shared" si="2"/>
        <v>0</v>
      </c>
      <c r="L139" s="491"/>
      <c r="M139" s="496"/>
      <c r="N139" s="496"/>
    </row>
    <row r="140" spans="1:14" x14ac:dyDescent="0.3">
      <c r="A140" s="490"/>
      <c r="B140" s="490"/>
      <c r="C140" s="673" t="e">
        <f>VLOOKUP(F140,DB!$D$4:$G$403,4,FALSE)</f>
        <v>#N/A</v>
      </c>
      <c r="D140" s="674" t="e">
        <f>VLOOKUP(F140,DB!$D$4:$G$403,3,FALSE)</f>
        <v>#N/A</v>
      </c>
      <c r="E140" s="675" t="e">
        <f>VLOOKUP(F140,DB!$D$4:$G$403,2,FALSE)</f>
        <v>#N/A</v>
      </c>
      <c r="F140" s="491"/>
      <c r="G140" s="491"/>
      <c r="H140" s="492"/>
      <c r="I140" s="493"/>
      <c r="J140" s="494" t="str">
        <f>IF(I140="","I열의 환율적용방법 선택",IF(I140="개별환율", "직접입력 하세요.", IF(OR(I140="가중평균환율",I140="송금환율"), "직접입력 하세요.", IF(I140="원화집행", 1, IF(I140="월별평균환율(미화)",VLOOKUP(MONTH(A140),월별평균환율!$B$34:$D$45,2,0), IF(I140="월별평균환율(현지화)",VLOOKUP(MONTH(A140),월별평균환율!$B$34:$D$45,3,0)))))))</f>
        <v>I열의 환율적용방법 선택</v>
      </c>
      <c r="K140" s="495">
        <f t="shared" si="2"/>
        <v>0</v>
      </c>
      <c r="L140" s="491"/>
      <c r="M140" s="496"/>
      <c r="N140" s="496"/>
    </row>
    <row r="141" spans="1:14" x14ac:dyDescent="0.3">
      <c r="A141" s="490"/>
      <c r="B141" s="490"/>
      <c r="C141" s="673" t="e">
        <f>VLOOKUP(F141,DB!$D$4:$G$403,4,FALSE)</f>
        <v>#N/A</v>
      </c>
      <c r="D141" s="674" t="e">
        <f>VLOOKUP(F141,DB!$D$4:$G$403,3,FALSE)</f>
        <v>#N/A</v>
      </c>
      <c r="E141" s="675" t="e">
        <f>VLOOKUP(F141,DB!$D$4:$G$403,2,FALSE)</f>
        <v>#N/A</v>
      </c>
      <c r="F141" s="491"/>
      <c r="G141" s="491"/>
      <c r="H141" s="492"/>
      <c r="I141" s="493"/>
      <c r="J141" s="494" t="str">
        <f>IF(I141="","I열의 환율적용방법 선택",IF(I141="개별환율", "직접입력 하세요.", IF(OR(I141="가중평균환율",I141="송금환율"), "직접입력 하세요.", IF(I141="원화집행", 1, IF(I141="월별평균환율(미화)",VLOOKUP(MONTH(A141),월별평균환율!$B$34:$D$45,2,0), IF(I141="월별평균환율(현지화)",VLOOKUP(MONTH(A141),월별평균환율!$B$34:$D$45,3,0)))))))</f>
        <v>I열의 환율적용방법 선택</v>
      </c>
      <c r="K141" s="495">
        <f t="shared" si="2"/>
        <v>0</v>
      </c>
      <c r="L141" s="491"/>
      <c r="M141" s="496"/>
      <c r="N141" s="496"/>
    </row>
    <row r="142" spans="1:14" x14ac:dyDescent="0.3">
      <c r="A142" s="490"/>
      <c r="B142" s="490"/>
      <c r="C142" s="673" t="e">
        <f>VLOOKUP(F142,DB!$D$4:$G$403,4,FALSE)</f>
        <v>#N/A</v>
      </c>
      <c r="D142" s="674" t="e">
        <f>VLOOKUP(F142,DB!$D$4:$G$403,3,FALSE)</f>
        <v>#N/A</v>
      </c>
      <c r="E142" s="675" t="e">
        <f>VLOOKUP(F142,DB!$D$4:$G$403,2,FALSE)</f>
        <v>#N/A</v>
      </c>
      <c r="F142" s="491"/>
      <c r="G142" s="491"/>
      <c r="H142" s="492"/>
      <c r="I142" s="493"/>
      <c r="J142" s="494" t="str">
        <f>IF(I142="","I열의 환율적용방법 선택",IF(I142="개별환율", "직접입력 하세요.", IF(OR(I142="가중평균환율",I142="송금환율"), "직접입력 하세요.", IF(I142="원화집행", 1, IF(I142="월별평균환율(미화)",VLOOKUP(MONTH(A142),월별평균환율!$B$34:$D$45,2,0), IF(I142="월별평균환율(현지화)",VLOOKUP(MONTH(A142),월별평균환율!$B$34:$D$45,3,0)))))))</f>
        <v>I열의 환율적용방법 선택</v>
      </c>
      <c r="K142" s="495">
        <f t="shared" si="2"/>
        <v>0</v>
      </c>
      <c r="L142" s="491"/>
      <c r="M142" s="496"/>
      <c r="N142" s="496"/>
    </row>
    <row r="143" spans="1:14" x14ac:dyDescent="0.3">
      <c r="A143" s="490"/>
      <c r="B143" s="490"/>
      <c r="C143" s="673" t="e">
        <f>VLOOKUP(F143,DB!$D$4:$G$403,4,FALSE)</f>
        <v>#N/A</v>
      </c>
      <c r="D143" s="674" t="e">
        <f>VLOOKUP(F143,DB!$D$4:$G$403,3,FALSE)</f>
        <v>#N/A</v>
      </c>
      <c r="E143" s="675" t="e">
        <f>VLOOKUP(F143,DB!$D$4:$G$403,2,FALSE)</f>
        <v>#N/A</v>
      </c>
      <c r="F143" s="491"/>
      <c r="G143" s="491"/>
      <c r="H143" s="492"/>
      <c r="I143" s="493"/>
      <c r="J143" s="494" t="str">
        <f>IF(I143="","I열의 환율적용방법 선택",IF(I143="개별환율", "직접입력 하세요.", IF(OR(I143="가중평균환율",I143="송금환율"), "직접입력 하세요.", IF(I143="원화집행", 1, IF(I143="월별평균환율(미화)",VLOOKUP(MONTH(A143),월별평균환율!$B$34:$D$45,2,0), IF(I143="월별평균환율(현지화)",VLOOKUP(MONTH(A143),월별평균환율!$B$34:$D$45,3,0)))))))</f>
        <v>I열의 환율적용방법 선택</v>
      </c>
      <c r="K143" s="495">
        <f t="shared" si="2"/>
        <v>0</v>
      </c>
      <c r="L143" s="491"/>
      <c r="M143" s="496"/>
      <c r="N143" s="496"/>
    </row>
    <row r="144" spans="1:14" x14ac:dyDescent="0.3">
      <c r="A144" s="490"/>
      <c r="B144" s="490"/>
      <c r="C144" s="673" t="e">
        <f>VLOOKUP(F144,DB!$D$4:$G$403,4,FALSE)</f>
        <v>#N/A</v>
      </c>
      <c r="D144" s="674" t="e">
        <f>VLOOKUP(F144,DB!$D$4:$G$403,3,FALSE)</f>
        <v>#N/A</v>
      </c>
      <c r="E144" s="675" t="e">
        <f>VLOOKUP(F144,DB!$D$4:$G$403,2,FALSE)</f>
        <v>#N/A</v>
      </c>
      <c r="F144" s="491"/>
      <c r="G144" s="491"/>
      <c r="H144" s="492"/>
      <c r="I144" s="493"/>
      <c r="J144" s="494" t="str">
        <f>IF(I144="","I열의 환율적용방법 선택",IF(I144="개별환율", "직접입력 하세요.", IF(OR(I144="가중평균환율",I144="송금환율"), "직접입력 하세요.", IF(I144="원화집행", 1, IF(I144="월별평균환율(미화)",VLOOKUP(MONTH(A144),월별평균환율!$B$34:$D$45,2,0), IF(I144="월별평균환율(현지화)",VLOOKUP(MONTH(A144),월별평균환율!$B$34:$D$45,3,0)))))))</f>
        <v>I열의 환율적용방법 선택</v>
      </c>
      <c r="K144" s="495">
        <f t="shared" si="2"/>
        <v>0</v>
      </c>
      <c r="L144" s="491"/>
      <c r="M144" s="496"/>
      <c r="N144" s="496"/>
    </row>
    <row r="145" spans="1:14" x14ac:dyDescent="0.3">
      <c r="A145" s="490"/>
      <c r="B145" s="490"/>
      <c r="C145" s="673" t="e">
        <f>VLOOKUP(F145,DB!$D$4:$G$403,4,FALSE)</f>
        <v>#N/A</v>
      </c>
      <c r="D145" s="674" t="e">
        <f>VLOOKUP(F145,DB!$D$4:$G$403,3,FALSE)</f>
        <v>#N/A</v>
      </c>
      <c r="E145" s="675" t="e">
        <f>VLOOKUP(F145,DB!$D$4:$G$403,2,FALSE)</f>
        <v>#N/A</v>
      </c>
      <c r="F145" s="491"/>
      <c r="G145" s="491"/>
      <c r="H145" s="492"/>
      <c r="I145" s="493"/>
      <c r="J145" s="494" t="str">
        <f>IF(I145="","I열의 환율적용방법 선택",IF(I145="개별환율", "직접입력 하세요.", IF(OR(I145="가중평균환율",I145="송금환율"), "직접입력 하세요.", IF(I145="원화집행", 1, IF(I145="월별평균환율(미화)",VLOOKUP(MONTH(A145),월별평균환율!$B$34:$D$45,2,0), IF(I145="월별평균환율(현지화)",VLOOKUP(MONTH(A145),월별평균환율!$B$34:$D$45,3,0)))))))</f>
        <v>I열의 환율적용방법 선택</v>
      </c>
      <c r="K145" s="495">
        <f t="shared" si="2"/>
        <v>0</v>
      </c>
      <c r="L145" s="491"/>
      <c r="M145" s="496"/>
      <c r="N145" s="496"/>
    </row>
    <row r="146" spans="1:14" x14ac:dyDescent="0.3">
      <c r="A146" s="490"/>
      <c r="B146" s="490"/>
      <c r="C146" s="673" t="e">
        <f>VLOOKUP(F146,DB!$D$4:$G$403,4,FALSE)</f>
        <v>#N/A</v>
      </c>
      <c r="D146" s="674" t="e">
        <f>VLOOKUP(F146,DB!$D$4:$G$403,3,FALSE)</f>
        <v>#N/A</v>
      </c>
      <c r="E146" s="675" t="e">
        <f>VLOOKUP(F146,DB!$D$4:$G$403,2,FALSE)</f>
        <v>#N/A</v>
      </c>
      <c r="F146" s="491"/>
      <c r="G146" s="491"/>
      <c r="H146" s="492"/>
      <c r="I146" s="493"/>
      <c r="J146" s="494" t="str">
        <f>IF(I146="","I열의 환율적용방법 선택",IF(I146="개별환율", "직접입력 하세요.", IF(OR(I146="가중평균환율",I146="송금환율"), "직접입력 하세요.", IF(I146="원화집행", 1, IF(I146="월별평균환율(미화)",VLOOKUP(MONTH(A146),월별평균환율!$B$34:$D$45,2,0), IF(I146="월별평균환율(현지화)",VLOOKUP(MONTH(A146),월별평균환율!$B$34:$D$45,3,0)))))))</f>
        <v>I열의 환율적용방법 선택</v>
      </c>
      <c r="K146" s="495">
        <f t="shared" si="2"/>
        <v>0</v>
      </c>
      <c r="L146" s="491"/>
      <c r="M146" s="496"/>
      <c r="N146" s="496"/>
    </row>
    <row r="147" spans="1:14" x14ac:dyDescent="0.3">
      <c r="A147" s="490"/>
      <c r="B147" s="490"/>
      <c r="C147" s="673" t="e">
        <f>VLOOKUP(F147,DB!$D$4:$G$403,4,FALSE)</f>
        <v>#N/A</v>
      </c>
      <c r="D147" s="674" t="e">
        <f>VLOOKUP(F147,DB!$D$4:$G$403,3,FALSE)</f>
        <v>#N/A</v>
      </c>
      <c r="E147" s="675" t="e">
        <f>VLOOKUP(F147,DB!$D$4:$G$403,2,FALSE)</f>
        <v>#N/A</v>
      </c>
      <c r="F147" s="491"/>
      <c r="G147" s="491"/>
      <c r="H147" s="492"/>
      <c r="I147" s="493"/>
      <c r="J147" s="494" t="str">
        <f>IF(I147="","I열의 환율적용방법 선택",IF(I147="개별환율", "직접입력 하세요.", IF(OR(I147="가중평균환율",I147="송금환율"), "직접입력 하세요.", IF(I147="원화집행", 1, IF(I147="월별평균환율(미화)",VLOOKUP(MONTH(A147),월별평균환율!$B$34:$D$45,2,0), IF(I147="월별평균환율(현지화)",VLOOKUP(MONTH(A147),월별평균환율!$B$34:$D$45,3,0)))))))</f>
        <v>I열의 환율적용방법 선택</v>
      </c>
      <c r="K147" s="495">
        <f t="shared" si="2"/>
        <v>0</v>
      </c>
      <c r="L147" s="491"/>
      <c r="M147" s="496"/>
      <c r="N147" s="496"/>
    </row>
    <row r="148" spans="1:14" x14ac:dyDescent="0.3">
      <c r="A148" s="490"/>
      <c r="B148" s="490"/>
      <c r="C148" s="673" t="e">
        <f>VLOOKUP(F148,DB!$D$4:$G$403,4,FALSE)</f>
        <v>#N/A</v>
      </c>
      <c r="D148" s="674" t="e">
        <f>VLOOKUP(F148,DB!$D$4:$G$403,3,FALSE)</f>
        <v>#N/A</v>
      </c>
      <c r="E148" s="675" t="e">
        <f>VLOOKUP(F148,DB!$D$4:$G$403,2,FALSE)</f>
        <v>#N/A</v>
      </c>
      <c r="F148" s="491"/>
      <c r="G148" s="491"/>
      <c r="H148" s="492"/>
      <c r="I148" s="493"/>
      <c r="J148" s="494" t="str">
        <f>IF(I148="","I열의 환율적용방법 선택",IF(I148="개별환율", "직접입력 하세요.", IF(OR(I148="가중평균환율",I148="송금환율"), "직접입력 하세요.", IF(I148="원화집행", 1, IF(I148="월별평균환율(미화)",VLOOKUP(MONTH(A148),월별평균환율!$B$34:$D$45,2,0), IF(I148="월별평균환율(현지화)",VLOOKUP(MONTH(A148),월별평균환율!$B$34:$D$45,3,0)))))))</f>
        <v>I열의 환율적용방법 선택</v>
      </c>
      <c r="K148" s="495">
        <f t="shared" si="2"/>
        <v>0</v>
      </c>
      <c r="L148" s="491"/>
      <c r="M148" s="496"/>
      <c r="N148" s="496"/>
    </row>
    <row r="149" spans="1:14" x14ac:dyDescent="0.3">
      <c r="A149" s="490"/>
      <c r="B149" s="490"/>
      <c r="C149" s="673" t="e">
        <f>VLOOKUP(F149,DB!$D$4:$G$403,4,FALSE)</f>
        <v>#N/A</v>
      </c>
      <c r="D149" s="674" t="e">
        <f>VLOOKUP(F149,DB!$D$4:$G$403,3,FALSE)</f>
        <v>#N/A</v>
      </c>
      <c r="E149" s="675" t="e">
        <f>VLOOKUP(F149,DB!$D$4:$G$403,2,FALSE)</f>
        <v>#N/A</v>
      </c>
      <c r="F149" s="491"/>
      <c r="G149" s="491"/>
      <c r="H149" s="492"/>
      <c r="I149" s="493"/>
      <c r="J149" s="494" t="str">
        <f>IF(I149="","I열의 환율적용방법 선택",IF(I149="개별환율", "직접입력 하세요.", IF(OR(I149="가중평균환율",I149="송금환율"), "직접입력 하세요.", IF(I149="원화집행", 1, IF(I149="월별평균환율(미화)",VLOOKUP(MONTH(A149),월별평균환율!$B$34:$D$45,2,0), IF(I149="월별평균환율(현지화)",VLOOKUP(MONTH(A149),월별평균환율!$B$34:$D$45,3,0)))))))</f>
        <v>I열의 환율적용방법 선택</v>
      </c>
      <c r="K149" s="495">
        <f t="shared" si="2"/>
        <v>0</v>
      </c>
      <c r="L149" s="491"/>
      <c r="M149" s="496"/>
      <c r="N149" s="496"/>
    </row>
    <row r="150" spans="1:14" x14ac:dyDescent="0.3">
      <c r="A150" s="490"/>
      <c r="B150" s="490"/>
      <c r="C150" s="673" t="e">
        <f>VLOOKUP(F150,DB!$D$4:$G$403,4,FALSE)</f>
        <v>#N/A</v>
      </c>
      <c r="D150" s="674" t="e">
        <f>VLOOKUP(F150,DB!$D$4:$G$403,3,FALSE)</f>
        <v>#N/A</v>
      </c>
      <c r="E150" s="675" t="e">
        <f>VLOOKUP(F150,DB!$D$4:$G$403,2,FALSE)</f>
        <v>#N/A</v>
      </c>
      <c r="F150" s="491"/>
      <c r="G150" s="491"/>
      <c r="H150" s="492"/>
      <c r="I150" s="493"/>
      <c r="J150" s="494" t="str">
        <f>IF(I150="","I열의 환율적용방법 선택",IF(I150="개별환율", "직접입력 하세요.", IF(OR(I150="가중평균환율",I150="송금환율"), "직접입력 하세요.", IF(I150="원화집행", 1, IF(I150="월별평균환율(미화)",VLOOKUP(MONTH(A150),월별평균환율!$B$34:$D$45,2,0), IF(I150="월별평균환율(현지화)",VLOOKUP(MONTH(A150),월별평균환율!$B$34:$D$45,3,0)))))))</f>
        <v>I열의 환율적용방법 선택</v>
      </c>
      <c r="K150" s="495">
        <f t="shared" si="2"/>
        <v>0</v>
      </c>
      <c r="L150" s="491"/>
      <c r="M150" s="496"/>
      <c r="N150" s="496"/>
    </row>
    <row r="151" spans="1:14" x14ac:dyDescent="0.3">
      <c r="A151" s="490"/>
      <c r="B151" s="490"/>
      <c r="C151" s="673" t="e">
        <f>VLOOKUP(F151,DB!$D$4:$G$403,4,FALSE)</f>
        <v>#N/A</v>
      </c>
      <c r="D151" s="674" t="e">
        <f>VLOOKUP(F151,DB!$D$4:$G$403,3,FALSE)</f>
        <v>#N/A</v>
      </c>
      <c r="E151" s="675" t="e">
        <f>VLOOKUP(F151,DB!$D$4:$G$403,2,FALSE)</f>
        <v>#N/A</v>
      </c>
      <c r="F151" s="491"/>
      <c r="G151" s="491"/>
      <c r="H151" s="492"/>
      <c r="I151" s="493"/>
      <c r="J151" s="494" t="str">
        <f>IF(I151="","I열의 환율적용방법 선택",IF(I151="개별환율", "직접입력 하세요.", IF(OR(I151="가중평균환율",I151="송금환율"), "직접입력 하세요.", IF(I151="원화집행", 1, IF(I151="월별평균환율(미화)",VLOOKUP(MONTH(A151),월별평균환율!$B$34:$D$45,2,0), IF(I151="월별평균환율(현지화)",VLOOKUP(MONTH(A151),월별평균환율!$B$34:$D$45,3,0)))))))</f>
        <v>I열의 환율적용방법 선택</v>
      </c>
      <c r="K151" s="495">
        <f t="shared" si="2"/>
        <v>0</v>
      </c>
      <c r="L151" s="491"/>
      <c r="M151" s="496"/>
      <c r="N151" s="496"/>
    </row>
    <row r="152" spans="1:14" x14ac:dyDescent="0.3">
      <c r="A152" s="490"/>
      <c r="B152" s="490"/>
      <c r="C152" s="673" t="e">
        <f>VLOOKUP(F152,DB!$D$4:$G$403,4,FALSE)</f>
        <v>#N/A</v>
      </c>
      <c r="D152" s="674" t="e">
        <f>VLOOKUP(F152,DB!$D$4:$G$403,3,FALSE)</f>
        <v>#N/A</v>
      </c>
      <c r="E152" s="675" t="e">
        <f>VLOOKUP(F152,DB!$D$4:$G$403,2,FALSE)</f>
        <v>#N/A</v>
      </c>
      <c r="F152" s="491"/>
      <c r="G152" s="491"/>
      <c r="H152" s="492"/>
      <c r="I152" s="493"/>
      <c r="J152" s="494" t="str">
        <f>IF(I152="","I열의 환율적용방법 선택",IF(I152="개별환율", "직접입력 하세요.", IF(OR(I152="가중평균환율",I152="송금환율"), "직접입력 하세요.", IF(I152="원화집행", 1, IF(I152="월별평균환율(미화)",VLOOKUP(MONTH(A152),월별평균환율!$B$34:$D$45,2,0), IF(I152="월별평균환율(현지화)",VLOOKUP(MONTH(A152),월별평균환율!$B$34:$D$45,3,0)))))))</f>
        <v>I열의 환율적용방법 선택</v>
      </c>
      <c r="K152" s="495">
        <f t="shared" si="2"/>
        <v>0</v>
      </c>
      <c r="L152" s="491"/>
      <c r="M152" s="496"/>
      <c r="N152" s="496"/>
    </row>
    <row r="153" spans="1:14" x14ac:dyDescent="0.3">
      <c r="A153" s="490"/>
      <c r="B153" s="490"/>
      <c r="C153" s="673" t="e">
        <f>VLOOKUP(F153,DB!$D$4:$G$403,4,FALSE)</f>
        <v>#N/A</v>
      </c>
      <c r="D153" s="674" t="e">
        <f>VLOOKUP(F153,DB!$D$4:$G$403,3,FALSE)</f>
        <v>#N/A</v>
      </c>
      <c r="E153" s="675" t="e">
        <f>VLOOKUP(F153,DB!$D$4:$G$403,2,FALSE)</f>
        <v>#N/A</v>
      </c>
      <c r="F153" s="491"/>
      <c r="G153" s="491"/>
      <c r="H153" s="492"/>
      <c r="I153" s="493"/>
      <c r="J153" s="494" t="str">
        <f>IF(I153="","I열의 환율적용방법 선택",IF(I153="개별환율", "직접입력 하세요.", IF(OR(I153="가중평균환율",I153="송금환율"), "직접입력 하세요.", IF(I153="원화집행", 1, IF(I153="월별평균환율(미화)",VLOOKUP(MONTH(A153),월별평균환율!$B$34:$D$45,2,0), IF(I153="월별평균환율(현지화)",VLOOKUP(MONTH(A153),월별평균환율!$B$34:$D$45,3,0)))))))</f>
        <v>I열의 환율적용방법 선택</v>
      </c>
      <c r="K153" s="495">
        <f t="shared" si="2"/>
        <v>0</v>
      </c>
      <c r="L153" s="491"/>
      <c r="M153" s="496"/>
      <c r="N153" s="496"/>
    </row>
    <row r="154" spans="1:14" x14ac:dyDescent="0.3">
      <c r="A154" s="490"/>
      <c r="B154" s="490"/>
      <c r="C154" s="673" t="e">
        <f>VLOOKUP(F154,DB!$D$4:$G$403,4,FALSE)</f>
        <v>#N/A</v>
      </c>
      <c r="D154" s="674" t="e">
        <f>VLOOKUP(F154,DB!$D$4:$G$403,3,FALSE)</f>
        <v>#N/A</v>
      </c>
      <c r="E154" s="675" t="e">
        <f>VLOOKUP(F154,DB!$D$4:$G$403,2,FALSE)</f>
        <v>#N/A</v>
      </c>
      <c r="F154" s="491"/>
      <c r="G154" s="491"/>
      <c r="H154" s="492"/>
      <c r="I154" s="493"/>
      <c r="J154" s="494" t="str">
        <f>IF(I154="","I열의 환율적용방법 선택",IF(I154="개별환율", "직접입력 하세요.", IF(OR(I154="가중평균환율",I154="송금환율"), "직접입력 하세요.", IF(I154="원화집행", 1, IF(I154="월별평균환율(미화)",VLOOKUP(MONTH(A154),월별평균환율!$B$34:$D$45,2,0), IF(I154="월별평균환율(현지화)",VLOOKUP(MONTH(A154),월별평균환율!$B$34:$D$45,3,0)))))))</f>
        <v>I열의 환율적용방법 선택</v>
      </c>
      <c r="K154" s="495">
        <f t="shared" si="2"/>
        <v>0</v>
      </c>
      <c r="L154" s="491"/>
      <c r="M154" s="496"/>
      <c r="N154" s="496"/>
    </row>
    <row r="155" spans="1:14" x14ac:dyDescent="0.3">
      <c r="A155" s="490"/>
      <c r="B155" s="490"/>
      <c r="C155" s="673" t="e">
        <f>VLOOKUP(F155,DB!$D$4:$G$403,4,FALSE)</f>
        <v>#N/A</v>
      </c>
      <c r="D155" s="674" t="e">
        <f>VLOOKUP(F155,DB!$D$4:$G$403,3,FALSE)</f>
        <v>#N/A</v>
      </c>
      <c r="E155" s="675" t="e">
        <f>VLOOKUP(F155,DB!$D$4:$G$403,2,FALSE)</f>
        <v>#N/A</v>
      </c>
      <c r="F155" s="491"/>
      <c r="G155" s="491"/>
      <c r="H155" s="492"/>
      <c r="I155" s="493"/>
      <c r="J155" s="494" t="str">
        <f>IF(I155="","I열의 환율적용방법 선택",IF(I155="개별환율", "직접입력 하세요.", IF(OR(I155="가중평균환율",I155="송금환율"), "직접입력 하세요.", IF(I155="원화집행", 1, IF(I155="월별평균환율(미화)",VLOOKUP(MONTH(A155),월별평균환율!$B$34:$D$45,2,0), IF(I155="월별평균환율(현지화)",VLOOKUP(MONTH(A155),월별평균환율!$B$34:$D$45,3,0)))))))</f>
        <v>I열의 환율적용방법 선택</v>
      </c>
      <c r="K155" s="495">
        <f t="shared" si="2"/>
        <v>0</v>
      </c>
      <c r="L155" s="491"/>
      <c r="M155" s="496"/>
      <c r="N155" s="496"/>
    </row>
    <row r="156" spans="1:14" x14ac:dyDescent="0.3">
      <c r="A156" s="490"/>
      <c r="B156" s="490"/>
      <c r="C156" s="673" t="e">
        <f>VLOOKUP(F156,DB!$D$4:$G$403,4,FALSE)</f>
        <v>#N/A</v>
      </c>
      <c r="D156" s="674" t="e">
        <f>VLOOKUP(F156,DB!$D$4:$G$403,3,FALSE)</f>
        <v>#N/A</v>
      </c>
      <c r="E156" s="675" t="e">
        <f>VLOOKUP(F156,DB!$D$4:$G$403,2,FALSE)</f>
        <v>#N/A</v>
      </c>
      <c r="F156" s="491"/>
      <c r="G156" s="491"/>
      <c r="H156" s="492"/>
      <c r="I156" s="493"/>
      <c r="J156" s="494" t="str">
        <f>IF(I156="","I열의 환율적용방법 선택",IF(I156="개별환율", "직접입력 하세요.", IF(OR(I156="가중평균환율",I156="송금환율"), "직접입력 하세요.", IF(I156="원화집행", 1, IF(I156="월별평균환율(미화)",VLOOKUP(MONTH(A156),월별평균환율!$B$34:$D$45,2,0), IF(I156="월별평균환율(현지화)",VLOOKUP(MONTH(A156),월별평균환율!$B$34:$D$45,3,0)))))))</f>
        <v>I열의 환율적용방법 선택</v>
      </c>
      <c r="K156" s="495">
        <f t="shared" si="2"/>
        <v>0</v>
      </c>
      <c r="L156" s="491"/>
      <c r="M156" s="496"/>
      <c r="N156" s="496"/>
    </row>
    <row r="157" spans="1:14" x14ac:dyDescent="0.3">
      <c r="A157" s="490"/>
      <c r="B157" s="490"/>
      <c r="C157" s="673" t="e">
        <f>VLOOKUP(F157,DB!$D$4:$G$403,4,FALSE)</f>
        <v>#N/A</v>
      </c>
      <c r="D157" s="674" t="e">
        <f>VLOOKUP(F157,DB!$D$4:$G$403,3,FALSE)</f>
        <v>#N/A</v>
      </c>
      <c r="E157" s="675" t="e">
        <f>VLOOKUP(F157,DB!$D$4:$G$403,2,FALSE)</f>
        <v>#N/A</v>
      </c>
      <c r="F157" s="491"/>
      <c r="G157" s="491"/>
      <c r="H157" s="492"/>
      <c r="I157" s="493"/>
      <c r="J157" s="494" t="str">
        <f>IF(I157="","I열의 환율적용방법 선택",IF(I157="개별환율", "직접입력 하세요.", IF(OR(I157="가중평균환율",I157="송금환율"), "직접입력 하세요.", IF(I157="원화집행", 1, IF(I157="월별평균환율(미화)",VLOOKUP(MONTH(A157),월별평균환율!$B$34:$D$45,2,0), IF(I157="월별평균환율(현지화)",VLOOKUP(MONTH(A157),월별평균환율!$B$34:$D$45,3,0)))))))</f>
        <v>I열의 환율적용방법 선택</v>
      </c>
      <c r="K157" s="495">
        <f t="shared" si="2"/>
        <v>0</v>
      </c>
      <c r="L157" s="491"/>
      <c r="M157" s="496"/>
      <c r="N157" s="496"/>
    </row>
    <row r="158" spans="1:14" x14ac:dyDescent="0.3">
      <c r="A158" s="490"/>
      <c r="B158" s="490"/>
      <c r="C158" s="673" t="e">
        <f>VLOOKUP(F158,DB!$D$4:$G$403,4,FALSE)</f>
        <v>#N/A</v>
      </c>
      <c r="D158" s="674" t="e">
        <f>VLOOKUP(F158,DB!$D$4:$G$403,3,FALSE)</f>
        <v>#N/A</v>
      </c>
      <c r="E158" s="675" t="e">
        <f>VLOOKUP(F158,DB!$D$4:$G$403,2,FALSE)</f>
        <v>#N/A</v>
      </c>
      <c r="F158" s="491"/>
      <c r="G158" s="491"/>
      <c r="H158" s="492"/>
      <c r="I158" s="493"/>
      <c r="J158" s="494" t="str">
        <f>IF(I158="","I열의 환율적용방법 선택",IF(I158="개별환율", "직접입력 하세요.", IF(OR(I158="가중평균환율",I158="송금환율"), "직접입력 하세요.", IF(I158="원화집행", 1, IF(I158="월별평균환율(미화)",VLOOKUP(MONTH(A158),월별평균환율!$B$34:$D$45,2,0), IF(I158="월별평균환율(현지화)",VLOOKUP(MONTH(A158),월별평균환율!$B$34:$D$45,3,0)))))))</f>
        <v>I열의 환율적용방법 선택</v>
      </c>
      <c r="K158" s="495">
        <f t="shared" si="2"/>
        <v>0</v>
      </c>
      <c r="L158" s="491"/>
      <c r="M158" s="496"/>
      <c r="N158" s="496"/>
    </row>
    <row r="159" spans="1:14" x14ac:dyDescent="0.3">
      <c r="A159" s="490"/>
      <c r="B159" s="490"/>
      <c r="C159" s="673" t="e">
        <f>VLOOKUP(F159,DB!$D$4:$G$403,4,FALSE)</f>
        <v>#N/A</v>
      </c>
      <c r="D159" s="674" t="e">
        <f>VLOOKUP(F159,DB!$D$4:$G$403,3,FALSE)</f>
        <v>#N/A</v>
      </c>
      <c r="E159" s="675" t="e">
        <f>VLOOKUP(F159,DB!$D$4:$G$403,2,FALSE)</f>
        <v>#N/A</v>
      </c>
      <c r="F159" s="491"/>
      <c r="G159" s="491"/>
      <c r="H159" s="492"/>
      <c r="I159" s="493"/>
      <c r="J159" s="494" t="str">
        <f>IF(I159="","I열의 환율적용방법 선택",IF(I159="개별환율", "직접입력 하세요.", IF(OR(I159="가중평균환율",I159="송금환율"), "직접입력 하세요.", IF(I159="원화집행", 1, IF(I159="월별평균환율(미화)",VLOOKUP(MONTH(A159),월별평균환율!$B$34:$D$45,2,0), IF(I159="월별평균환율(현지화)",VLOOKUP(MONTH(A159),월별평균환율!$B$34:$D$45,3,0)))))))</f>
        <v>I열의 환율적용방법 선택</v>
      </c>
      <c r="K159" s="495">
        <f t="shared" si="2"/>
        <v>0</v>
      </c>
      <c r="L159" s="491"/>
      <c r="M159" s="496"/>
      <c r="N159" s="496"/>
    </row>
    <row r="160" spans="1:14" x14ac:dyDescent="0.3">
      <c r="A160" s="490"/>
      <c r="B160" s="490"/>
      <c r="C160" s="673" t="e">
        <f>VLOOKUP(F160,DB!$D$4:$G$403,4,FALSE)</f>
        <v>#N/A</v>
      </c>
      <c r="D160" s="674" t="e">
        <f>VLOOKUP(F160,DB!$D$4:$G$403,3,FALSE)</f>
        <v>#N/A</v>
      </c>
      <c r="E160" s="675" t="e">
        <f>VLOOKUP(F160,DB!$D$4:$G$403,2,FALSE)</f>
        <v>#N/A</v>
      </c>
      <c r="F160" s="491"/>
      <c r="G160" s="491"/>
      <c r="H160" s="492"/>
      <c r="I160" s="493"/>
      <c r="J160" s="494" t="str">
        <f>IF(I160="","I열의 환율적용방법 선택",IF(I160="개별환율", "직접입력 하세요.", IF(OR(I160="가중평균환율",I160="송금환율"), "직접입력 하세요.", IF(I160="원화집행", 1, IF(I160="월별평균환율(미화)",VLOOKUP(MONTH(A160),월별평균환율!$B$34:$D$45,2,0), IF(I160="월별평균환율(현지화)",VLOOKUP(MONTH(A160),월별평균환율!$B$34:$D$45,3,0)))))))</f>
        <v>I열의 환율적용방법 선택</v>
      </c>
      <c r="K160" s="495">
        <f t="shared" si="2"/>
        <v>0</v>
      </c>
      <c r="L160" s="491"/>
      <c r="M160" s="496"/>
      <c r="N160" s="496"/>
    </row>
    <row r="161" spans="1:14" x14ac:dyDescent="0.3">
      <c r="A161" s="490"/>
      <c r="B161" s="490"/>
      <c r="C161" s="673" t="e">
        <f>VLOOKUP(F161,DB!$D$4:$G$403,4,FALSE)</f>
        <v>#N/A</v>
      </c>
      <c r="D161" s="674" t="e">
        <f>VLOOKUP(F161,DB!$D$4:$G$403,3,FALSE)</f>
        <v>#N/A</v>
      </c>
      <c r="E161" s="675" t="e">
        <f>VLOOKUP(F161,DB!$D$4:$G$403,2,FALSE)</f>
        <v>#N/A</v>
      </c>
      <c r="F161" s="491"/>
      <c r="G161" s="491"/>
      <c r="H161" s="492"/>
      <c r="I161" s="493"/>
      <c r="J161" s="494" t="str">
        <f>IF(I161="","I열의 환율적용방법 선택",IF(I161="개별환율", "직접입력 하세요.", IF(OR(I161="가중평균환율",I161="송금환율"), "직접입력 하세요.", IF(I161="원화집행", 1, IF(I161="월별평균환율(미화)",VLOOKUP(MONTH(A161),월별평균환율!$B$34:$D$45,2,0), IF(I161="월별평균환율(현지화)",VLOOKUP(MONTH(A161),월별평균환율!$B$34:$D$45,3,0)))))))</f>
        <v>I열의 환율적용방법 선택</v>
      </c>
      <c r="K161" s="495">
        <f t="shared" si="2"/>
        <v>0</v>
      </c>
      <c r="L161" s="491"/>
      <c r="M161" s="496"/>
      <c r="N161" s="496"/>
    </row>
    <row r="162" spans="1:14" x14ac:dyDescent="0.3">
      <c r="A162" s="490"/>
      <c r="B162" s="490"/>
      <c r="C162" s="673" t="e">
        <f>VLOOKUP(F162,DB!$D$4:$G$403,4,FALSE)</f>
        <v>#N/A</v>
      </c>
      <c r="D162" s="674" t="e">
        <f>VLOOKUP(F162,DB!$D$4:$G$403,3,FALSE)</f>
        <v>#N/A</v>
      </c>
      <c r="E162" s="675" t="e">
        <f>VLOOKUP(F162,DB!$D$4:$G$403,2,FALSE)</f>
        <v>#N/A</v>
      </c>
      <c r="F162" s="491"/>
      <c r="G162" s="491"/>
      <c r="H162" s="492"/>
      <c r="I162" s="493"/>
      <c r="J162" s="494" t="str">
        <f>IF(I162="","I열의 환율적용방법 선택",IF(I162="개별환율", "직접입력 하세요.", IF(OR(I162="가중평균환율",I162="송금환율"), "직접입력 하세요.", IF(I162="원화집행", 1, IF(I162="월별평균환율(미화)",VLOOKUP(MONTH(A162),월별평균환율!$B$34:$D$45,2,0), IF(I162="월별평균환율(현지화)",VLOOKUP(MONTH(A162),월별평균환율!$B$34:$D$45,3,0)))))))</f>
        <v>I열의 환율적용방법 선택</v>
      </c>
      <c r="K162" s="495">
        <f t="shared" si="2"/>
        <v>0</v>
      </c>
      <c r="L162" s="491"/>
      <c r="M162" s="496"/>
      <c r="N162" s="496"/>
    </row>
    <row r="163" spans="1:14" x14ac:dyDescent="0.3">
      <c r="A163" s="490"/>
      <c r="B163" s="490"/>
      <c r="C163" s="673" t="e">
        <f>VLOOKUP(F163,DB!$D$4:$G$403,4,FALSE)</f>
        <v>#N/A</v>
      </c>
      <c r="D163" s="674" t="e">
        <f>VLOOKUP(F163,DB!$D$4:$G$403,3,FALSE)</f>
        <v>#N/A</v>
      </c>
      <c r="E163" s="675" t="e">
        <f>VLOOKUP(F163,DB!$D$4:$G$403,2,FALSE)</f>
        <v>#N/A</v>
      </c>
      <c r="F163" s="491"/>
      <c r="G163" s="491"/>
      <c r="H163" s="492"/>
      <c r="I163" s="493"/>
      <c r="J163" s="494" t="str">
        <f>IF(I163="","I열의 환율적용방법 선택",IF(I163="개별환율", "직접입력 하세요.", IF(OR(I163="가중평균환율",I163="송금환율"), "직접입력 하세요.", IF(I163="원화집행", 1, IF(I163="월별평균환율(미화)",VLOOKUP(MONTH(A163),월별평균환율!$B$34:$D$45,2,0), IF(I163="월별평균환율(현지화)",VLOOKUP(MONTH(A163),월별평균환율!$B$34:$D$45,3,0)))))))</f>
        <v>I열의 환율적용방법 선택</v>
      </c>
      <c r="K163" s="495">
        <f t="shared" si="2"/>
        <v>0</v>
      </c>
      <c r="L163" s="491"/>
      <c r="M163" s="496"/>
      <c r="N163" s="496"/>
    </row>
    <row r="164" spans="1:14" x14ac:dyDescent="0.3">
      <c r="A164" s="490"/>
      <c r="B164" s="490"/>
      <c r="C164" s="673" t="e">
        <f>VLOOKUP(F164,DB!$D$4:$G$403,4,FALSE)</f>
        <v>#N/A</v>
      </c>
      <c r="D164" s="674" t="e">
        <f>VLOOKUP(F164,DB!$D$4:$G$403,3,FALSE)</f>
        <v>#N/A</v>
      </c>
      <c r="E164" s="675" t="e">
        <f>VLOOKUP(F164,DB!$D$4:$G$403,2,FALSE)</f>
        <v>#N/A</v>
      </c>
      <c r="F164" s="491"/>
      <c r="G164" s="491"/>
      <c r="H164" s="492"/>
      <c r="I164" s="493"/>
      <c r="J164" s="494" t="str">
        <f>IF(I164="","I열의 환율적용방법 선택",IF(I164="개별환율", "직접입력 하세요.", IF(OR(I164="가중평균환율",I164="송금환율"), "직접입력 하세요.", IF(I164="원화집행", 1, IF(I164="월별평균환율(미화)",VLOOKUP(MONTH(A164),월별평균환율!$B$34:$D$45,2,0), IF(I164="월별평균환율(현지화)",VLOOKUP(MONTH(A164),월별평균환율!$B$34:$D$45,3,0)))))))</f>
        <v>I열의 환율적용방법 선택</v>
      </c>
      <c r="K164" s="495">
        <f t="shared" si="2"/>
        <v>0</v>
      </c>
      <c r="L164" s="491"/>
      <c r="M164" s="496"/>
      <c r="N164" s="496"/>
    </row>
    <row r="165" spans="1:14" x14ac:dyDescent="0.3">
      <c r="A165" s="490"/>
      <c r="B165" s="490"/>
      <c r="C165" s="673" t="e">
        <f>VLOOKUP(F165,DB!$D$4:$G$403,4,FALSE)</f>
        <v>#N/A</v>
      </c>
      <c r="D165" s="674" t="e">
        <f>VLOOKUP(F165,DB!$D$4:$G$403,3,FALSE)</f>
        <v>#N/A</v>
      </c>
      <c r="E165" s="675" t="e">
        <f>VLOOKUP(F165,DB!$D$4:$G$403,2,FALSE)</f>
        <v>#N/A</v>
      </c>
      <c r="F165" s="491"/>
      <c r="G165" s="491"/>
      <c r="H165" s="492"/>
      <c r="I165" s="493"/>
      <c r="J165" s="494" t="str">
        <f>IF(I165="","I열의 환율적용방법 선택",IF(I165="개별환율", "직접입력 하세요.", IF(OR(I165="가중평균환율",I165="송금환율"), "직접입력 하세요.", IF(I165="원화집행", 1, IF(I165="월별평균환율(미화)",VLOOKUP(MONTH(A165),월별평균환율!$B$34:$D$45,2,0), IF(I165="월별평균환율(현지화)",VLOOKUP(MONTH(A165),월별평균환율!$B$34:$D$45,3,0)))))))</f>
        <v>I열의 환율적용방법 선택</v>
      </c>
      <c r="K165" s="495">
        <f t="shared" si="2"/>
        <v>0</v>
      </c>
      <c r="L165" s="491"/>
      <c r="M165" s="496"/>
      <c r="N165" s="496"/>
    </row>
    <row r="166" spans="1:14" x14ac:dyDescent="0.3">
      <c r="A166" s="490"/>
      <c r="B166" s="490"/>
      <c r="C166" s="673" t="e">
        <f>VLOOKUP(F166,DB!$D$4:$G$403,4,FALSE)</f>
        <v>#N/A</v>
      </c>
      <c r="D166" s="674" t="e">
        <f>VLOOKUP(F166,DB!$D$4:$G$403,3,FALSE)</f>
        <v>#N/A</v>
      </c>
      <c r="E166" s="675" t="e">
        <f>VLOOKUP(F166,DB!$D$4:$G$403,2,FALSE)</f>
        <v>#N/A</v>
      </c>
      <c r="F166" s="491"/>
      <c r="G166" s="491"/>
      <c r="H166" s="492"/>
      <c r="I166" s="493"/>
      <c r="J166" s="494" t="str">
        <f>IF(I166="","I열의 환율적용방법 선택",IF(I166="개별환율", "직접입력 하세요.", IF(OR(I166="가중평균환율",I166="송금환율"), "직접입력 하세요.", IF(I166="원화집행", 1, IF(I166="월별평균환율(미화)",VLOOKUP(MONTH(A166),월별평균환율!$B$34:$D$45,2,0), IF(I166="월별평균환율(현지화)",VLOOKUP(MONTH(A166),월별평균환율!$B$34:$D$45,3,0)))))))</f>
        <v>I열의 환율적용방법 선택</v>
      </c>
      <c r="K166" s="495">
        <f t="shared" si="2"/>
        <v>0</v>
      </c>
      <c r="L166" s="491"/>
      <c r="M166" s="496"/>
      <c r="N166" s="496"/>
    </row>
    <row r="167" spans="1:14" x14ac:dyDescent="0.3">
      <c r="A167" s="490"/>
      <c r="B167" s="490"/>
      <c r="C167" s="673" t="e">
        <f>VLOOKUP(F167,DB!$D$4:$G$403,4,FALSE)</f>
        <v>#N/A</v>
      </c>
      <c r="D167" s="674" t="e">
        <f>VLOOKUP(F167,DB!$D$4:$G$403,3,FALSE)</f>
        <v>#N/A</v>
      </c>
      <c r="E167" s="675" t="e">
        <f>VLOOKUP(F167,DB!$D$4:$G$403,2,FALSE)</f>
        <v>#N/A</v>
      </c>
      <c r="F167" s="491"/>
      <c r="G167" s="491"/>
      <c r="H167" s="492"/>
      <c r="I167" s="493"/>
      <c r="J167" s="494" t="str">
        <f>IF(I167="","I열의 환율적용방법 선택",IF(I167="개별환율", "직접입력 하세요.", IF(OR(I167="가중평균환율",I167="송금환율"), "직접입력 하세요.", IF(I167="원화집행", 1, IF(I167="월별평균환율(미화)",VLOOKUP(MONTH(A167),월별평균환율!$B$34:$D$45,2,0), IF(I167="월별평균환율(현지화)",VLOOKUP(MONTH(A167),월별평균환율!$B$34:$D$45,3,0)))))))</f>
        <v>I열의 환율적용방법 선택</v>
      </c>
      <c r="K167" s="495">
        <f t="shared" si="2"/>
        <v>0</v>
      </c>
      <c r="L167" s="491"/>
      <c r="M167" s="496"/>
      <c r="N167" s="496"/>
    </row>
    <row r="168" spans="1:14" x14ac:dyDescent="0.3">
      <c r="A168" s="490"/>
      <c r="B168" s="490"/>
      <c r="C168" s="673" t="e">
        <f>VLOOKUP(F168,DB!$D$4:$G$403,4,FALSE)</f>
        <v>#N/A</v>
      </c>
      <c r="D168" s="674" t="e">
        <f>VLOOKUP(F168,DB!$D$4:$G$403,3,FALSE)</f>
        <v>#N/A</v>
      </c>
      <c r="E168" s="675" t="e">
        <f>VLOOKUP(F168,DB!$D$4:$G$403,2,FALSE)</f>
        <v>#N/A</v>
      </c>
      <c r="F168" s="491"/>
      <c r="G168" s="491"/>
      <c r="H168" s="492"/>
      <c r="I168" s="493"/>
      <c r="J168" s="494" t="str">
        <f>IF(I168="","I열의 환율적용방법 선택",IF(I168="개별환율", "직접입력 하세요.", IF(OR(I168="가중평균환율",I168="송금환율"), "직접입력 하세요.", IF(I168="원화집행", 1, IF(I168="월별평균환율(미화)",VLOOKUP(MONTH(A168),월별평균환율!$B$34:$D$45,2,0), IF(I168="월별평균환율(현지화)",VLOOKUP(MONTH(A168),월별평균환율!$B$34:$D$45,3,0)))))))</f>
        <v>I열의 환율적용방법 선택</v>
      </c>
      <c r="K168" s="495">
        <f t="shared" si="2"/>
        <v>0</v>
      </c>
      <c r="L168" s="491"/>
      <c r="M168" s="496"/>
      <c r="N168" s="496"/>
    </row>
    <row r="169" spans="1:14" x14ac:dyDescent="0.3">
      <c r="A169" s="490"/>
      <c r="B169" s="490"/>
      <c r="C169" s="673" t="e">
        <f>VLOOKUP(F169,DB!$D$4:$G$403,4,FALSE)</f>
        <v>#N/A</v>
      </c>
      <c r="D169" s="674" t="e">
        <f>VLOOKUP(F169,DB!$D$4:$G$403,3,FALSE)</f>
        <v>#N/A</v>
      </c>
      <c r="E169" s="675" t="e">
        <f>VLOOKUP(F169,DB!$D$4:$G$403,2,FALSE)</f>
        <v>#N/A</v>
      </c>
      <c r="F169" s="491"/>
      <c r="G169" s="491"/>
      <c r="H169" s="492"/>
      <c r="I169" s="493"/>
      <c r="J169" s="494" t="str">
        <f>IF(I169="","I열의 환율적용방법 선택",IF(I169="개별환율", "직접입력 하세요.", IF(OR(I169="가중평균환율",I169="송금환율"), "직접입력 하세요.", IF(I169="원화집행", 1, IF(I169="월별평균환율(미화)",VLOOKUP(MONTH(A169),월별평균환율!$B$34:$D$45,2,0), IF(I169="월별평균환율(현지화)",VLOOKUP(MONTH(A169),월별평균환율!$B$34:$D$45,3,0)))))))</f>
        <v>I열의 환율적용방법 선택</v>
      </c>
      <c r="K169" s="495">
        <f t="shared" si="2"/>
        <v>0</v>
      </c>
      <c r="L169" s="491"/>
      <c r="M169" s="496"/>
      <c r="N169" s="496"/>
    </row>
    <row r="170" spans="1:14" x14ac:dyDescent="0.3">
      <c r="A170" s="490"/>
      <c r="B170" s="490"/>
      <c r="C170" s="673" t="e">
        <f>VLOOKUP(F170,DB!$D$4:$G$403,4,FALSE)</f>
        <v>#N/A</v>
      </c>
      <c r="D170" s="674" t="e">
        <f>VLOOKUP(F170,DB!$D$4:$G$403,3,FALSE)</f>
        <v>#N/A</v>
      </c>
      <c r="E170" s="675" t="e">
        <f>VLOOKUP(F170,DB!$D$4:$G$403,2,FALSE)</f>
        <v>#N/A</v>
      </c>
      <c r="F170" s="491"/>
      <c r="G170" s="491"/>
      <c r="H170" s="492"/>
      <c r="I170" s="493"/>
      <c r="J170" s="494" t="str">
        <f>IF(I170="","I열의 환율적용방법 선택",IF(I170="개별환율", "직접입력 하세요.", IF(OR(I170="가중평균환율",I170="송금환율"), "직접입력 하세요.", IF(I170="원화집행", 1, IF(I170="월별평균환율(미화)",VLOOKUP(MONTH(A170),월별평균환율!$B$34:$D$45,2,0), IF(I170="월별평균환율(현지화)",VLOOKUP(MONTH(A170),월별평균환율!$B$34:$D$45,3,0)))))))</f>
        <v>I열의 환율적용방법 선택</v>
      </c>
      <c r="K170" s="495">
        <f t="shared" si="2"/>
        <v>0</v>
      </c>
      <c r="L170" s="491"/>
      <c r="M170" s="496"/>
      <c r="N170" s="496"/>
    </row>
    <row r="171" spans="1:14" x14ac:dyDescent="0.3">
      <c r="A171" s="490"/>
      <c r="B171" s="490"/>
      <c r="C171" s="673" t="e">
        <f>VLOOKUP(F171,DB!$D$4:$G$403,4,FALSE)</f>
        <v>#N/A</v>
      </c>
      <c r="D171" s="674" t="e">
        <f>VLOOKUP(F171,DB!$D$4:$G$403,3,FALSE)</f>
        <v>#N/A</v>
      </c>
      <c r="E171" s="675" t="e">
        <f>VLOOKUP(F171,DB!$D$4:$G$403,2,FALSE)</f>
        <v>#N/A</v>
      </c>
      <c r="F171" s="491"/>
      <c r="G171" s="491"/>
      <c r="H171" s="492"/>
      <c r="I171" s="493"/>
      <c r="J171" s="494" t="str">
        <f>IF(I171="","I열의 환율적용방법 선택",IF(I171="개별환율", "직접입력 하세요.", IF(OR(I171="가중평균환율",I171="송금환율"), "직접입력 하세요.", IF(I171="원화집행", 1, IF(I171="월별평균환율(미화)",VLOOKUP(MONTH(A171),월별평균환율!$B$34:$D$45,2,0), IF(I171="월별평균환율(현지화)",VLOOKUP(MONTH(A171),월별평균환율!$B$34:$D$45,3,0)))))))</f>
        <v>I열의 환율적용방법 선택</v>
      </c>
      <c r="K171" s="495">
        <f t="shared" si="2"/>
        <v>0</v>
      </c>
      <c r="L171" s="491"/>
      <c r="M171" s="496"/>
      <c r="N171" s="496"/>
    </row>
    <row r="172" spans="1:14" x14ac:dyDescent="0.3">
      <c r="A172" s="490"/>
      <c r="B172" s="490"/>
      <c r="C172" s="673" t="e">
        <f>VLOOKUP(F172,DB!$D$4:$G$403,4,FALSE)</f>
        <v>#N/A</v>
      </c>
      <c r="D172" s="674" t="e">
        <f>VLOOKUP(F172,DB!$D$4:$G$403,3,FALSE)</f>
        <v>#N/A</v>
      </c>
      <c r="E172" s="675" t="e">
        <f>VLOOKUP(F172,DB!$D$4:$G$403,2,FALSE)</f>
        <v>#N/A</v>
      </c>
      <c r="F172" s="491"/>
      <c r="G172" s="491"/>
      <c r="H172" s="492"/>
      <c r="I172" s="493"/>
      <c r="J172" s="494" t="str">
        <f>IF(I172="","I열의 환율적용방법 선택",IF(I172="개별환율", "직접입력 하세요.", IF(OR(I172="가중평균환율",I172="송금환율"), "직접입력 하세요.", IF(I172="원화집행", 1, IF(I172="월별평균환율(미화)",VLOOKUP(MONTH(A172),월별평균환율!$B$34:$D$45,2,0), IF(I172="월별평균환율(현지화)",VLOOKUP(MONTH(A172),월별평균환율!$B$34:$D$45,3,0)))))))</f>
        <v>I열의 환율적용방법 선택</v>
      </c>
      <c r="K172" s="495">
        <f t="shared" si="2"/>
        <v>0</v>
      </c>
      <c r="L172" s="491"/>
      <c r="M172" s="496"/>
      <c r="N172" s="496"/>
    </row>
    <row r="173" spans="1:14" x14ac:dyDescent="0.3">
      <c r="A173" s="490"/>
      <c r="B173" s="490"/>
      <c r="C173" s="673" t="e">
        <f>VLOOKUP(F173,DB!$D$4:$G$403,4,FALSE)</f>
        <v>#N/A</v>
      </c>
      <c r="D173" s="674" t="e">
        <f>VLOOKUP(F173,DB!$D$4:$G$403,3,FALSE)</f>
        <v>#N/A</v>
      </c>
      <c r="E173" s="675" t="e">
        <f>VLOOKUP(F173,DB!$D$4:$G$403,2,FALSE)</f>
        <v>#N/A</v>
      </c>
      <c r="F173" s="491"/>
      <c r="G173" s="491"/>
      <c r="H173" s="492"/>
      <c r="I173" s="493"/>
      <c r="J173" s="494" t="str">
        <f>IF(I173="","I열의 환율적용방법 선택",IF(I173="개별환율", "직접입력 하세요.", IF(OR(I173="가중평균환율",I173="송금환율"), "직접입력 하세요.", IF(I173="원화집행", 1, IF(I173="월별평균환율(미화)",VLOOKUP(MONTH(A173),월별평균환율!$B$34:$D$45,2,0), IF(I173="월별평균환율(현지화)",VLOOKUP(MONTH(A173),월별평균환율!$B$34:$D$45,3,0)))))))</f>
        <v>I열의 환율적용방법 선택</v>
      </c>
      <c r="K173" s="495">
        <f t="shared" si="2"/>
        <v>0</v>
      </c>
      <c r="L173" s="491"/>
      <c r="M173" s="496"/>
      <c r="N173" s="496"/>
    </row>
    <row r="174" spans="1:14" x14ac:dyDescent="0.3">
      <c r="A174" s="490"/>
      <c r="B174" s="490"/>
      <c r="C174" s="673" t="e">
        <f>VLOOKUP(F174,DB!$D$4:$G$403,4,FALSE)</f>
        <v>#N/A</v>
      </c>
      <c r="D174" s="674" t="e">
        <f>VLOOKUP(F174,DB!$D$4:$G$403,3,FALSE)</f>
        <v>#N/A</v>
      </c>
      <c r="E174" s="675" t="e">
        <f>VLOOKUP(F174,DB!$D$4:$G$403,2,FALSE)</f>
        <v>#N/A</v>
      </c>
      <c r="F174" s="491"/>
      <c r="G174" s="491"/>
      <c r="H174" s="492"/>
      <c r="I174" s="493"/>
      <c r="J174" s="494" t="str">
        <f>IF(I174="","I열의 환율적용방법 선택",IF(I174="개별환율", "직접입력 하세요.", IF(OR(I174="가중평균환율",I174="송금환율"), "직접입력 하세요.", IF(I174="원화집행", 1, IF(I174="월별평균환율(미화)",VLOOKUP(MONTH(A174),월별평균환율!$B$34:$D$45,2,0), IF(I174="월별평균환율(현지화)",VLOOKUP(MONTH(A174),월별평균환율!$B$34:$D$45,3,0)))))))</f>
        <v>I열의 환율적용방법 선택</v>
      </c>
      <c r="K174" s="495">
        <f t="shared" si="2"/>
        <v>0</v>
      </c>
      <c r="L174" s="491"/>
      <c r="M174" s="496"/>
      <c r="N174" s="496"/>
    </row>
    <row r="175" spans="1:14" x14ac:dyDescent="0.3">
      <c r="A175" s="490"/>
      <c r="B175" s="490"/>
      <c r="C175" s="673" t="e">
        <f>VLOOKUP(F175,DB!$D$4:$G$403,4,FALSE)</f>
        <v>#N/A</v>
      </c>
      <c r="D175" s="674" t="e">
        <f>VLOOKUP(F175,DB!$D$4:$G$403,3,FALSE)</f>
        <v>#N/A</v>
      </c>
      <c r="E175" s="675" t="e">
        <f>VLOOKUP(F175,DB!$D$4:$G$403,2,FALSE)</f>
        <v>#N/A</v>
      </c>
      <c r="F175" s="491"/>
      <c r="G175" s="491"/>
      <c r="H175" s="492"/>
      <c r="I175" s="493"/>
      <c r="J175" s="494" t="str">
        <f>IF(I175="","I열의 환율적용방법 선택",IF(I175="개별환율", "직접입력 하세요.", IF(OR(I175="가중평균환율",I175="송금환율"), "직접입력 하세요.", IF(I175="원화집행", 1, IF(I175="월별평균환율(미화)",VLOOKUP(MONTH(A175),월별평균환율!$B$34:$D$45,2,0), IF(I175="월별평균환율(현지화)",VLOOKUP(MONTH(A175),월별평균환율!$B$34:$D$45,3,0)))))))</f>
        <v>I열의 환율적용방법 선택</v>
      </c>
      <c r="K175" s="495">
        <f t="shared" si="2"/>
        <v>0</v>
      </c>
      <c r="L175" s="491"/>
      <c r="M175" s="496"/>
      <c r="N175" s="496"/>
    </row>
    <row r="176" spans="1:14" x14ac:dyDescent="0.3">
      <c r="A176" s="490"/>
      <c r="B176" s="490"/>
      <c r="C176" s="673" t="e">
        <f>VLOOKUP(F176,DB!$D$4:$G$403,4,FALSE)</f>
        <v>#N/A</v>
      </c>
      <c r="D176" s="674" t="e">
        <f>VLOOKUP(F176,DB!$D$4:$G$403,3,FALSE)</f>
        <v>#N/A</v>
      </c>
      <c r="E176" s="675" t="e">
        <f>VLOOKUP(F176,DB!$D$4:$G$403,2,FALSE)</f>
        <v>#N/A</v>
      </c>
      <c r="F176" s="491"/>
      <c r="G176" s="491"/>
      <c r="H176" s="492"/>
      <c r="I176" s="493"/>
      <c r="J176" s="494" t="str">
        <f>IF(I176="","I열의 환율적용방법 선택",IF(I176="개별환율", "직접입력 하세요.", IF(OR(I176="가중평균환율",I176="송금환율"), "직접입력 하세요.", IF(I176="원화집행", 1, IF(I176="월별평균환율(미화)",VLOOKUP(MONTH(A176),월별평균환율!$B$34:$D$45,2,0), IF(I176="월별평균환율(현지화)",VLOOKUP(MONTH(A176),월별평균환율!$B$34:$D$45,3,0)))))))</f>
        <v>I열의 환율적용방법 선택</v>
      </c>
      <c r="K176" s="495">
        <f t="shared" si="2"/>
        <v>0</v>
      </c>
      <c r="L176" s="491"/>
      <c r="M176" s="496"/>
      <c r="N176" s="496"/>
    </row>
    <row r="177" spans="1:14" x14ac:dyDescent="0.3">
      <c r="A177" s="490"/>
      <c r="B177" s="490"/>
      <c r="C177" s="673" t="e">
        <f>VLOOKUP(F177,DB!$D$4:$G$403,4,FALSE)</f>
        <v>#N/A</v>
      </c>
      <c r="D177" s="674" t="e">
        <f>VLOOKUP(F177,DB!$D$4:$G$403,3,FALSE)</f>
        <v>#N/A</v>
      </c>
      <c r="E177" s="675" t="e">
        <f>VLOOKUP(F177,DB!$D$4:$G$403,2,FALSE)</f>
        <v>#N/A</v>
      </c>
      <c r="F177" s="491"/>
      <c r="G177" s="491"/>
      <c r="H177" s="492"/>
      <c r="I177" s="493"/>
      <c r="J177" s="494" t="str">
        <f>IF(I177="","I열의 환율적용방법 선택",IF(I177="개별환율", "직접입력 하세요.", IF(OR(I177="가중평균환율",I177="송금환율"), "직접입력 하세요.", IF(I177="원화집행", 1, IF(I177="월별평균환율(미화)",VLOOKUP(MONTH(A177),월별평균환율!$B$34:$D$45,2,0), IF(I177="월별평균환율(현지화)",VLOOKUP(MONTH(A177),월별평균환율!$B$34:$D$45,3,0)))))))</f>
        <v>I열의 환율적용방법 선택</v>
      </c>
      <c r="K177" s="495">
        <f t="shared" si="2"/>
        <v>0</v>
      </c>
      <c r="L177" s="491"/>
      <c r="M177" s="496"/>
      <c r="N177" s="496"/>
    </row>
    <row r="178" spans="1:14" x14ac:dyDescent="0.3">
      <c r="A178" s="490"/>
      <c r="B178" s="490"/>
      <c r="C178" s="673" t="e">
        <f>VLOOKUP(F178,DB!$D$4:$G$403,4,FALSE)</f>
        <v>#N/A</v>
      </c>
      <c r="D178" s="674" t="e">
        <f>VLOOKUP(F178,DB!$D$4:$G$403,3,FALSE)</f>
        <v>#N/A</v>
      </c>
      <c r="E178" s="675" t="e">
        <f>VLOOKUP(F178,DB!$D$4:$G$403,2,FALSE)</f>
        <v>#N/A</v>
      </c>
      <c r="F178" s="491"/>
      <c r="G178" s="491"/>
      <c r="H178" s="492"/>
      <c r="I178" s="493"/>
      <c r="J178" s="494" t="str">
        <f>IF(I178="","I열의 환율적용방법 선택",IF(I178="개별환율", "직접입력 하세요.", IF(OR(I178="가중평균환율",I178="송금환율"), "직접입력 하세요.", IF(I178="원화집행", 1, IF(I178="월별평균환율(미화)",VLOOKUP(MONTH(A178),월별평균환율!$B$34:$D$45,2,0), IF(I178="월별평균환율(현지화)",VLOOKUP(MONTH(A178),월별평균환율!$B$34:$D$45,3,0)))))))</f>
        <v>I열의 환율적용방법 선택</v>
      </c>
      <c r="K178" s="495">
        <f t="shared" si="2"/>
        <v>0</v>
      </c>
      <c r="L178" s="491"/>
      <c r="M178" s="496"/>
      <c r="N178" s="496"/>
    </row>
    <row r="179" spans="1:14" x14ac:dyDescent="0.3">
      <c r="A179" s="490"/>
      <c r="B179" s="490"/>
      <c r="C179" s="673" t="e">
        <f>VLOOKUP(F179,DB!$D$4:$G$403,4,FALSE)</f>
        <v>#N/A</v>
      </c>
      <c r="D179" s="674" t="e">
        <f>VLOOKUP(F179,DB!$D$4:$G$403,3,FALSE)</f>
        <v>#N/A</v>
      </c>
      <c r="E179" s="675" t="e">
        <f>VLOOKUP(F179,DB!$D$4:$G$403,2,FALSE)</f>
        <v>#N/A</v>
      </c>
      <c r="F179" s="491"/>
      <c r="G179" s="491"/>
      <c r="H179" s="492"/>
      <c r="I179" s="493"/>
      <c r="J179" s="494" t="str">
        <f>IF(I179="","I열의 환율적용방법 선택",IF(I179="개별환율", "직접입력 하세요.", IF(OR(I179="가중평균환율",I179="송금환율"), "직접입력 하세요.", IF(I179="원화집행", 1, IF(I179="월별평균환율(미화)",VLOOKUP(MONTH(A179),월별평균환율!$B$34:$D$45,2,0), IF(I179="월별평균환율(현지화)",VLOOKUP(MONTH(A179),월별평균환율!$B$34:$D$45,3,0)))))))</f>
        <v>I열의 환율적용방법 선택</v>
      </c>
      <c r="K179" s="495">
        <f t="shared" si="2"/>
        <v>0</v>
      </c>
      <c r="L179" s="491"/>
      <c r="M179" s="496"/>
      <c r="N179" s="496"/>
    </row>
    <row r="180" spans="1:14" x14ac:dyDescent="0.3">
      <c r="A180" s="490"/>
      <c r="B180" s="490"/>
      <c r="C180" s="673" t="e">
        <f>VLOOKUP(F180,DB!$D$4:$G$403,4,FALSE)</f>
        <v>#N/A</v>
      </c>
      <c r="D180" s="674" t="e">
        <f>VLOOKUP(F180,DB!$D$4:$G$403,3,FALSE)</f>
        <v>#N/A</v>
      </c>
      <c r="E180" s="675" t="e">
        <f>VLOOKUP(F180,DB!$D$4:$G$403,2,FALSE)</f>
        <v>#N/A</v>
      </c>
      <c r="F180" s="491"/>
      <c r="G180" s="491"/>
      <c r="H180" s="492"/>
      <c r="I180" s="493"/>
      <c r="J180" s="494" t="str">
        <f>IF(I180="","I열의 환율적용방법 선택",IF(I180="개별환율", "직접입력 하세요.", IF(OR(I180="가중평균환율",I180="송금환율"), "직접입력 하세요.", IF(I180="원화집행", 1, IF(I180="월별평균환율(미화)",VLOOKUP(MONTH(A180),월별평균환율!$B$34:$D$45,2,0), IF(I180="월별평균환율(현지화)",VLOOKUP(MONTH(A180),월별평균환율!$B$34:$D$45,3,0)))))))</f>
        <v>I열의 환율적용방법 선택</v>
      </c>
      <c r="K180" s="495">
        <f t="shared" si="2"/>
        <v>0</v>
      </c>
      <c r="L180" s="491"/>
      <c r="M180" s="496"/>
      <c r="N180" s="496"/>
    </row>
    <row r="181" spans="1:14" x14ac:dyDescent="0.3">
      <c r="A181" s="490"/>
      <c r="B181" s="490"/>
      <c r="C181" s="673" t="e">
        <f>VLOOKUP(F181,DB!$D$4:$G$403,4,FALSE)</f>
        <v>#N/A</v>
      </c>
      <c r="D181" s="674" t="e">
        <f>VLOOKUP(F181,DB!$D$4:$G$403,3,FALSE)</f>
        <v>#N/A</v>
      </c>
      <c r="E181" s="675" t="e">
        <f>VLOOKUP(F181,DB!$D$4:$G$403,2,FALSE)</f>
        <v>#N/A</v>
      </c>
      <c r="F181" s="491"/>
      <c r="G181" s="491"/>
      <c r="H181" s="492"/>
      <c r="I181" s="493"/>
      <c r="J181" s="494" t="str">
        <f>IF(I181="","I열의 환율적용방법 선택",IF(I181="개별환율", "직접입력 하세요.", IF(OR(I181="가중평균환율",I181="송금환율"), "직접입력 하세요.", IF(I181="원화집행", 1, IF(I181="월별평균환율(미화)",VLOOKUP(MONTH(A181),월별평균환율!$B$34:$D$45,2,0), IF(I181="월별평균환율(현지화)",VLOOKUP(MONTH(A181),월별평균환율!$B$34:$D$45,3,0)))))))</f>
        <v>I열의 환율적용방법 선택</v>
      </c>
      <c r="K181" s="495">
        <f t="shared" si="2"/>
        <v>0</v>
      </c>
      <c r="L181" s="491"/>
      <c r="M181" s="496"/>
      <c r="N181" s="496"/>
    </row>
    <row r="182" spans="1:14" x14ac:dyDescent="0.3">
      <c r="A182" s="490"/>
      <c r="B182" s="490"/>
      <c r="C182" s="673" t="e">
        <f>VLOOKUP(F182,DB!$D$4:$G$403,4,FALSE)</f>
        <v>#N/A</v>
      </c>
      <c r="D182" s="674" t="e">
        <f>VLOOKUP(F182,DB!$D$4:$G$403,3,FALSE)</f>
        <v>#N/A</v>
      </c>
      <c r="E182" s="675" t="e">
        <f>VLOOKUP(F182,DB!$D$4:$G$403,2,FALSE)</f>
        <v>#N/A</v>
      </c>
      <c r="F182" s="491"/>
      <c r="G182" s="491"/>
      <c r="H182" s="492"/>
      <c r="I182" s="493"/>
      <c r="J182" s="494" t="str">
        <f>IF(I182="","I열의 환율적용방법 선택",IF(I182="개별환율", "직접입력 하세요.", IF(OR(I182="가중평균환율",I182="송금환율"), "직접입력 하세요.", IF(I182="원화집행", 1, IF(I182="월별평균환율(미화)",VLOOKUP(MONTH(A182),월별평균환율!$B$34:$D$45,2,0), IF(I182="월별평균환율(현지화)",VLOOKUP(MONTH(A182),월별평균환율!$B$34:$D$45,3,0)))))))</f>
        <v>I열의 환율적용방법 선택</v>
      </c>
      <c r="K182" s="495">
        <f t="shared" si="2"/>
        <v>0</v>
      </c>
      <c r="L182" s="491"/>
      <c r="M182" s="496"/>
      <c r="N182" s="496"/>
    </row>
    <row r="183" spans="1:14" x14ac:dyDescent="0.3">
      <c r="A183" s="490"/>
      <c r="B183" s="490"/>
      <c r="C183" s="673" t="e">
        <f>VLOOKUP(F183,DB!$D$4:$G$403,4,FALSE)</f>
        <v>#N/A</v>
      </c>
      <c r="D183" s="674" t="e">
        <f>VLOOKUP(F183,DB!$D$4:$G$403,3,FALSE)</f>
        <v>#N/A</v>
      </c>
      <c r="E183" s="675" t="e">
        <f>VLOOKUP(F183,DB!$D$4:$G$403,2,FALSE)</f>
        <v>#N/A</v>
      </c>
      <c r="F183" s="491"/>
      <c r="G183" s="491"/>
      <c r="H183" s="492"/>
      <c r="I183" s="493"/>
      <c r="J183" s="494" t="str">
        <f>IF(I183="","I열의 환율적용방법 선택",IF(I183="개별환율", "직접입력 하세요.", IF(OR(I183="가중평균환율",I183="송금환율"), "직접입력 하세요.", IF(I183="원화집행", 1, IF(I183="월별평균환율(미화)",VLOOKUP(MONTH(A183),월별평균환율!$B$34:$D$45,2,0), IF(I183="월별평균환율(현지화)",VLOOKUP(MONTH(A183),월별평균환율!$B$34:$D$45,3,0)))))))</f>
        <v>I열의 환율적용방법 선택</v>
      </c>
      <c r="K183" s="495">
        <f t="shared" si="2"/>
        <v>0</v>
      </c>
      <c r="L183" s="491"/>
      <c r="M183" s="496"/>
      <c r="N183" s="496"/>
    </row>
    <row r="184" spans="1:14" x14ac:dyDescent="0.3">
      <c r="A184" s="490"/>
      <c r="B184" s="490"/>
      <c r="C184" s="673" t="e">
        <f>VLOOKUP(F184,DB!$D$4:$G$403,4,FALSE)</f>
        <v>#N/A</v>
      </c>
      <c r="D184" s="674" t="e">
        <f>VLOOKUP(F184,DB!$D$4:$G$403,3,FALSE)</f>
        <v>#N/A</v>
      </c>
      <c r="E184" s="675" t="e">
        <f>VLOOKUP(F184,DB!$D$4:$G$403,2,FALSE)</f>
        <v>#N/A</v>
      </c>
      <c r="F184" s="491"/>
      <c r="G184" s="491"/>
      <c r="H184" s="492"/>
      <c r="I184" s="493"/>
      <c r="J184" s="494" t="str">
        <f>IF(I184="","I열의 환율적용방법 선택",IF(I184="개별환율", "직접입력 하세요.", IF(OR(I184="가중평균환율",I184="송금환율"), "직접입력 하세요.", IF(I184="원화집행", 1, IF(I184="월별평균환율(미화)",VLOOKUP(MONTH(A184),월별평균환율!$B$34:$D$45,2,0), IF(I184="월별평균환율(현지화)",VLOOKUP(MONTH(A184),월별평균환율!$B$34:$D$45,3,0)))))))</f>
        <v>I열의 환율적용방법 선택</v>
      </c>
      <c r="K184" s="495">
        <f t="shared" si="2"/>
        <v>0</v>
      </c>
      <c r="L184" s="491"/>
      <c r="M184" s="496"/>
      <c r="N184" s="496"/>
    </row>
    <row r="185" spans="1:14" x14ac:dyDescent="0.3">
      <c r="A185" s="490"/>
      <c r="B185" s="490"/>
      <c r="C185" s="673" t="e">
        <f>VLOOKUP(F185,DB!$D$4:$G$403,4,FALSE)</f>
        <v>#N/A</v>
      </c>
      <c r="D185" s="674" t="e">
        <f>VLOOKUP(F185,DB!$D$4:$G$403,3,FALSE)</f>
        <v>#N/A</v>
      </c>
      <c r="E185" s="675" t="e">
        <f>VLOOKUP(F185,DB!$D$4:$G$403,2,FALSE)</f>
        <v>#N/A</v>
      </c>
      <c r="F185" s="491"/>
      <c r="G185" s="491"/>
      <c r="H185" s="492"/>
      <c r="I185" s="493"/>
      <c r="J185" s="494" t="str">
        <f>IF(I185="","I열의 환율적용방법 선택",IF(I185="개별환율", "직접입력 하세요.", IF(OR(I185="가중평균환율",I185="송금환율"), "직접입력 하세요.", IF(I185="원화집행", 1, IF(I185="월별평균환율(미화)",VLOOKUP(MONTH(A185),월별평균환율!$B$34:$D$45,2,0), IF(I185="월별평균환율(현지화)",VLOOKUP(MONTH(A185),월별평균환율!$B$34:$D$45,3,0)))))))</f>
        <v>I열의 환율적용방법 선택</v>
      </c>
      <c r="K185" s="495">
        <f t="shared" si="2"/>
        <v>0</v>
      </c>
      <c r="L185" s="491"/>
      <c r="M185" s="496"/>
      <c r="N185" s="496"/>
    </row>
    <row r="186" spans="1:14" x14ac:dyDescent="0.3">
      <c r="A186" s="490"/>
      <c r="B186" s="490"/>
      <c r="C186" s="673" t="e">
        <f>VLOOKUP(F186,DB!$D$4:$G$403,4,FALSE)</f>
        <v>#N/A</v>
      </c>
      <c r="D186" s="674" t="e">
        <f>VLOOKUP(F186,DB!$D$4:$G$403,3,FALSE)</f>
        <v>#N/A</v>
      </c>
      <c r="E186" s="675" t="e">
        <f>VLOOKUP(F186,DB!$D$4:$G$403,2,FALSE)</f>
        <v>#N/A</v>
      </c>
      <c r="F186" s="491"/>
      <c r="G186" s="491"/>
      <c r="H186" s="492"/>
      <c r="I186" s="493"/>
      <c r="J186" s="494" t="str">
        <f>IF(I186="","I열의 환율적용방법 선택",IF(I186="개별환율", "직접입력 하세요.", IF(OR(I186="가중평균환율",I186="송금환율"), "직접입력 하세요.", IF(I186="원화집행", 1, IF(I186="월별평균환율(미화)",VLOOKUP(MONTH(A186),월별평균환율!$B$34:$D$45,2,0), IF(I186="월별평균환율(현지화)",VLOOKUP(MONTH(A186),월별평균환율!$B$34:$D$45,3,0)))))))</f>
        <v>I열의 환율적용방법 선택</v>
      </c>
      <c r="K186" s="495">
        <f t="shared" si="2"/>
        <v>0</v>
      </c>
      <c r="L186" s="491"/>
      <c r="M186" s="496"/>
      <c r="N186" s="496"/>
    </row>
    <row r="187" spans="1:14" x14ac:dyDescent="0.3">
      <c r="A187" s="490"/>
      <c r="B187" s="490"/>
      <c r="C187" s="673" t="e">
        <f>VLOOKUP(F187,DB!$D$4:$G$403,4,FALSE)</f>
        <v>#N/A</v>
      </c>
      <c r="D187" s="674" t="e">
        <f>VLOOKUP(F187,DB!$D$4:$G$403,3,FALSE)</f>
        <v>#N/A</v>
      </c>
      <c r="E187" s="675" t="e">
        <f>VLOOKUP(F187,DB!$D$4:$G$403,2,FALSE)</f>
        <v>#N/A</v>
      </c>
      <c r="F187" s="491"/>
      <c r="G187" s="491"/>
      <c r="H187" s="492"/>
      <c r="I187" s="493"/>
      <c r="J187" s="494" t="str">
        <f>IF(I187="","I열의 환율적용방법 선택",IF(I187="개별환율", "직접입력 하세요.", IF(OR(I187="가중평균환율",I187="송금환율"), "직접입력 하세요.", IF(I187="원화집행", 1, IF(I187="월별평균환율(미화)",VLOOKUP(MONTH(A187),월별평균환율!$B$34:$D$45,2,0), IF(I187="월별평균환율(현지화)",VLOOKUP(MONTH(A187),월별평균환율!$B$34:$D$45,3,0)))))))</f>
        <v>I열의 환율적용방법 선택</v>
      </c>
      <c r="K187" s="495">
        <f t="shared" si="2"/>
        <v>0</v>
      </c>
      <c r="L187" s="491"/>
      <c r="M187" s="496"/>
      <c r="N187" s="496"/>
    </row>
    <row r="188" spans="1:14" x14ac:dyDescent="0.3">
      <c r="A188" s="490"/>
      <c r="B188" s="490"/>
      <c r="C188" s="673" t="e">
        <f>VLOOKUP(F188,DB!$D$4:$G$403,4,FALSE)</f>
        <v>#N/A</v>
      </c>
      <c r="D188" s="674" t="e">
        <f>VLOOKUP(F188,DB!$D$4:$G$403,3,FALSE)</f>
        <v>#N/A</v>
      </c>
      <c r="E188" s="675" t="e">
        <f>VLOOKUP(F188,DB!$D$4:$G$403,2,FALSE)</f>
        <v>#N/A</v>
      </c>
      <c r="F188" s="491"/>
      <c r="G188" s="491"/>
      <c r="H188" s="492"/>
      <c r="I188" s="493"/>
      <c r="J188" s="494" t="str">
        <f>IF(I188="","I열의 환율적용방법 선택",IF(I188="개별환율", "직접입력 하세요.", IF(OR(I188="가중평균환율",I188="송금환율"), "직접입력 하세요.", IF(I188="원화집행", 1, IF(I188="월별평균환율(미화)",VLOOKUP(MONTH(A188),월별평균환율!$B$34:$D$45,2,0), IF(I188="월별평균환율(현지화)",VLOOKUP(MONTH(A188),월별평균환율!$B$34:$D$45,3,0)))))))</f>
        <v>I열의 환율적용방법 선택</v>
      </c>
      <c r="K188" s="495">
        <f t="shared" si="2"/>
        <v>0</v>
      </c>
      <c r="L188" s="491"/>
      <c r="M188" s="496"/>
      <c r="N188" s="496"/>
    </row>
    <row r="189" spans="1:14" x14ac:dyDescent="0.3">
      <c r="A189" s="490"/>
      <c r="B189" s="490"/>
      <c r="C189" s="673" t="e">
        <f>VLOOKUP(F189,DB!$D$4:$G$403,4,FALSE)</f>
        <v>#N/A</v>
      </c>
      <c r="D189" s="674" t="e">
        <f>VLOOKUP(F189,DB!$D$4:$G$403,3,FALSE)</f>
        <v>#N/A</v>
      </c>
      <c r="E189" s="675" t="e">
        <f>VLOOKUP(F189,DB!$D$4:$G$403,2,FALSE)</f>
        <v>#N/A</v>
      </c>
      <c r="F189" s="491"/>
      <c r="G189" s="491"/>
      <c r="H189" s="492"/>
      <c r="I189" s="493"/>
      <c r="J189" s="494" t="str">
        <f>IF(I189="","I열의 환율적용방법 선택",IF(I189="개별환율", "직접입력 하세요.", IF(OR(I189="가중평균환율",I189="송금환율"), "직접입력 하세요.", IF(I189="원화집행", 1, IF(I189="월별평균환율(미화)",VLOOKUP(MONTH(A189),월별평균환율!$B$34:$D$45,2,0), IF(I189="월별평균환율(현지화)",VLOOKUP(MONTH(A189),월별평균환율!$B$34:$D$45,3,0)))))))</f>
        <v>I열의 환율적용방법 선택</v>
      </c>
      <c r="K189" s="495">
        <f t="shared" si="2"/>
        <v>0</v>
      </c>
      <c r="L189" s="491"/>
      <c r="M189" s="496"/>
      <c r="N189" s="496"/>
    </row>
    <row r="190" spans="1:14" x14ac:dyDescent="0.3">
      <c r="A190" s="490"/>
      <c r="B190" s="490"/>
      <c r="C190" s="673" t="e">
        <f>VLOOKUP(F190,DB!$D$4:$G$403,4,FALSE)</f>
        <v>#N/A</v>
      </c>
      <c r="D190" s="674" t="e">
        <f>VLOOKUP(F190,DB!$D$4:$G$403,3,FALSE)</f>
        <v>#N/A</v>
      </c>
      <c r="E190" s="675" t="e">
        <f>VLOOKUP(F190,DB!$D$4:$G$403,2,FALSE)</f>
        <v>#N/A</v>
      </c>
      <c r="F190" s="491"/>
      <c r="G190" s="491"/>
      <c r="H190" s="492"/>
      <c r="I190" s="493"/>
      <c r="J190" s="494" t="str">
        <f>IF(I190="","I열의 환율적용방법 선택",IF(I190="개별환율", "직접입력 하세요.", IF(OR(I190="가중평균환율",I190="송금환율"), "직접입력 하세요.", IF(I190="원화집행", 1, IF(I190="월별평균환율(미화)",VLOOKUP(MONTH(A190),월별평균환율!$B$34:$D$45,2,0), IF(I190="월별평균환율(현지화)",VLOOKUP(MONTH(A190),월별평균환율!$B$34:$D$45,3,0)))))))</f>
        <v>I열의 환율적용방법 선택</v>
      </c>
      <c r="K190" s="495">
        <f t="shared" si="2"/>
        <v>0</v>
      </c>
      <c r="L190" s="491"/>
      <c r="M190" s="496"/>
      <c r="N190" s="496"/>
    </row>
    <row r="191" spans="1:14" x14ac:dyDescent="0.3">
      <c r="A191" s="490"/>
      <c r="B191" s="490"/>
      <c r="C191" s="673" t="e">
        <f>VLOOKUP(F191,DB!$D$4:$G$403,4,FALSE)</f>
        <v>#N/A</v>
      </c>
      <c r="D191" s="674" t="e">
        <f>VLOOKUP(F191,DB!$D$4:$G$403,3,FALSE)</f>
        <v>#N/A</v>
      </c>
      <c r="E191" s="675" t="e">
        <f>VLOOKUP(F191,DB!$D$4:$G$403,2,FALSE)</f>
        <v>#N/A</v>
      </c>
      <c r="F191" s="491"/>
      <c r="G191" s="491"/>
      <c r="H191" s="492"/>
      <c r="I191" s="493"/>
      <c r="J191" s="494" t="str">
        <f>IF(I191="","I열의 환율적용방법 선택",IF(I191="개별환율", "직접입력 하세요.", IF(OR(I191="가중평균환율",I191="송금환율"), "직접입력 하세요.", IF(I191="원화집행", 1, IF(I191="월별평균환율(미화)",VLOOKUP(MONTH(A191),월별평균환율!$B$34:$D$45,2,0), IF(I191="월별평균환율(현지화)",VLOOKUP(MONTH(A191),월별평균환율!$B$34:$D$45,3,0)))))))</f>
        <v>I열의 환율적용방법 선택</v>
      </c>
      <c r="K191" s="495">
        <f t="shared" si="2"/>
        <v>0</v>
      </c>
      <c r="L191" s="491"/>
      <c r="M191" s="496"/>
      <c r="N191" s="496"/>
    </row>
    <row r="192" spans="1:14" x14ac:dyDescent="0.3">
      <c r="A192" s="490"/>
      <c r="B192" s="490"/>
      <c r="C192" s="673" t="e">
        <f>VLOOKUP(F192,DB!$D$4:$G$403,4,FALSE)</f>
        <v>#N/A</v>
      </c>
      <c r="D192" s="674" t="e">
        <f>VLOOKUP(F192,DB!$D$4:$G$403,3,FALSE)</f>
        <v>#N/A</v>
      </c>
      <c r="E192" s="675" t="e">
        <f>VLOOKUP(F192,DB!$D$4:$G$403,2,FALSE)</f>
        <v>#N/A</v>
      </c>
      <c r="F192" s="491"/>
      <c r="G192" s="491"/>
      <c r="H192" s="492"/>
      <c r="I192" s="493"/>
      <c r="J192" s="494" t="str">
        <f>IF(I192="","I열의 환율적용방법 선택",IF(I192="개별환율", "직접입력 하세요.", IF(OR(I192="가중평균환율",I192="송금환율"), "직접입력 하세요.", IF(I192="원화집행", 1, IF(I192="월별평균환율(미화)",VLOOKUP(MONTH(A192),월별평균환율!$B$34:$D$45,2,0), IF(I192="월별평균환율(현지화)",VLOOKUP(MONTH(A192),월별평균환율!$B$34:$D$45,3,0)))))))</f>
        <v>I열의 환율적용방법 선택</v>
      </c>
      <c r="K192" s="495">
        <f t="shared" si="2"/>
        <v>0</v>
      </c>
      <c r="L192" s="491"/>
      <c r="M192" s="496"/>
      <c r="N192" s="496"/>
    </row>
    <row r="193" spans="1:14" x14ac:dyDescent="0.3">
      <c r="A193" s="490"/>
      <c r="B193" s="490"/>
      <c r="C193" s="673" t="e">
        <f>VLOOKUP(F193,DB!$D$4:$G$403,4,FALSE)</f>
        <v>#N/A</v>
      </c>
      <c r="D193" s="674" t="e">
        <f>VLOOKUP(F193,DB!$D$4:$G$403,3,FALSE)</f>
        <v>#N/A</v>
      </c>
      <c r="E193" s="675" t="e">
        <f>VLOOKUP(F193,DB!$D$4:$G$403,2,FALSE)</f>
        <v>#N/A</v>
      </c>
      <c r="F193" s="491"/>
      <c r="G193" s="491"/>
      <c r="H193" s="492"/>
      <c r="I193" s="493"/>
      <c r="J193" s="494" t="str">
        <f>IF(I193="","I열의 환율적용방법 선택",IF(I193="개별환율", "직접입력 하세요.", IF(OR(I193="가중평균환율",I193="송금환율"), "직접입력 하세요.", IF(I193="원화집행", 1, IF(I193="월별평균환율(미화)",VLOOKUP(MONTH(A193),월별평균환율!$B$34:$D$45,2,0), IF(I193="월별평균환율(현지화)",VLOOKUP(MONTH(A193),월별평균환율!$B$34:$D$45,3,0)))))))</f>
        <v>I열의 환율적용방법 선택</v>
      </c>
      <c r="K193" s="495">
        <f t="shared" si="2"/>
        <v>0</v>
      </c>
      <c r="L193" s="491"/>
      <c r="M193" s="496"/>
      <c r="N193" s="496"/>
    </row>
    <row r="194" spans="1:14" x14ac:dyDescent="0.3">
      <c r="A194" s="490"/>
      <c r="B194" s="490"/>
      <c r="C194" s="673" t="e">
        <f>VLOOKUP(F194,DB!$D$4:$G$403,4,FALSE)</f>
        <v>#N/A</v>
      </c>
      <c r="D194" s="674" t="e">
        <f>VLOOKUP(F194,DB!$D$4:$G$403,3,FALSE)</f>
        <v>#N/A</v>
      </c>
      <c r="E194" s="675" t="e">
        <f>VLOOKUP(F194,DB!$D$4:$G$403,2,FALSE)</f>
        <v>#N/A</v>
      </c>
      <c r="F194" s="491"/>
      <c r="G194" s="491"/>
      <c r="H194" s="492"/>
      <c r="I194" s="493"/>
      <c r="J194" s="494" t="str">
        <f>IF(I194="","I열의 환율적용방법 선택",IF(I194="개별환율", "직접입력 하세요.", IF(OR(I194="가중평균환율",I194="송금환율"), "직접입력 하세요.", IF(I194="원화집행", 1, IF(I194="월별평균환율(미화)",VLOOKUP(MONTH(A194),월별평균환율!$B$34:$D$45,2,0), IF(I194="월별평균환율(현지화)",VLOOKUP(MONTH(A194),월별평균환율!$B$34:$D$45,3,0)))))))</f>
        <v>I열의 환율적용방법 선택</v>
      </c>
      <c r="K194" s="495">
        <f t="shared" si="2"/>
        <v>0</v>
      </c>
      <c r="L194" s="491"/>
      <c r="M194" s="496"/>
      <c r="N194" s="496"/>
    </row>
    <row r="195" spans="1:14" x14ac:dyDescent="0.3">
      <c r="A195" s="490"/>
      <c r="B195" s="490"/>
      <c r="C195" s="673" t="e">
        <f>VLOOKUP(F195,DB!$D$4:$G$403,4,FALSE)</f>
        <v>#N/A</v>
      </c>
      <c r="D195" s="674" t="e">
        <f>VLOOKUP(F195,DB!$D$4:$G$403,3,FALSE)</f>
        <v>#N/A</v>
      </c>
      <c r="E195" s="675" t="e">
        <f>VLOOKUP(F195,DB!$D$4:$G$403,2,FALSE)</f>
        <v>#N/A</v>
      </c>
      <c r="F195" s="491"/>
      <c r="G195" s="491"/>
      <c r="H195" s="492"/>
      <c r="I195" s="493"/>
      <c r="J195" s="494" t="str">
        <f>IF(I195="","I열의 환율적용방법 선택",IF(I195="개별환율", "직접입력 하세요.", IF(OR(I195="가중평균환율",I195="송금환율"), "직접입력 하세요.", IF(I195="원화집행", 1, IF(I195="월별평균환율(미화)",VLOOKUP(MONTH(A195),월별평균환율!$B$34:$D$45,2,0), IF(I195="월별평균환율(현지화)",VLOOKUP(MONTH(A195),월별평균환율!$B$34:$D$45,3,0)))))))</f>
        <v>I열의 환율적용방법 선택</v>
      </c>
      <c r="K195" s="495">
        <f t="shared" si="2"/>
        <v>0</v>
      </c>
      <c r="L195" s="491"/>
      <c r="M195" s="496"/>
      <c r="N195" s="496"/>
    </row>
    <row r="196" spans="1:14" x14ac:dyDescent="0.3">
      <c r="A196" s="490"/>
      <c r="B196" s="490"/>
      <c r="C196" s="673" t="e">
        <f>VLOOKUP(F196,DB!$D$4:$G$403,4,FALSE)</f>
        <v>#N/A</v>
      </c>
      <c r="D196" s="674" t="e">
        <f>VLOOKUP(F196,DB!$D$4:$G$403,3,FALSE)</f>
        <v>#N/A</v>
      </c>
      <c r="E196" s="675" t="e">
        <f>VLOOKUP(F196,DB!$D$4:$G$403,2,FALSE)</f>
        <v>#N/A</v>
      </c>
      <c r="F196" s="491"/>
      <c r="G196" s="491"/>
      <c r="H196" s="492"/>
      <c r="I196" s="493"/>
      <c r="J196" s="494" t="str">
        <f>IF(I196="","I열의 환율적용방법 선택",IF(I196="개별환율", "직접입력 하세요.", IF(OR(I196="가중평균환율",I196="송금환율"), "직접입력 하세요.", IF(I196="원화집행", 1, IF(I196="월별평균환율(미화)",VLOOKUP(MONTH(A196),월별평균환율!$B$34:$D$45,2,0), IF(I196="월별평균환율(현지화)",VLOOKUP(MONTH(A196),월별평균환율!$B$34:$D$45,3,0)))))))</f>
        <v>I열의 환율적용방법 선택</v>
      </c>
      <c r="K196" s="495">
        <f t="shared" si="2"/>
        <v>0</v>
      </c>
      <c r="L196" s="491"/>
      <c r="M196" s="496"/>
      <c r="N196" s="496"/>
    </row>
    <row r="197" spans="1:14" x14ac:dyDescent="0.3">
      <c r="A197" s="490"/>
      <c r="B197" s="490"/>
      <c r="C197" s="673" t="e">
        <f>VLOOKUP(F197,DB!$D$4:$G$403,4,FALSE)</f>
        <v>#N/A</v>
      </c>
      <c r="D197" s="674" t="e">
        <f>VLOOKUP(F197,DB!$D$4:$G$403,3,FALSE)</f>
        <v>#N/A</v>
      </c>
      <c r="E197" s="675" t="e">
        <f>VLOOKUP(F197,DB!$D$4:$G$403,2,FALSE)</f>
        <v>#N/A</v>
      </c>
      <c r="F197" s="491"/>
      <c r="G197" s="491"/>
      <c r="H197" s="492"/>
      <c r="I197" s="493"/>
      <c r="J197" s="494" t="str">
        <f>IF(I197="","I열의 환율적용방법 선택",IF(I197="개별환율", "직접입력 하세요.", IF(OR(I197="가중평균환율",I197="송금환율"), "직접입력 하세요.", IF(I197="원화집행", 1, IF(I197="월별평균환율(미화)",VLOOKUP(MONTH(A197),월별평균환율!$B$34:$D$45,2,0), IF(I197="월별평균환율(현지화)",VLOOKUP(MONTH(A197),월별평균환율!$B$34:$D$45,3,0)))))))</f>
        <v>I열의 환율적용방법 선택</v>
      </c>
      <c r="K197" s="495">
        <f t="shared" ref="K197:K260" si="3">IFERROR(ROUND(H197*J197, 0),0)</f>
        <v>0</v>
      </c>
      <c r="L197" s="491"/>
      <c r="M197" s="496"/>
      <c r="N197" s="496"/>
    </row>
    <row r="198" spans="1:14" x14ac:dyDescent="0.3">
      <c r="A198" s="490"/>
      <c r="B198" s="490"/>
      <c r="C198" s="673" t="e">
        <f>VLOOKUP(F198,DB!$D$4:$G$403,4,FALSE)</f>
        <v>#N/A</v>
      </c>
      <c r="D198" s="674" t="e">
        <f>VLOOKUP(F198,DB!$D$4:$G$403,3,FALSE)</f>
        <v>#N/A</v>
      </c>
      <c r="E198" s="675" t="e">
        <f>VLOOKUP(F198,DB!$D$4:$G$403,2,FALSE)</f>
        <v>#N/A</v>
      </c>
      <c r="F198" s="491"/>
      <c r="G198" s="491"/>
      <c r="H198" s="492"/>
      <c r="I198" s="493"/>
      <c r="J198" s="494" t="str">
        <f>IF(I198="","I열의 환율적용방법 선택",IF(I198="개별환율", "직접입력 하세요.", IF(OR(I198="가중평균환율",I198="송금환율"), "직접입력 하세요.", IF(I198="원화집행", 1, IF(I198="월별평균환율(미화)",VLOOKUP(MONTH(A198),월별평균환율!$B$34:$D$45,2,0), IF(I198="월별평균환율(현지화)",VLOOKUP(MONTH(A198),월별평균환율!$B$34:$D$45,3,0)))))))</f>
        <v>I열의 환율적용방법 선택</v>
      </c>
      <c r="K198" s="495">
        <f t="shared" si="3"/>
        <v>0</v>
      </c>
      <c r="L198" s="491"/>
      <c r="M198" s="496"/>
      <c r="N198" s="496"/>
    </row>
    <row r="199" spans="1:14" x14ac:dyDescent="0.3">
      <c r="A199" s="490"/>
      <c r="B199" s="490"/>
      <c r="C199" s="673" t="e">
        <f>VLOOKUP(F199,DB!$D$4:$G$403,4,FALSE)</f>
        <v>#N/A</v>
      </c>
      <c r="D199" s="674" t="e">
        <f>VLOOKUP(F199,DB!$D$4:$G$403,3,FALSE)</f>
        <v>#N/A</v>
      </c>
      <c r="E199" s="675" t="e">
        <f>VLOOKUP(F199,DB!$D$4:$G$403,2,FALSE)</f>
        <v>#N/A</v>
      </c>
      <c r="F199" s="491"/>
      <c r="G199" s="491"/>
      <c r="H199" s="492"/>
      <c r="I199" s="493"/>
      <c r="J199" s="494" t="str">
        <f>IF(I199="","I열의 환율적용방법 선택",IF(I199="개별환율", "직접입력 하세요.", IF(OR(I199="가중평균환율",I199="송금환율"), "직접입력 하세요.", IF(I199="원화집행", 1, IF(I199="월별평균환율(미화)",VLOOKUP(MONTH(A199),월별평균환율!$B$34:$D$45,2,0), IF(I199="월별평균환율(현지화)",VLOOKUP(MONTH(A199),월별평균환율!$B$34:$D$45,3,0)))))))</f>
        <v>I열의 환율적용방법 선택</v>
      </c>
      <c r="K199" s="495">
        <f t="shared" si="3"/>
        <v>0</v>
      </c>
      <c r="L199" s="491"/>
      <c r="M199" s="496"/>
      <c r="N199" s="496"/>
    </row>
    <row r="200" spans="1:14" x14ac:dyDescent="0.3">
      <c r="A200" s="490"/>
      <c r="B200" s="490"/>
      <c r="C200" s="673" t="e">
        <f>VLOOKUP(F200,DB!$D$4:$G$403,4,FALSE)</f>
        <v>#N/A</v>
      </c>
      <c r="D200" s="674" t="e">
        <f>VLOOKUP(F200,DB!$D$4:$G$403,3,FALSE)</f>
        <v>#N/A</v>
      </c>
      <c r="E200" s="675" t="e">
        <f>VLOOKUP(F200,DB!$D$4:$G$403,2,FALSE)</f>
        <v>#N/A</v>
      </c>
      <c r="F200" s="491"/>
      <c r="G200" s="491"/>
      <c r="H200" s="492"/>
      <c r="I200" s="493"/>
      <c r="J200" s="494" t="str">
        <f>IF(I200="","I열의 환율적용방법 선택",IF(I200="개별환율", "직접입력 하세요.", IF(OR(I200="가중평균환율",I200="송금환율"), "직접입력 하세요.", IF(I200="원화집행", 1, IF(I200="월별평균환율(미화)",VLOOKUP(MONTH(A200),월별평균환율!$B$34:$D$45,2,0), IF(I200="월별평균환율(현지화)",VLOOKUP(MONTH(A200),월별평균환율!$B$34:$D$45,3,0)))))))</f>
        <v>I열의 환율적용방법 선택</v>
      </c>
      <c r="K200" s="495">
        <f t="shared" si="3"/>
        <v>0</v>
      </c>
      <c r="L200" s="491"/>
      <c r="M200" s="496"/>
      <c r="N200" s="496"/>
    </row>
    <row r="201" spans="1:14" x14ac:dyDescent="0.3">
      <c r="A201" s="490"/>
      <c r="B201" s="490"/>
      <c r="C201" s="673" t="e">
        <f>VLOOKUP(F201,DB!$D$4:$G$403,4,FALSE)</f>
        <v>#N/A</v>
      </c>
      <c r="D201" s="674" t="e">
        <f>VLOOKUP(F201,DB!$D$4:$G$403,3,FALSE)</f>
        <v>#N/A</v>
      </c>
      <c r="E201" s="675" t="e">
        <f>VLOOKUP(F201,DB!$D$4:$G$403,2,FALSE)</f>
        <v>#N/A</v>
      </c>
      <c r="F201" s="491"/>
      <c r="G201" s="491"/>
      <c r="H201" s="492"/>
      <c r="I201" s="493"/>
      <c r="J201" s="494" t="str">
        <f>IF(I201="","I열의 환율적용방법 선택",IF(I201="개별환율", "직접입력 하세요.", IF(OR(I201="가중평균환율",I201="송금환율"), "직접입력 하세요.", IF(I201="원화집행", 1, IF(I201="월별평균환율(미화)",VLOOKUP(MONTH(A201),월별평균환율!$B$34:$D$45,2,0), IF(I201="월별평균환율(현지화)",VLOOKUP(MONTH(A201),월별평균환율!$B$34:$D$45,3,0)))))))</f>
        <v>I열의 환율적용방법 선택</v>
      </c>
      <c r="K201" s="495">
        <f t="shared" si="3"/>
        <v>0</v>
      </c>
      <c r="L201" s="491"/>
      <c r="M201" s="496"/>
      <c r="N201" s="496"/>
    </row>
    <row r="202" spans="1:14" x14ac:dyDescent="0.3">
      <c r="A202" s="490"/>
      <c r="B202" s="490"/>
      <c r="C202" s="673" t="e">
        <f>VLOOKUP(F202,DB!$D$4:$G$403,4,FALSE)</f>
        <v>#N/A</v>
      </c>
      <c r="D202" s="674" t="e">
        <f>VLOOKUP(F202,DB!$D$4:$G$403,3,FALSE)</f>
        <v>#N/A</v>
      </c>
      <c r="E202" s="675" t="e">
        <f>VLOOKUP(F202,DB!$D$4:$G$403,2,FALSE)</f>
        <v>#N/A</v>
      </c>
      <c r="F202" s="491"/>
      <c r="G202" s="491"/>
      <c r="H202" s="492"/>
      <c r="I202" s="493"/>
      <c r="J202" s="494" t="str">
        <f>IF(I202="","I열의 환율적용방법 선택",IF(I202="개별환율", "직접입력 하세요.", IF(OR(I202="가중평균환율",I202="송금환율"), "직접입력 하세요.", IF(I202="원화집행", 1, IF(I202="월별평균환율(미화)",VLOOKUP(MONTH(A202),월별평균환율!$B$34:$D$45,2,0), IF(I202="월별평균환율(현지화)",VLOOKUP(MONTH(A202),월별평균환율!$B$34:$D$45,3,0)))))))</f>
        <v>I열의 환율적용방법 선택</v>
      </c>
      <c r="K202" s="495">
        <f t="shared" si="3"/>
        <v>0</v>
      </c>
      <c r="L202" s="491"/>
      <c r="M202" s="496"/>
      <c r="N202" s="496"/>
    </row>
    <row r="203" spans="1:14" x14ac:dyDescent="0.3">
      <c r="A203" s="490"/>
      <c r="B203" s="490"/>
      <c r="C203" s="673" t="e">
        <f>VLOOKUP(F203,DB!$D$4:$G$403,4,FALSE)</f>
        <v>#N/A</v>
      </c>
      <c r="D203" s="674" t="e">
        <f>VLOOKUP(F203,DB!$D$4:$G$403,3,FALSE)</f>
        <v>#N/A</v>
      </c>
      <c r="E203" s="675" t="e">
        <f>VLOOKUP(F203,DB!$D$4:$G$403,2,FALSE)</f>
        <v>#N/A</v>
      </c>
      <c r="F203" s="491"/>
      <c r="G203" s="491"/>
      <c r="H203" s="492"/>
      <c r="I203" s="493"/>
      <c r="J203" s="494" t="str">
        <f>IF(I203="","I열의 환율적용방법 선택",IF(I203="개별환율", "직접입력 하세요.", IF(OR(I203="가중평균환율",I203="송금환율"), "직접입력 하세요.", IF(I203="원화집행", 1, IF(I203="월별평균환율(미화)",VLOOKUP(MONTH(A203),월별평균환율!$B$34:$D$45,2,0), IF(I203="월별평균환율(현지화)",VLOOKUP(MONTH(A203),월별평균환율!$B$34:$D$45,3,0)))))))</f>
        <v>I열의 환율적용방법 선택</v>
      </c>
      <c r="K203" s="495">
        <f t="shared" si="3"/>
        <v>0</v>
      </c>
      <c r="L203" s="491"/>
      <c r="M203" s="496"/>
      <c r="N203" s="496"/>
    </row>
    <row r="204" spans="1:14" x14ac:dyDescent="0.3">
      <c r="A204" s="490"/>
      <c r="B204" s="490"/>
      <c r="C204" s="673" t="e">
        <f>VLOOKUP(F204,DB!$D$4:$G$403,4,FALSE)</f>
        <v>#N/A</v>
      </c>
      <c r="D204" s="674" t="e">
        <f>VLOOKUP(F204,DB!$D$4:$G$403,3,FALSE)</f>
        <v>#N/A</v>
      </c>
      <c r="E204" s="675" t="e">
        <f>VLOOKUP(F204,DB!$D$4:$G$403,2,FALSE)</f>
        <v>#N/A</v>
      </c>
      <c r="F204" s="491"/>
      <c r="G204" s="491"/>
      <c r="H204" s="492"/>
      <c r="I204" s="493"/>
      <c r="J204" s="494" t="str">
        <f>IF(I204="","I열의 환율적용방법 선택",IF(I204="개별환율", "직접입력 하세요.", IF(OR(I204="가중평균환율",I204="송금환율"), "직접입력 하세요.", IF(I204="원화집행", 1, IF(I204="월별평균환율(미화)",VLOOKUP(MONTH(A204),월별평균환율!$B$34:$D$45,2,0), IF(I204="월별평균환율(현지화)",VLOOKUP(MONTH(A204),월별평균환율!$B$34:$D$45,3,0)))))))</f>
        <v>I열의 환율적용방법 선택</v>
      </c>
      <c r="K204" s="495">
        <f t="shared" si="3"/>
        <v>0</v>
      </c>
      <c r="L204" s="491"/>
      <c r="M204" s="496"/>
      <c r="N204" s="496"/>
    </row>
    <row r="205" spans="1:14" x14ac:dyDescent="0.3">
      <c r="A205" s="490"/>
      <c r="B205" s="490"/>
      <c r="C205" s="673" t="e">
        <f>VLOOKUP(F205,DB!$D$4:$G$403,4,FALSE)</f>
        <v>#N/A</v>
      </c>
      <c r="D205" s="674" t="e">
        <f>VLOOKUP(F205,DB!$D$4:$G$403,3,FALSE)</f>
        <v>#N/A</v>
      </c>
      <c r="E205" s="675" t="e">
        <f>VLOOKUP(F205,DB!$D$4:$G$403,2,FALSE)</f>
        <v>#N/A</v>
      </c>
      <c r="F205" s="491"/>
      <c r="G205" s="491"/>
      <c r="H205" s="492"/>
      <c r="I205" s="493"/>
      <c r="J205" s="494" t="str">
        <f>IF(I205="","I열의 환율적용방법 선택",IF(I205="개별환율", "직접입력 하세요.", IF(OR(I205="가중평균환율",I205="송금환율"), "직접입력 하세요.", IF(I205="원화집행", 1, IF(I205="월별평균환율(미화)",VLOOKUP(MONTH(A205),월별평균환율!$B$34:$D$45,2,0), IF(I205="월별평균환율(현지화)",VLOOKUP(MONTH(A205),월별평균환율!$B$34:$D$45,3,0)))))))</f>
        <v>I열의 환율적용방법 선택</v>
      </c>
      <c r="K205" s="495">
        <f t="shared" si="3"/>
        <v>0</v>
      </c>
      <c r="L205" s="491"/>
      <c r="M205" s="496"/>
      <c r="N205" s="496"/>
    </row>
    <row r="206" spans="1:14" x14ac:dyDescent="0.3">
      <c r="A206" s="490"/>
      <c r="B206" s="490"/>
      <c r="C206" s="673" t="e">
        <f>VLOOKUP(F206,DB!$D$4:$G$403,4,FALSE)</f>
        <v>#N/A</v>
      </c>
      <c r="D206" s="674" t="e">
        <f>VLOOKUP(F206,DB!$D$4:$G$403,3,FALSE)</f>
        <v>#N/A</v>
      </c>
      <c r="E206" s="675" t="e">
        <f>VLOOKUP(F206,DB!$D$4:$G$403,2,FALSE)</f>
        <v>#N/A</v>
      </c>
      <c r="F206" s="491"/>
      <c r="G206" s="491"/>
      <c r="H206" s="492"/>
      <c r="I206" s="493"/>
      <c r="J206" s="494" t="str">
        <f>IF(I206="","I열의 환율적용방법 선택",IF(I206="개별환율", "직접입력 하세요.", IF(OR(I206="가중평균환율",I206="송금환율"), "직접입력 하세요.", IF(I206="원화집행", 1, IF(I206="월별평균환율(미화)",VLOOKUP(MONTH(A206),월별평균환율!$B$34:$D$45,2,0), IF(I206="월별평균환율(현지화)",VLOOKUP(MONTH(A206),월별평균환율!$B$34:$D$45,3,0)))))))</f>
        <v>I열의 환율적용방법 선택</v>
      </c>
      <c r="K206" s="495">
        <f t="shared" si="3"/>
        <v>0</v>
      </c>
      <c r="L206" s="491"/>
      <c r="M206" s="496"/>
      <c r="N206" s="496"/>
    </row>
    <row r="207" spans="1:14" x14ac:dyDescent="0.3">
      <c r="A207" s="490"/>
      <c r="B207" s="490"/>
      <c r="C207" s="673" t="e">
        <f>VLOOKUP(F207,DB!$D$4:$G$403,4,FALSE)</f>
        <v>#N/A</v>
      </c>
      <c r="D207" s="674" t="e">
        <f>VLOOKUP(F207,DB!$D$4:$G$403,3,FALSE)</f>
        <v>#N/A</v>
      </c>
      <c r="E207" s="675" t="e">
        <f>VLOOKUP(F207,DB!$D$4:$G$403,2,FALSE)</f>
        <v>#N/A</v>
      </c>
      <c r="F207" s="491"/>
      <c r="G207" s="491"/>
      <c r="H207" s="492"/>
      <c r="I207" s="493"/>
      <c r="J207" s="494" t="str">
        <f>IF(I207="","I열의 환율적용방법 선택",IF(I207="개별환율", "직접입력 하세요.", IF(OR(I207="가중평균환율",I207="송금환율"), "직접입력 하세요.", IF(I207="원화집행", 1, IF(I207="월별평균환율(미화)",VLOOKUP(MONTH(A207),월별평균환율!$B$34:$D$45,2,0), IF(I207="월별평균환율(현지화)",VLOOKUP(MONTH(A207),월별평균환율!$B$34:$D$45,3,0)))))))</f>
        <v>I열의 환율적용방법 선택</v>
      </c>
      <c r="K207" s="495">
        <f t="shared" si="3"/>
        <v>0</v>
      </c>
      <c r="L207" s="491"/>
      <c r="M207" s="496"/>
      <c r="N207" s="496"/>
    </row>
    <row r="208" spans="1:14" x14ac:dyDescent="0.3">
      <c r="A208" s="490"/>
      <c r="B208" s="490"/>
      <c r="C208" s="673" t="e">
        <f>VLOOKUP(F208,DB!$D$4:$G$403,4,FALSE)</f>
        <v>#N/A</v>
      </c>
      <c r="D208" s="674" t="e">
        <f>VLOOKUP(F208,DB!$D$4:$G$403,3,FALSE)</f>
        <v>#N/A</v>
      </c>
      <c r="E208" s="675" t="e">
        <f>VLOOKUP(F208,DB!$D$4:$G$403,2,FALSE)</f>
        <v>#N/A</v>
      </c>
      <c r="F208" s="491"/>
      <c r="G208" s="491"/>
      <c r="H208" s="492"/>
      <c r="I208" s="493"/>
      <c r="J208" s="494" t="str">
        <f>IF(I208="","I열의 환율적용방법 선택",IF(I208="개별환율", "직접입력 하세요.", IF(OR(I208="가중평균환율",I208="송금환율"), "직접입력 하세요.", IF(I208="원화집행", 1, IF(I208="월별평균환율(미화)",VLOOKUP(MONTH(A208),월별평균환율!$B$34:$D$45,2,0), IF(I208="월별평균환율(현지화)",VLOOKUP(MONTH(A208),월별평균환율!$B$34:$D$45,3,0)))))))</f>
        <v>I열의 환율적용방법 선택</v>
      </c>
      <c r="K208" s="495">
        <f t="shared" si="3"/>
        <v>0</v>
      </c>
      <c r="L208" s="491"/>
      <c r="M208" s="496"/>
      <c r="N208" s="496"/>
    </row>
    <row r="209" spans="1:14" x14ac:dyDescent="0.3">
      <c r="A209" s="490"/>
      <c r="B209" s="490"/>
      <c r="C209" s="673" t="e">
        <f>VLOOKUP(F209,DB!$D$4:$G$403,4,FALSE)</f>
        <v>#N/A</v>
      </c>
      <c r="D209" s="674" t="e">
        <f>VLOOKUP(F209,DB!$D$4:$G$403,3,FALSE)</f>
        <v>#N/A</v>
      </c>
      <c r="E209" s="675" t="e">
        <f>VLOOKUP(F209,DB!$D$4:$G$403,2,FALSE)</f>
        <v>#N/A</v>
      </c>
      <c r="F209" s="491"/>
      <c r="G209" s="491"/>
      <c r="H209" s="492"/>
      <c r="I209" s="493"/>
      <c r="J209" s="494" t="str">
        <f>IF(I209="","I열의 환율적용방법 선택",IF(I209="개별환율", "직접입력 하세요.", IF(OR(I209="가중평균환율",I209="송금환율"), "직접입력 하세요.", IF(I209="원화집행", 1, IF(I209="월별평균환율(미화)",VLOOKUP(MONTH(A209),월별평균환율!$B$34:$D$45,2,0), IF(I209="월별평균환율(현지화)",VLOOKUP(MONTH(A209),월별평균환율!$B$34:$D$45,3,0)))))))</f>
        <v>I열의 환율적용방법 선택</v>
      </c>
      <c r="K209" s="495">
        <f t="shared" si="3"/>
        <v>0</v>
      </c>
      <c r="L209" s="491"/>
      <c r="M209" s="496"/>
      <c r="N209" s="496"/>
    </row>
    <row r="210" spans="1:14" x14ac:dyDescent="0.3">
      <c r="A210" s="490"/>
      <c r="B210" s="490"/>
      <c r="C210" s="673" t="e">
        <f>VLOOKUP(F210,DB!$D$4:$G$403,4,FALSE)</f>
        <v>#N/A</v>
      </c>
      <c r="D210" s="674" t="e">
        <f>VLOOKUP(F210,DB!$D$4:$G$403,3,FALSE)</f>
        <v>#N/A</v>
      </c>
      <c r="E210" s="675" t="e">
        <f>VLOOKUP(F210,DB!$D$4:$G$403,2,FALSE)</f>
        <v>#N/A</v>
      </c>
      <c r="F210" s="491"/>
      <c r="G210" s="491"/>
      <c r="H210" s="492"/>
      <c r="I210" s="493"/>
      <c r="J210" s="494" t="str">
        <f>IF(I210="","I열의 환율적용방법 선택",IF(I210="개별환율", "직접입력 하세요.", IF(OR(I210="가중평균환율",I210="송금환율"), "직접입력 하세요.", IF(I210="원화집행", 1, IF(I210="월별평균환율(미화)",VLOOKUP(MONTH(A210),월별평균환율!$B$34:$D$45,2,0), IF(I210="월별평균환율(현지화)",VLOOKUP(MONTH(A210),월별평균환율!$B$34:$D$45,3,0)))))))</f>
        <v>I열의 환율적용방법 선택</v>
      </c>
      <c r="K210" s="495">
        <f t="shared" si="3"/>
        <v>0</v>
      </c>
      <c r="L210" s="491"/>
      <c r="M210" s="496"/>
      <c r="N210" s="496"/>
    </row>
    <row r="211" spans="1:14" x14ac:dyDescent="0.3">
      <c r="A211" s="490"/>
      <c r="B211" s="490"/>
      <c r="C211" s="673" t="e">
        <f>VLOOKUP(F211,DB!$D$4:$G$403,4,FALSE)</f>
        <v>#N/A</v>
      </c>
      <c r="D211" s="674" t="e">
        <f>VLOOKUP(F211,DB!$D$4:$G$403,3,FALSE)</f>
        <v>#N/A</v>
      </c>
      <c r="E211" s="675" t="e">
        <f>VLOOKUP(F211,DB!$D$4:$G$403,2,FALSE)</f>
        <v>#N/A</v>
      </c>
      <c r="F211" s="491"/>
      <c r="G211" s="491"/>
      <c r="H211" s="492"/>
      <c r="I211" s="493"/>
      <c r="J211" s="494" t="str">
        <f>IF(I211="","I열의 환율적용방법 선택",IF(I211="개별환율", "직접입력 하세요.", IF(OR(I211="가중평균환율",I211="송금환율"), "직접입력 하세요.", IF(I211="원화집행", 1, IF(I211="월별평균환율(미화)",VLOOKUP(MONTH(A211),월별평균환율!$B$34:$D$45,2,0), IF(I211="월별평균환율(현지화)",VLOOKUP(MONTH(A211),월별평균환율!$B$34:$D$45,3,0)))))))</f>
        <v>I열의 환율적용방법 선택</v>
      </c>
      <c r="K211" s="495">
        <f t="shared" si="3"/>
        <v>0</v>
      </c>
      <c r="L211" s="491"/>
      <c r="M211" s="496"/>
      <c r="N211" s="496"/>
    </row>
    <row r="212" spans="1:14" x14ac:dyDescent="0.3">
      <c r="A212" s="490"/>
      <c r="B212" s="490"/>
      <c r="C212" s="673" t="e">
        <f>VLOOKUP(F212,DB!$D$4:$G$403,4,FALSE)</f>
        <v>#N/A</v>
      </c>
      <c r="D212" s="674" t="e">
        <f>VLOOKUP(F212,DB!$D$4:$G$403,3,FALSE)</f>
        <v>#N/A</v>
      </c>
      <c r="E212" s="675" t="e">
        <f>VLOOKUP(F212,DB!$D$4:$G$403,2,FALSE)</f>
        <v>#N/A</v>
      </c>
      <c r="F212" s="491"/>
      <c r="G212" s="491"/>
      <c r="H212" s="492"/>
      <c r="I212" s="493"/>
      <c r="J212" s="494" t="str">
        <f>IF(I212="","I열의 환율적용방법 선택",IF(I212="개별환율", "직접입력 하세요.", IF(OR(I212="가중평균환율",I212="송금환율"), "직접입력 하세요.", IF(I212="원화집행", 1, IF(I212="월별평균환율(미화)",VLOOKUP(MONTH(A212),월별평균환율!$B$34:$D$45,2,0), IF(I212="월별평균환율(현지화)",VLOOKUP(MONTH(A212),월별평균환율!$B$34:$D$45,3,0)))))))</f>
        <v>I열의 환율적용방법 선택</v>
      </c>
      <c r="K212" s="495">
        <f t="shared" si="3"/>
        <v>0</v>
      </c>
      <c r="L212" s="491"/>
      <c r="M212" s="496"/>
      <c r="N212" s="496"/>
    </row>
    <row r="213" spans="1:14" x14ac:dyDescent="0.3">
      <c r="A213" s="490"/>
      <c r="B213" s="490"/>
      <c r="C213" s="673" t="e">
        <f>VLOOKUP(F213,DB!$D$4:$G$403,4,FALSE)</f>
        <v>#N/A</v>
      </c>
      <c r="D213" s="674" t="e">
        <f>VLOOKUP(F213,DB!$D$4:$G$403,3,FALSE)</f>
        <v>#N/A</v>
      </c>
      <c r="E213" s="675" t="e">
        <f>VLOOKUP(F213,DB!$D$4:$G$403,2,FALSE)</f>
        <v>#N/A</v>
      </c>
      <c r="F213" s="491"/>
      <c r="G213" s="491"/>
      <c r="H213" s="492"/>
      <c r="I213" s="493"/>
      <c r="J213" s="494" t="str">
        <f>IF(I213="","I열의 환율적용방법 선택",IF(I213="개별환율", "직접입력 하세요.", IF(OR(I213="가중평균환율",I213="송금환율"), "직접입력 하세요.", IF(I213="원화집행", 1, IF(I213="월별평균환율(미화)",VLOOKUP(MONTH(A213),월별평균환율!$B$34:$D$45,2,0), IF(I213="월별평균환율(현지화)",VLOOKUP(MONTH(A213),월별평균환율!$B$34:$D$45,3,0)))))))</f>
        <v>I열의 환율적용방법 선택</v>
      </c>
      <c r="K213" s="495">
        <f t="shared" si="3"/>
        <v>0</v>
      </c>
      <c r="L213" s="491"/>
      <c r="M213" s="496"/>
      <c r="N213" s="496"/>
    </row>
    <row r="214" spans="1:14" x14ac:dyDescent="0.3">
      <c r="A214" s="490"/>
      <c r="B214" s="490"/>
      <c r="C214" s="673" t="e">
        <f>VLOOKUP(F214,DB!$D$4:$G$403,4,FALSE)</f>
        <v>#N/A</v>
      </c>
      <c r="D214" s="674" t="e">
        <f>VLOOKUP(F214,DB!$D$4:$G$403,3,FALSE)</f>
        <v>#N/A</v>
      </c>
      <c r="E214" s="675" t="e">
        <f>VLOOKUP(F214,DB!$D$4:$G$403,2,FALSE)</f>
        <v>#N/A</v>
      </c>
      <c r="F214" s="491"/>
      <c r="G214" s="491"/>
      <c r="H214" s="492"/>
      <c r="I214" s="493"/>
      <c r="J214" s="494" t="str">
        <f>IF(I214="","I열의 환율적용방법 선택",IF(I214="개별환율", "직접입력 하세요.", IF(OR(I214="가중평균환율",I214="송금환율"), "직접입력 하세요.", IF(I214="원화집행", 1, IF(I214="월별평균환율(미화)",VLOOKUP(MONTH(A214),월별평균환율!$B$34:$D$45,2,0), IF(I214="월별평균환율(현지화)",VLOOKUP(MONTH(A214),월별평균환율!$B$34:$D$45,3,0)))))))</f>
        <v>I열의 환율적용방법 선택</v>
      </c>
      <c r="K214" s="495">
        <f t="shared" si="3"/>
        <v>0</v>
      </c>
      <c r="L214" s="491"/>
      <c r="M214" s="496"/>
      <c r="N214" s="496"/>
    </row>
    <row r="215" spans="1:14" x14ac:dyDescent="0.3">
      <c r="A215" s="490"/>
      <c r="B215" s="490"/>
      <c r="C215" s="673" t="e">
        <f>VLOOKUP(F215,DB!$D$4:$G$403,4,FALSE)</f>
        <v>#N/A</v>
      </c>
      <c r="D215" s="674" t="e">
        <f>VLOOKUP(F215,DB!$D$4:$G$403,3,FALSE)</f>
        <v>#N/A</v>
      </c>
      <c r="E215" s="675" t="e">
        <f>VLOOKUP(F215,DB!$D$4:$G$403,2,FALSE)</f>
        <v>#N/A</v>
      </c>
      <c r="F215" s="491"/>
      <c r="G215" s="491"/>
      <c r="H215" s="492"/>
      <c r="I215" s="493"/>
      <c r="J215" s="494" t="str">
        <f>IF(I215="","I열의 환율적용방법 선택",IF(I215="개별환율", "직접입력 하세요.", IF(OR(I215="가중평균환율",I215="송금환율"), "직접입력 하세요.", IF(I215="원화집행", 1, IF(I215="월별평균환율(미화)",VLOOKUP(MONTH(A215),월별평균환율!$B$34:$D$45,2,0), IF(I215="월별평균환율(현지화)",VLOOKUP(MONTH(A215),월별평균환율!$B$34:$D$45,3,0)))))))</f>
        <v>I열의 환율적용방법 선택</v>
      </c>
      <c r="K215" s="495">
        <f t="shared" si="3"/>
        <v>0</v>
      </c>
      <c r="L215" s="491"/>
      <c r="M215" s="496"/>
      <c r="N215" s="496"/>
    </row>
    <row r="216" spans="1:14" x14ac:dyDescent="0.3">
      <c r="A216" s="490"/>
      <c r="B216" s="490"/>
      <c r="C216" s="673" t="e">
        <f>VLOOKUP(F216,DB!$D$4:$G$403,4,FALSE)</f>
        <v>#N/A</v>
      </c>
      <c r="D216" s="674" t="e">
        <f>VLOOKUP(F216,DB!$D$4:$G$403,3,FALSE)</f>
        <v>#N/A</v>
      </c>
      <c r="E216" s="675" t="e">
        <f>VLOOKUP(F216,DB!$D$4:$G$403,2,FALSE)</f>
        <v>#N/A</v>
      </c>
      <c r="F216" s="491"/>
      <c r="G216" s="491"/>
      <c r="H216" s="492"/>
      <c r="I216" s="493"/>
      <c r="J216" s="494" t="str">
        <f>IF(I216="","I열의 환율적용방법 선택",IF(I216="개별환율", "직접입력 하세요.", IF(OR(I216="가중평균환율",I216="송금환율"), "직접입력 하세요.", IF(I216="원화집행", 1, IF(I216="월별평균환율(미화)",VLOOKUP(MONTH(A216),월별평균환율!$B$34:$D$45,2,0), IF(I216="월별평균환율(현지화)",VLOOKUP(MONTH(A216),월별평균환율!$B$34:$D$45,3,0)))))))</f>
        <v>I열의 환율적용방법 선택</v>
      </c>
      <c r="K216" s="495">
        <f t="shared" si="3"/>
        <v>0</v>
      </c>
      <c r="L216" s="491"/>
      <c r="M216" s="496"/>
      <c r="N216" s="496"/>
    </row>
    <row r="217" spans="1:14" x14ac:dyDescent="0.3">
      <c r="A217" s="490"/>
      <c r="B217" s="490"/>
      <c r="C217" s="673" t="e">
        <f>VLOOKUP(F217,DB!$D$4:$G$403,4,FALSE)</f>
        <v>#N/A</v>
      </c>
      <c r="D217" s="674" t="e">
        <f>VLOOKUP(F217,DB!$D$4:$G$403,3,FALSE)</f>
        <v>#N/A</v>
      </c>
      <c r="E217" s="675" t="e">
        <f>VLOOKUP(F217,DB!$D$4:$G$403,2,FALSE)</f>
        <v>#N/A</v>
      </c>
      <c r="F217" s="491"/>
      <c r="G217" s="491"/>
      <c r="H217" s="492"/>
      <c r="I217" s="493"/>
      <c r="J217" s="494" t="str">
        <f>IF(I217="","I열의 환율적용방법 선택",IF(I217="개별환율", "직접입력 하세요.", IF(OR(I217="가중평균환율",I217="송금환율"), "직접입력 하세요.", IF(I217="원화집행", 1, IF(I217="월별평균환율(미화)",VLOOKUP(MONTH(A217),월별평균환율!$B$34:$D$45,2,0), IF(I217="월별평균환율(현지화)",VLOOKUP(MONTH(A217),월별평균환율!$B$34:$D$45,3,0)))))))</f>
        <v>I열의 환율적용방법 선택</v>
      </c>
      <c r="K217" s="495">
        <f t="shared" si="3"/>
        <v>0</v>
      </c>
      <c r="L217" s="491"/>
      <c r="M217" s="496"/>
      <c r="N217" s="496"/>
    </row>
    <row r="218" spans="1:14" x14ac:dyDescent="0.3">
      <c r="A218" s="490"/>
      <c r="B218" s="490"/>
      <c r="C218" s="673" t="e">
        <f>VLOOKUP(F218,DB!$D$4:$G$403,4,FALSE)</f>
        <v>#N/A</v>
      </c>
      <c r="D218" s="674" t="e">
        <f>VLOOKUP(F218,DB!$D$4:$G$403,3,FALSE)</f>
        <v>#N/A</v>
      </c>
      <c r="E218" s="675" t="e">
        <f>VLOOKUP(F218,DB!$D$4:$G$403,2,FALSE)</f>
        <v>#N/A</v>
      </c>
      <c r="F218" s="491"/>
      <c r="G218" s="491"/>
      <c r="H218" s="492"/>
      <c r="I218" s="493"/>
      <c r="J218" s="494" t="str">
        <f>IF(I218="","I열의 환율적용방법 선택",IF(I218="개별환율", "직접입력 하세요.", IF(OR(I218="가중평균환율",I218="송금환율"), "직접입력 하세요.", IF(I218="원화집행", 1, IF(I218="월별평균환율(미화)",VLOOKUP(MONTH(A218),월별평균환율!$B$34:$D$45,2,0), IF(I218="월별평균환율(현지화)",VLOOKUP(MONTH(A218),월별평균환율!$B$34:$D$45,3,0)))))))</f>
        <v>I열의 환율적용방법 선택</v>
      </c>
      <c r="K218" s="495">
        <f t="shared" si="3"/>
        <v>0</v>
      </c>
      <c r="L218" s="491"/>
      <c r="M218" s="496"/>
      <c r="N218" s="496"/>
    </row>
    <row r="219" spans="1:14" x14ac:dyDescent="0.3">
      <c r="A219" s="490"/>
      <c r="B219" s="490"/>
      <c r="C219" s="673" t="e">
        <f>VLOOKUP(F219,DB!$D$4:$G$403,4,FALSE)</f>
        <v>#N/A</v>
      </c>
      <c r="D219" s="674" t="e">
        <f>VLOOKUP(F219,DB!$D$4:$G$403,3,FALSE)</f>
        <v>#N/A</v>
      </c>
      <c r="E219" s="675" t="e">
        <f>VLOOKUP(F219,DB!$D$4:$G$403,2,FALSE)</f>
        <v>#N/A</v>
      </c>
      <c r="F219" s="491"/>
      <c r="G219" s="491"/>
      <c r="H219" s="492"/>
      <c r="I219" s="493"/>
      <c r="J219" s="494" t="str">
        <f>IF(I219="","I열의 환율적용방법 선택",IF(I219="개별환율", "직접입력 하세요.", IF(OR(I219="가중평균환율",I219="송금환율"), "직접입력 하세요.", IF(I219="원화집행", 1, IF(I219="월별평균환율(미화)",VLOOKUP(MONTH(A219),월별평균환율!$B$34:$D$45,2,0), IF(I219="월별평균환율(현지화)",VLOOKUP(MONTH(A219),월별평균환율!$B$34:$D$45,3,0)))))))</f>
        <v>I열의 환율적용방법 선택</v>
      </c>
      <c r="K219" s="495">
        <f t="shared" si="3"/>
        <v>0</v>
      </c>
      <c r="L219" s="491"/>
      <c r="M219" s="496"/>
      <c r="N219" s="496"/>
    </row>
    <row r="220" spans="1:14" x14ac:dyDescent="0.3">
      <c r="A220" s="490"/>
      <c r="B220" s="490"/>
      <c r="C220" s="673" t="e">
        <f>VLOOKUP(F220,DB!$D$4:$G$403,4,FALSE)</f>
        <v>#N/A</v>
      </c>
      <c r="D220" s="674" t="e">
        <f>VLOOKUP(F220,DB!$D$4:$G$403,3,FALSE)</f>
        <v>#N/A</v>
      </c>
      <c r="E220" s="675" t="e">
        <f>VLOOKUP(F220,DB!$D$4:$G$403,2,FALSE)</f>
        <v>#N/A</v>
      </c>
      <c r="F220" s="491"/>
      <c r="G220" s="491"/>
      <c r="H220" s="492"/>
      <c r="I220" s="493"/>
      <c r="J220" s="494" t="str">
        <f>IF(I220="","I열의 환율적용방법 선택",IF(I220="개별환율", "직접입력 하세요.", IF(OR(I220="가중평균환율",I220="송금환율"), "직접입력 하세요.", IF(I220="원화집행", 1, IF(I220="월별평균환율(미화)",VLOOKUP(MONTH(A220),월별평균환율!$B$34:$D$45,2,0), IF(I220="월별평균환율(현지화)",VLOOKUP(MONTH(A220),월별평균환율!$B$34:$D$45,3,0)))))))</f>
        <v>I열의 환율적용방법 선택</v>
      </c>
      <c r="K220" s="495">
        <f t="shared" si="3"/>
        <v>0</v>
      </c>
      <c r="L220" s="491"/>
      <c r="M220" s="496"/>
      <c r="N220" s="496"/>
    </row>
    <row r="221" spans="1:14" x14ac:dyDescent="0.3">
      <c r="A221" s="490"/>
      <c r="B221" s="490"/>
      <c r="C221" s="673" t="e">
        <f>VLOOKUP(F221,DB!$D$4:$G$403,4,FALSE)</f>
        <v>#N/A</v>
      </c>
      <c r="D221" s="674" t="e">
        <f>VLOOKUP(F221,DB!$D$4:$G$403,3,FALSE)</f>
        <v>#N/A</v>
      </c>
      <c r="E221" s="675" t="e">
        <f>VLOOKUP(F221,DB!$D$4:$G$403,2,FALSE)</f>
        <v>#N/A</v>
      </c>
      <c r="F221" s="491"/>
      <c r="G221" s="491"/>
      <c r="H221" s="492"/>
      <c r="I221" s="493"/>
      <c r="J221" s="494" t="str">
        <f>IF(I221="","I열의 환율적용방법 선택",IF(I221="개별환율", "직접입력 하세요.", IF(OR(I221="가중평균환율",I221="송금환율"), "직접입력 하세요.", IF(I221="원화집행", 1, IF(I221="월별평균환율(미화)",VLOOKUP(MONTH(A221),월별평균환율!$B$34:$D$45,2,0), IF(I221="월별평균환율(현지화)",VLOOKUP(MONTH(A221),월별평균환율!$B$34:$D$45,3,0)))))))</f>
        <v>I열의 환율적용방법 선택</v>
      </c>
      <c r="K221" s="495">
        <f t="shared" si="3"/>
        <v>0</v>
      </c>
      <c r="L221" s="491"/>
      <c r="M221" s="496"/>
      <c r="N221" s="496"/>
    </row>
    <row r="222" spans="1:14" x14ac:dyDescent="0.3">
      <c r="A222" s="490"/>
      <c r="B222" s="490"/>
      <c r="C222" s="673" t="e">
        <f>VLOOKUP(F222,DB!$D$4:$G$403,4,FALSE)</f>
        <v>#N/A</v>
      </c>
      <c r="D222" s="674" t="e">
        <f>VLOOKUP(F222,DB!$D$4:$G$403,3,FALSE)</f>
        <v>#N/A</v>
      </c>
      <c r="E222" s="675" t="e">
        <f>VLOOKUP(F222,DB!$D$4:$G$403,2,FALSE)</f>
        <v>#N/A</v>
      </c>
      <c r="F222" s="491"/>
      <c r="G222" s="491"/>
      <c r="H222" s="492"/>
      <c r="I222" s="493"/>
      <c r="J222" s="494" t="str">
        <f>IF(I222="","I열의 환율적용방법 선택",IF(I222="개별환율", "직접입력 하세요.", IF(OR(I222="가중평균환율",I222="송금환율"), "직접입력 하세요.", IF(I222="원화집행", 1, IF(I222="월별평균환율(미화)",VLOOKUP(MONTH(A222),월별평균환율!$B$34:$D$45,2,0), IF(I222="월별평균환율(현지화)",VLOOKUP(MONTH(A222),월별평균환율!$B$34:$D$45,3,0)))))))</f>
        <v>I열의 환율적용방법 선택</v>
      </c>
      <c r="K222" s="495">
        <f t="shared" si="3"/>
        <v>0</v>
      </c>
      <c r="L222" s="491"/>
      <c r="M222" s="496"/>
      <c r="N222" s="496"/>
    </row>
    <row r="223" spans="1:14" x14ac:dyDescent="0.3">
      <c r="A223" s="490"/>
      <c r="B223" s="490"/>
      <c r="C223" s="673" t="e">
        <f>VLOOKUP(F223,DB!$D$4:$G$403,4,FALSE)</f>
        <v>#N/A</v>
      </c>
      <c r="D223" s="674" t="e">
        <f>VLOOKUP(F223,DB!$D$4:$G$403,3,FALSE)</f>
        <v>#N/A</v>
      </c>
      <c r="E223" s="675" t="e">
        <f>VLOOKUP(F223,DB!$D$4:$G$403,2,FALSE)</f>
        <v>#N/A</v>
      </c>
      <c r="F223" s="491"/>
      <c r="G223" s="491"/>
      <c r="H223" s="492"/>
      <c r="I223" s="493"/>
      <c r="J223" s="494" t="str">
        <f>IF(I223="","I열의 환율적용방법 선택",IF(I223="개별환율", "직접입력 하세요.", IF(OR(I223="가중평균환율",I223="송금환율"), "직접입력 하세요.", IF(I223="원화집행", 1, IF(I223="월별평균환율(미화)",VLOOKUP(MONTH(A223),월별평균환율!$B$34:$D$45,2,0), IF(I223="월별평균환율(현지화)",VLOOKUP(MONTH(A223),월별평균환율!$B$34:$D$45,3,0)))))))</f>
        <v>I열의 환율적용방법 선택</v>
      </c>
      <c r="K223" s="495">
        <f t="shared" si="3"/>
        <v>0</v>
      </c>
      <c r="L223" s="491"/>
      <c r="M223" s="496"/>
      <c r="N223" s="496"/>
    </row>
    <row r="224" spans="1:14" x14ac:dyDescent="0.3">
      <c r="A224" s="490"/>
      <c r="B224" s="490"/>
      <c r="C224" s="673" t="e">
        <f>VLOOKUP(F224,DB!$D$4:$G$403,4,FALSE)</f>
        <v>#N/A</v>
      </c>
      <c r="D224" s="674" t="e">
        <f>VLOOKUP(F224,DB!$D$4:$G$403,3,FALSE)</f>
        <v>#N/A</v>
      </c>
      <c r="E224" s="675" t="e">
        <f>VLOOKUP(F224,DB!$D$4:$G$403,2,FALSE)</f>
        <v>#N/A</v>
      </c>
      <c r="F224" s="491"/>
      <c r="G224" s="491"/>
      <c r="H224" s="492"/>
      <c r="I224" s="493"/>
      <c r="J224" s="494" t="str">
        <f>IF(I224="","I열의 환율적용방법 선택",IF(I224="개별환율", "직접입력 하세요.", IF(OR(I224="가중평균환율",I224="송금환율"), "직접입력 하세요.", IF(I224="원화집행", 1, IF(I224="월별평균환율(미화)",VLOOKUP(MONTH(A224),월별평균환율!$B$34:$D$45,2,0), IF(I224="월별평균환율(현지화)",VLOOKUP(MONTH(A224),월별평균환율!$B$34:$D$45,3,0)))))))</f>
        <v>I열의 환율적용방법 선택</v>
      </c>
      <c r="K224" s="495">
        <f t="shared" si="3"/>
        <v>0</v>
      </c>
      <c r="L224" s="491"/>
      <c r="M224" s="496"/>
      <c r="N224" s="496"/>
    </row>
    <row r="225" spans="1:14" x14ac:dyDescent="0.3">
      <c r="A225" s="490"/>
      <c r="B225" s="490"/>
      <c r="C225" s="673" t="e">
        <f>VLOOKUP(F225,DB!$D$4:$G$403,4,FALSE)</f>
        <v>#N/A</v>
      </c>
      <c r="D225" s="674" t="e">
        <f>VLOOKUP(F225,DB!$D$4:$G$403,3,FALSE)</f>
        <v>#N/A</v>
      </c>
      <c r="E225" s="675" t="e">
        <f>VLOOKUP(F225,DB!$D$4:$G$403,2,FALSE)</f>
        <v>#N/A</v>
      </c>
      <c r="F225" s="491"/>
      <c r="G225" s="491"/>
      <c r="H225" s="492"/>
      <c r="I225" s="493"/>
      <c r="J225" s="494" t="str">
        <f>IF(I225="","I열의 환율적용방법 선택",IF(I225="개별환율", "직접입력 하세요.", IF(OR(I225="가중평균환율",I225="송금환율"), "직접입력 하세요.", IF(I225="원화집행", 1, IF(I225="월별평균환율(미화)",VLOOKUP(MONTH(A225),월별평균환율!$B$34:$D$45,2,0), IF(I225="월별평균환율(현지화)",VLOOKUP(MONTH(A225),월별평균환율!$B$34:$D$45,3,0)))))))</f>
        <v>I열의 환율적용방법 선택</v>
      </c>
      <c r="K225" s="495">
        <f t="shared" si="3"/>
        <v>0</v>
      </c>
      <c r="L225" s="491"/>
      <c r="M225" s="496"/>
      <c r="N225" s="496"/>
    </row>
    <row r="226" spans="1:14" x14ac:dyDescent="0.3">
      <c r="A226" s="490"/>
      <c r="B226" s="490"/>
      <c r="C226" s="673" t="e">
        <f>VLOOKUP(F226,DB!$D$4:$G$403,4,FALSE)</f>
        <v>#N/A</v>
      </c>
      <c r="D226" s="674" t="e">
        <f>VLOOKUP(F226,DB!$D$4:$G$403,3,FALSE)</f>
        <v>#N/A</v>
      </c>
      <c r="E226" s="675" t="e">
        <f>VLOOKUP(F226,DB!$D$4:$G$403,2,FALSE)</f>
        <v>#N/A</v>
      </c>
      <c r="F226" s="491"/>
      <c r="G226" s="491"/>
      <c r="H226" s="492"/>
      <c r="I226" s="493"/>
      <c r="J226" s="494" t="str">
        <f>IF(I226="","I열의 환율적용방법 선택",IF(I226="개별환율", "직접입력 하세요.", IF(OR(I226="가중평균환율",I226="송금환율"), "직접입력 하세요.", IF(I226="원화집행", 1, IF(I226="월별평균환율(미화)",VLOOKUP(MONTH(A226),월별평균환율!$B$34:$D$45,2,0), IF(I226="월별평균환율(현지화)",VLOOKUP(MONTH(A226),월별평균환율!$B$34:$D$45,3,0)))))))</f>
        <v>I열의 환율적용방법 선택</v>
      </c>
      <c r="K226" s="495">
        <f t="shared" si="3"/>
        <v>0</v>
      </c>
      <c r="L226" s="491"/>
      <c r="M226" s="496"/>
      <c r="N226" s="496"/>
    </row>
    <row r="227" spans="1:14" x14ac:dyDescent="0.3">
      <c r="A227" s="490"/>
      <c r="B227" s="490"/>
      <c r="C227" s="673" t="e">
        <f>VLOOKUP(F227,DB!$D$4:$G$403,4,FALSE)</f>
        <v>#N/A</v>
      </c>
      <c r="D227" s="674" t="e">
        <f>VLOOKUP(F227,DB!$D$4:$G$403,3,FALSE)</f>
        <v>#N/A</v>
      </c>
      <c r="E227" s="675" t="e">
        <f>VLOOKUP(F227,DB!$D$4:$G$403,2,FALSE)</f>
        <v>#N/A</v>
      </c>
      <c r="F227" s="491"/>
      <c r="G227" s="491"/>
      <c r="H227" s="492"/>
      <c r="I227" s="493"/>
      <c r="J227" s="494" t="str">
        <f>IF(I227="","I열의 환율적용방법 선택",IF(I227="개별환율", "직접입력 하세요.", IF(OR(I227="가중평균환율",I227="송금환율"), "직접입력 하세요.", IF(I227="원화집행", 1, IF(I227="월별평균환율(미화)",VLOOKUP(MONTH(A227),월별평균환율!$B$34:$D$45,2,0), IF(I227="월별평균환율(현지화)",VLOOKUP(MONTH(A227),월별평균환율!$B$34:$D$45,3,0)))))))</f>
        <v>I열의 환율적용방법 선택</v>
      </c>
      <c r="K227" s="495">
        <f t="shared" si="3"/>
        <v>0</v>
      </c>
      <c r="L227" s="491"/>
      <c r="M227" s="496"/>
      <c r="N227" s="496"/>
    </row>
    <row r="228" spans="1:14" x14ac:dyDescent="0.3">
      <c r="A228" s="490"/>
      <c r="B228" s="490"/>
      <c r="C228" s="673" t="e">
        <f>VLOOKUP(F228,DB!$D$4:$G$403,4,FALSE)</f>
        <v>#N/A</v>
      </c>
      <c r="D228" s="674" t="e">
        <f>VLOOKUP(F228,DB!$D$4:$G$403,3,FALSE)</f>
        <v>#N/A</v>
      </c>
      <c r="E228" s="675" t="e">
        <f>VLOOKUP(F228,DB!$D$4:$G$403,2,FALSE)</f>
        <v>#N/A</v>
      </c>
      <c r="F228" s="491"/>
      <c r="G228" s="491"/>
      <c r="H228" s="492"/>
      <c r="I228" s="493"/>
      <c r="J228" s="494" t="str">
        <f>IF(I228="","I열의 환율적용방법 선택",IF(I228="개별환율", "직접입력 하세요.", IF(OR(I228="가중평균환율",I228="송금환율"), "직접입력 하세요.", IF(I228="원화집행", 1, IF(I228="월별평균환율(미화)",VLOOKUP(MONTH(A228),월별평균환율!$B$34:$D$45,2,0), IF(I228="월별평균환율(현지화)",VLOOKUP(MONTH(A228),월별평균환율!$B$34:$D$45,3,0)))))))</f>
        <v>I열의 환율적용방법 선택</v>
      </c>
      <c r="K228" s="495">
        <f t="shared" si="3"/>
        <v>0</v>
      </c>
      <c r="L228" s="491"/>
      <c r="M228" s="496"/>
      <c r="N228" s="496"/>
    </row>
    <row r="229" spans="1:14" x14ac:dyDescent="0.3">
      <c r="A229" s="490"/>
      <c r="B229" s="490"/>
      <c r="C229" s="673" t="e">
        <f>VLOOKUP(F229,DB!$D$4:$G$403,4,FALSE)</f>
        <v>#N/A</v>
      </c>
      <c r="D229" s="674" t="e">
        <f>VLOOKUP(F229,DB!$D$4:$G$403,3,FALSE)</f>
        <v>#N/A</v>
      </c>
      <c r="E229" s="675" t="e">
        <f>VLOOKUP(F229,DB!$D$4:$G$403,2,FALSE)</f>
        <v>#N/A</v>
      </c>
      <c r="F229" s="491"/>
      <c r="G229" s="491"/>
      <c r="H229" s="492"/>
      <c r="I229" s="493"/>
      <c r="J229" s="494" t="str">
        <f>IF(I229="","I열의 환율적용방법 선택",IF(I229="개별환율", "직접입력 하세요.", IF(OR(I229="가중평균환율",I229="송금환율"), "직접입력 하세요.", IF(I229="원화집행", 1, IF(I229="월별평균환율(미화)",VLOOKUP(MONTH(A229),월별평균환율!$B$34:$D$45,2,0), IF(I229="월별평균환율(현지화)",VLOOKUP(MONTH(A229),월별평균환율!$B$34:$D$45,3,0)))))))</f>
        <v>I열의 환율적용방법 선택</v>
      </c>
      <c r="K229" s="495">
        <f t="shared" si="3"/>
        <v>0</v>
      </c>
      <c r="L229" s="491"/>
      <c r="M229" s="496"/>
      <c r="N229" s="496"/>
    </row>
    <row r="230" spans="1:14" x14ac:dyDescent="0.3">
      <c r="A230" s="490"/>
      <c r="B230" s="490"/>
      <c r="C230" s="673" t="e">
        <f>VLOOKUP(F230,DB!$D$4:$G$403,4,FALSE)</f>
        <v>#N/A</v>
      </c>
      <c r="D230" s="674" t="e">
        <f>VLOOKUP(F230,DB!$D$4:$G$403,3,FALSE)</f>
        <v>#N/A</v>
      </c>
      <c r="E230" s="675" t="e">
        <f>VLOOKUP(F230,DB!$D$4:$G$403,2,FALSE)</f>
        <v>#N/A</v>
      </c>
      <c r="F230" s="491"/>
      <c r="G230" s="491"/>
      <c r="H230" s="492"/>
      <c r="I230" s="493"/>
      <c r="J230" s="494" t="str">
        <f>IF(I230="","I열의 환율적용방법 선택",IF(I230="개별환율", "직접입력 하세요.", IF(OR(I230="가중평균환율",I230="송금환율"), "직접입력 하세요.", IF(I230="원화집행", 1, IF(I230="월별평균환율(미화)",VLOOKUP(MONTH(A230),월별평균환율!$B$34:$D$45,2,0), IF(I230="월별평균환율(현지화)",VLOOKUP(MONTH(A230),월별평균환율!$B$34:$D$45,3,0)))))))</f>
        <v>I열의 환율적용방법 선택</v>
      </c>
      <c r="K230" s="495">
        <f t="shared" si="3"/>
        <v>0</v>
      </c>
      <c r="L230" s="491"/>
      <c r="M230" s="496"/>
      <c r="N230" s="496"/>
    </row>
    <row r="231" spans="1:14" x14ac:dyDescent="0.3">
      <c r="A231" s="490"/>
      <c r="B231" s="490"/>
      <c r="C231" s="673" t="e">
        <f>VLOOKUP(F231,DB!$D$4:$G$403,4,FALSE)</f>
        <v>#N/A</v>
      </c>
      <c r="D231" s="674" t="e">
        <f>VLOOKUP(F231,DB!$D$4:$G$403,3,FALSE)</f>
        <v>#N/A</v>
      </c>
      <c r="E231" s="675" t="e">
        <f>VLOOKUP(F231,DB!$D$4:$G$403,2,FALSE)</f>
        <v>#N/A</v>
      </c>
      <c r="F231" s="491"/>
      <c r="G231" s="491"/>
      <c r="H231" s="492"/>
      <c r="I231" s="493"/>
      <c r="J231" s="494" t="str">
        <f>IF(I231="","I열의 환율적용방법 선택",IF(I231="개별환율", "직접입력 하세요.", IF(OR(I231="가중평균환율",I231="송금환율"), "직접입력 하세요.", IF(I231="원화집행", 1, IF(I231="월별평균환율(미화)",VLOOKUP(MONTH(A231),월별평균환율!$B$34:$D$45,2,0), IF(I231="월별평균환율(현지화)",VLOOKUP(MONTH(A231),월별평균환율!$B$34:$D$45,3,0)))))))</f>
        <v>I열의 환율적용방법 선택</v>
      </c>
      <c r="K231" s="495">
        <f t="shared" si="3"/>
        <v>0</v>
      </c>
      <c r="L231" s="491"/>
      <c r="M231" s="496"/>
      <c r="N231" s="496"/>
    </row>
    <row r="232" spans="1:14" x14ac:dyDescent="0.3">
      <c r="A232" s="490"/>
      <c r="B232" s="490"/>
      <c r="C232" s="673" t="e">
        <f>VLOOKUP(F232,DB!$D$4:$G$403,4,FALSE)</f>
        <v>#N/A</v>
      </c>
      <c r="D232" s="674" t="e">
        <f>VLOOKUP(F232,DB!$D$4:$G$403,3,FALSE)</f>
        <v>#N/A</v>
      </c>
      <c r="E232" s="675" t="e">
        <f>VLOOKUP(F232,DB!$D$4:$G$403,2,FALSE)</f>
        <v>#N/A</v>
      </c>
      <c r="F232" s="491"/>
      <c r="G232" s="491"/>
      <c r="H232" s="492"/>
      <c r="I232" s="493"/>
      <c r="J232" s="494" t="str">
        <f>IF(I232="","I열의 환율적용방법 선택",IF(I232="개별환율", "직접입력 하세요.", IF(OR(I232="가중평균환율",I232="송금환율"), "직접입력 하세요.", IF(I232="원화집행", 1, IF(I232="월별평균환율(미화)",VLOOKUP(MONTH(A232),월별평균환율!$B$34:$D$45,2,0), IF(I232="월별평균환율(현지화)",VLOOKUP(MONTH(A232),월별평균환율!$B$34:$D$45,3,0)))))))</f>
        <v>I열의 환율적용방법 선택</v>
      </c>
      <c r="K232" s="495">
        <f t="shared" si="3"/>
        <v>0</v>
      </c>
      <c r="L232" s="491"/>
      <c r="M232" s="496"/>
      <c r="N232" s="496"/>
    </row>
    <row r="233" spans="1:14" x14ac:dyDescent="0.3">
      <c r="A233" s="490"/>
      <c r="B233" s="490"/>
      <c r="C233" s="673" t="e">
        <f>VLOOKUP(F233,DB!$D$4:$G$403,4,FALSE)</f>
        <v>#N/A</v>
      </c>
      <c r="D233" s="674" t="e">
        <f>VLOOKUP(F233,DB!$D$4:$G$403,3,FALSE)</f>
        <v>#N/A</v>
      </c>
      <c r="E233" s="675" t="e">
        <f>VLOOKUP(F233,DB!$D$4:$G$403,2,FALSE)</f>
        <v>#N/A</v>
      </c>
      <c r="F233" s="491"/>
      <c r="G233" s="491"/>
      <c r="H233" s="492"/>
      <c r="I233" s="493"/>
      <c r="J233" s="494" t="str">
        <f>IF(I233="","I열의 환율적용방법 선택",IF(I233="개별환율", "직접입력 하세요.", IF(OR(I233="가중평균환율",I233="송금환율"), "직접입력 하세요.", IF(I233="원화집행", 1, IF(I233="월별평균환율(미화)",VLOOKUP(MONTH(A233),월별평균환율!$B$34:$D$45,2,0), IF(I233="월별평균환율(현지화)",VLOOKUP(MONTH(A233),월별평균환율!$B$34:$D$45,3,0)))))))</f>
        <v>I열의 환율적용방법 선택</v>
      </c>
      <c r="K233" s="495">
        <f t="shared" si="3"/>
        <v>0</v>
      </c>
      <c r="L233" s="491"/>
      <c r="M233" s="496"/>
      <c r="N233" s="496"/>
    </row>
    <row r="234" spans="1:14" x14ac:dyDescent="0.3">
      <c r="A234" s="490"/>
      <c r="B234" s="490"/>
      <c r="C234" s="673" t="e">
        <f>VLOOKUP(F234,DB!$D$4:$G$403,4,FALSE)</f>
        <v>#N/A</v>
      </c>
      <c r="D234" s="674" t="e">
        <f>VLOOKUP(F234,DB!$D$4:$G$403,3,FALSE)</f>
        <v>#N/A</v>
      </c>
      <c r="E234" s="675" t="e">
        <f>VLOOKUP(F234,DB!$D$4:$G$403,2,FALSE)</f>
        <v>#N/A</v>
      </c>
      <c r="F234" s="491"/>
      <c r="G234" s="491"/>
      <c r="H234" s="492"/>
      <c r="I234" s="493"/>
      <c r="J234" s="494" t="str">
        <f>IF(I234="","I열의 환율적용방법 선택",IF(I234="개별환율", "직접입력 하세요.", IF(OR(I234="가중평균환율",I234="송금환율"), "직접입력 하세요.", IF(I234="원화집행", 1, IF(I234="월별평균환율(미화)",VLOOKUP(MONTH(A234),월별평균환율!$B$34:$D$45,2,0), IF(I234="월별평균환율(현지화)",VLOOKUP(MONTH(A234),월별평균환율!$B$34:$D$45,3,0)))))))</f>
        <v>I열의 환율적용방법 선택</v>
      </c>
      <c r="K234" s="495">
        <f t="shared" si="3"/>
        <v>0</v>
      </c>
      <c r="L234" s="491"/>
      <c r="M234" s="496"/>
      <c r="N234" s="496"/>
    </row>
    <row r="235" spans="1:14" x14ac:dyDescent="0.3">
      <c r="A235" s="490"/>
      <c r="B235" s="490"/>
      <c r="C235" s="673" t="e">
        <f>VLOOKUP(F235,DB!$D$4:$G$403,4,FALSE)</f>
        <v>#N/A</v>
      </c>
      <c r="D235" s="674" t="e">
        <f>VLOOKUP(F235,DB!$D$4:$G$403,3,FALSE)</f>
        <v>#N/A</v>
      </c>
      <c r="E235" s="675" t="e">
        <f>VLOOKUP(F235,DB!$D$4:$G$403,2,FALSE)</f>
        <v>#N/A</v>
      </c>
      <c r="F235" s="491"/>
      <c r="G235" s="491"/>
      <c r="H235" s="492"/>
      <c r="I235" s="493"/>
      <c r="J235" s="494" t="str">
        <f>IF(I235="","I열의 환율적용방법 선택",IF(I235="개별환율", "직접입력 하세요.", IF(OR(I235="가중평균환율",I235="송금환율"), "직접입력 하세요.", IF(I235="원화집행", 1, IF(I235="월별평균환율(미화)",VLOOKUP(MONTH(A235),월별평균환율!$B$34:$D$45,2,0), IF(I235="월별평균환율(현지화)",VLOOKUP(MONTH(A235),월별평균환율!$B$34:$D$45,3,0)))))))</f>
        <v>I열의 환율적용방법 선택</v>
      </c>
      <c r="K235" s="495">
        <f t="shared" si="3"/>
        <v>0</v>
      </c>
      <c r="L235" s="491"/>
      <c r="M235" s="496"/>
      <c r="N235" s="496"/>
    </row>
    <row r="236" spans="1:14" x14ac:dyDescent="0.3">
      <c r="A236" s="490"/>
      <c r="B236" s="490"/>
      <c r="C236" s="673" t="e">
        <f>VLOOKUP(F236,DB!$D$4:$G$403,4,FALSE)</f>
        <v>#N/A</v>
      </c>
      <c r="D236" s="674" t="e">
        <f>VLOOKUP(F236,DB!$D$4:$G$403,3,FALSE)</f>
        <v>#N/A</v>
      </c>
      <c r="E236" s="675" t="e">
        <f>VLOOKUP(F236,DB!$D$4:$G$403,2,FALSE)</f>
        <v>#N/A</v>
      </c>
      <c r="F236" s="491"/>
      <c r="G236" s="491"/>
      <c r="H236" s="492"/>
      <c r="I236" s="493"/>
      <c r="J236" s="494" t="str">
        <f>IF(I236="","I열의 환율적용방법 선택",IF(I236="개별환율", "직접입력 하세요.", IF(OR(I236="가중평균환율",I236="송금환율"), "직접입력 하세요.", IF(I236="원화집행", 1, IF(I236="월별평균환율(미화)",VLOOKUP(MONTH(A236),월별평균환율!$B$34:$D$45,2,0), IF(I236="월별평균환율(현지화)",VLOOKUP(MONTH(A236),월별평균환율!$B$34:$D$45,3,0)))))))</f>
        <v>I열의 환율적용방법 선택</v>
      </c>
      <c r="K236" s="495">
        <f t="shared" si="3"/>
        <v>0</v>
      </c>
      <c r="L236" s="491"/>
      <c r="M236" s="496"/>
      <c r="N236" s="496"/>
    </row>
    <row r="237" spans="1:14" x14ac:dyDescent="0.3">
      <c r="A237" s="490"/>
      <c r="B237" s="490"/>
      <c r="C237" s="673" t="e">
        <f>VLOOKUP(F237,DB!$D$4:$G$403,4,FALSE)</f>
        <v>#N/A</v>
      </c>
      <c r="D237" s="674" t="e">
        <f>VLOOKUP(F237,DB!$D$4:$G$403,3,FALSE)</f>
        <v>#N/A</v>
      </c>
      <c r="E237" s="675" t="e">
        <f>VLOOKUP(F237,DB!$D$4:$G$403,2,FALSE)</f>
        <v>#N/A</v>
      </c>
      <c r="F237" s="491"/>
      <c r="G237" s="491"/>
      <c r="H237" s="492"/>
      <c r="I237" s="493"/>
      <c r="J237" s="494" t="str">
        <f>IF(I237="","I열의 환율적용방법 선택",IF(I237="개별환율", "직접입력 하세요.", IF(OR(I237="가중평균환율",I237="송금환율"), "직접입력 하세요.", IF(I237="원화집행", 1, IF(I237="월별평균환율(미화)",VLOOKUP(MONTH(A237),월별평균환율!$B$34:$D$45,2,0), IF(I237="월별평균환율(현지화)",VLOOKUP(MONTH(A237),월별평균환율!$B$34:$D$45,3,0)))))))</f>
        <v>I열의 환율적용방법 선택</v>
      </c>
      <c r="K237" s="495">
        <f t="shared" si="3"/>
        <v>0</v>
      </c>
      <c r="L237" s="491"/>
      <c r="M237" s="496"/>
      <c r="N237" s="496"/>
    </row>
    <row r="238" spans="1:14" x14ac:dyDescent="0.3">
      <c r="A238" s="490"/>
      <c r="B238" s="490"/>
      <c r="C238" s="673" t="e">
        <f>VLOOKUP(F238,DB!$D$4:$G$403,4,FALSE)</f>
        <v>#N/A</v>
      </c>
      <c r="D238" s="674" t="e">
        <f>VLOOKUP(F238,DB!$D$4:$G$403,3,FALSE)</f>
        <v>#N/A</v>
      </c>
      <c r="E238" s="675" t="e">
        <f>VLOOKUP(F238,DB!$D$4:$G$403,2,FALSE)</f>
        <v>#N/A</v>
      </c>
      <c r="F238" s="491"/>
      <c r="G238" s="491"/>
      <c r="H238" s="492"/>
      <c r="I238" s="493"/>
      <c r="J238" s="494" t="str">
        <f>IF(I238="","I열의 환율적용방법 선택",IF(I238="개별환율", "직접입력 하세요.", IF(OR(I238="가중평균환율",I238="송금환율"), "직접입력 하세요.", IF(I238="원화집행", 1, IF(I238="월별평균환율(미화)",VLOOKUP(MONTH(A238),월별평균환율!$B$34:$D$45,2,0), IF(I238="월별평균환율(현지화)",VLOOKUP(MONTH(A238),월별평균환율!$B$34:$D$45,3,0)))))))</f>
        <v>I열의 환율적용방법 선택</v>
      </c>
      <c r="K238" s="495">
        <f t="shared" si="3"/>
        <v>0</v>
      </c>
      <c r="L238" s="491"/>
      <c r="M238" s="496"/>
      <c r="N238" s="496"/>
    </row>
    <row r="239" spans="1:14" x14ac:dyDescent="0.3">
      <c r="A239" s="490"/>
      <c r="B239" s="490"/>
      <c r="C239" s="673" t="e">
        <f>VLOOKUP(F239,DB!$D$4:$G$403,4,FALSE)</f>
        <v>#N/A</v>
      </c>
      <c r="D239" s="674" t="e">
        <f>VLOOKUP(F239,DB!$D$4:$G$403,3,FALSE)</f>
        <v>#N/A</v>
      </c>
      <c r="E239" s="675" t="e">
        <f>VLOOKUP(F239,DB!$D$4:$G$403,2,FALSE)</f>
        <v>#N/A</v>
      </c>
      <c r="F239" s="491"/>
      <c r="G239" s="491"/>
      <c r="H239" s="492"/>
      <c r="I239" s="493"/>
      <c r="J239" s="494" t="str">
        <f>IF(I239="","I열의 환율적용방법 선택",IF(I239="개별환율", "직접입력 하세요.", IF(OR(I239="가중평균환율",I239="송금환율"), "직접입력 하세요.", IF(I239="원화집행", 1, IF(I239="월별평균환율(미화)",VLOOKUP(MONTH(A239),월별평균환율!$B$34:$D$45,2,0), IF(I239="월별평균환율(현지화)",VLOOKUP(MONTH(A239),월별평균환율!$B$34:$D$45,3,0)))))))</f>
        <v>I열의 환율적용방법 선택</v>
      </c>
      <c r="K239" s="495">
        <f t="shared" si="3"/>
        <v>0</v>
      </c>
      <c r="L239" s="491"/>
      <c r="M239" s="496"/>
      <c r="N239" s="496"/>
    </row>
    <row r="240" spans="1:14" x14ac:dyDescent="0.3">
      <c r="A240" s="490"/>
      <c r="B240" s="490"/>
      <c r="C240" s="673" t="e">
        <f>VLOOKUP(F240,DB!$D$4:$G$403,4,FALSE)</f>
        <v>#N/A</v>
      </c>
      <c r="D240" s="674" t="e">
        <f>VLOOKUP(F240,DB!$D$4:$G$403,3,FALSE)</f>
        <v>#N/A</v>
      </c>
      <c r="E240" s="675" t="e">
        <f>VLOOKUP(F240,DB!$D$4:$G$403,2,FALSE)</f>
        <v>#N/A</v>
      </c>
      <c r="F240" s="491"/>
      <c r="G240" s="491"/>
      <c r="H240" s="492"/>
      <c r="I240" s="493"/>
      <c r="J240" s="494" t="str">
        <f>IF(I240="","I열의 환율적용방법 선택",IF(I240="개별환율", "직접입력 하세요.", IF(OR(I240="가중평균환율",I240="송금환율"), "직접입력 하세요.", IF(I240="원화집행", 1, IF(I240="월별평균환율(미화)",VLOOKUP(MONTH(A240),월별평균환율!$B$34:$D$45,2,0), IF(I240="월별평균환율(현지화)",VLOOKUP(MONTH(A240),월별평균환율!$B$34:$D$45,3,0)))))))</f>
        <v>I열의 환율적용방법 선택</v>
      </c>
      <c r="K240" s="495">
        <f t="shared" si="3"/>
        <v>0</v>
      </c>
      <c r="L240" s="491"/>
      <c r="M240" s="496"/>
      <c r="N240" s="496"/>
    </row>
    <row r="241" spans="1:14" x14ac:dyDescent="0.3">
      <c r="A241" s="490"/>
      <c r="B241" s="490"/>
      <c r="C241" s="673" t="e">
        <f>VLOOKUP(F241,DB!$D$4:$G$403,4,FALSE)</f>
        <v>#N/A</v>
      </c>
      <c r="D241" s="674" t="e">
        <f>VLOOKUP(F241,DB!$D$4:$G$403,3,FALSE)</f>
        <v>#N/A</v>
      </c>
      <c r="E241" s="675" t="e">
        <f>VLOOKUP(F241,DB!$D$4:$G$403,2,FALSE)</f>
        <v>#N/A</v>
      </c>
      <c r="F241" s="491"/>
      <c r="G241" s="491"/>
      <c r="H241" s="492"/>
      <c r="I241" s="493"/>
      <c r="J241" s="494" t="str">
        <f>IF(I241="","I열의 환율적용방법 선택",IF(I241="개별환율", "직접입력 하세요.", IF(OR(I241="가중평균환율",I241="송금환율"), "직접입력 하세요.", IF(I241="원화집행", 1, IF(I241="월별평균환율(미화)",VLOOKUP(MONTH(A241),월별평균환율!$B$34:$D$45,2,0), IF(I241="월별평균환율(현지화)",VLOOKUP(MONTH(A241),월별평균환율!$B$34:$D$45,3,0)))))))</f>
        <v>I열의 환율적용방법 선택</v>
      </c>
      <c r="K241" s="495">
        <f t="shared" si="3"/>
        <v>0</v>
      </c>
      <c r="L241" s="491"/>
      <c r="M241" s="496"/>
      <c r="N241" s="496"/>
    </row>
    <row r="242" spans="1:14" x14ac:dyDescent="0.3">
      <c r="A242" s="490"/>
      <c r="B242" s="490"/>
      <c r="C242" s="673" t="e">
        <f>VLOOKUP(F242,DB!$D$4:$G$403,4,FALSE)</f>
        <v>#N/A</v>
      </c>
      <c r="D242" s="674" t="e">
        <f>VLOOKUP(F242,DB!$D$4:$G$403,3,FALSE)</f>
        <v>#N/A</v>
      </c>
      <c r="E242" s="675" t="e">
        <f>VLOOKUP(F242,DB!$D$4:$G$403,2,FALSE)</f>
        <v>#N/A</v>
      </c>
      <c r="F242" s="491"/>
      <c r="G242" s="491"/>
      <c r="H242" s="492"/>
      <c r="I242" s="493"/>
      <c r="J242" s="494" t="str">
        <f>IF(I242="","I열의 환율적용방법 선택",IF(I242="개별환율", "직접입력 하세요.", IF(OR(I242="가중평균환율",I242="송금환율"), "직접입력 하세요.", IF(I242="원화집행", 1, IF(I242="월별평균환율(미화)",VLOOKUP(MONTH(A242),월별평균환율!$B$34:$D$45,2,0), IF(I242="월별평균환율(현지화)",VLOOKUP(MONTH(A242),월별평균환율!$B$34:$D$45,3,0)))))))</f>
        <v>I열의 환율적용방법 선택</v>
      </c>
      <c r="K242" s="495">
        <f t="shared" si="3"/>
        <v>0</v>
      </c>
      <c r="L242" s="491"/>
      <c r="M242" s="496"/>
      <c r="N242" s="496"/>
    </row>
    <row r="243" spans="1:14" x14ac:dyDescent="0.3">
      <c r="A243" s="490"/>
      <c r="B243" s="490"/>
      <c r="C243" s="673" t="e">
        <f>VLOOKUP(F243,DB!$D$4:$G$403,4,FALSE)</f>
        <v>#N/A</v>
      </c>
      <c r="D243" s="674" t="e">
        <f>VLOOKUP(F243,DB!$D$4:$G$403,3,FALSE)</f>
        <v>#N/A</v>
      </c>
      <c r="E243" s="675" t="e">
        <f>VLOOKUP(F243,DB!$D$4:$G$403,2,FALSE)</f>
        <v>#N/A</v>
      </c>
      <c r="F243" s="491"/>
      <c r="G243" s="491"/>
      <c r="H243" s="492"/>
      <c r="I243" s="493"/>
      <c r="J243" s="494" t="str">
        <f>IF(I243="","I열의 환율적용방법 선택",IF(I243="개별환율", "직접입력 하세요.", IF(OR(I243="가중평균환율",I243="송금환율"), "직접입력 하세요.", IF(I243="원화집행", 1, IF(I243="월별평균환율(미화)",VLOOKUP(MONTH(A243),월별평균환율!$B$34:$D$45,2,0), IF(I243="월별평균환율(현지화)",VLOOKUP(MONTH(A243),월별평균환율!$B$34:$D$45,3,0)))))))</f>
        <v>I열의 환율적용방법 선택</v>
      </c>
      <c r="K243" s="495">
        <f t="shared" si="3"/>
        <v>0</v>
      </c>
      <c r="L243" s="491"/>
      <c r="M243" s="496"/>
      <c r="N243" s="496"/>
    </row>
    <row r="244" spans="1:14" x14ac:dyDescent="0.3">
      <c r="A244" s="490"/>
      <c r="B244" s="490"/>
      <c r="C244" s="673" t="e">
        <f>VLOOKUP(F244,DB!$D$4:$G$403,4,FALSE)</f>
        <v>#N/A</v>
      </c>
      <c r="D244" s="674" t="e">
        <f>VLOOKUP(F244,DB!$D$4:$G$403,3,FALSE)</f>
        <v>#N/A</v>
      </c>
      <c r="E244" s="675" t="e">
        <f>VLOOKUP(F244,DB!$D$4:$G$403,2,FALSE)</f>
        <v>#N/A</v>
      </c>
      <c r="F244" s="491"/>
      <c r="G244" s="491"/>
      <c r="H244" s="492"/>
      <c r="I244" s="493"/>
      <c r="J244" s="494" t="str">
        <f>IF(I244="","I열의 환율적용방법 선택",IF(I244="개별환율", "직접입력 하세요.", IF(OR(I244="가중평균환율",I244="송금환율"), "직접입력 하세요.", IF(I244="원화집행", 1, IF(I244="월별평균환율(미화)",VLOOKUP(MONTH(A244),월별평균환율!$B$34:$D$45,2,0), IF(I244="월별평균환율(현지화)",VLOOKUP(MONTH(A244),월별평균환율!$B$34:$D$45,3,0)))))))</f>
        <v>I열의 환율적용방법 선택</v>
      </c>
      <c r="K244" s="495">
        <f t="shared" si="3"/>
        <v>0</v>
      </c>
      <c r="L244" s="491"/>
      <c r="M244" s="496"/>
      <c r="N244" s="496"/>
    </row>
    <row r="245" spans="1:14" x14ac:dyDescent="0.3">
      <c r="A245" s="490"/>
      <c r="B245" s="490"/>
      <c r="C245" s="673" t="e">
        <f>VLOOKUP(F245,DB!$D$4:$G$403,4,FALSE)</f>
        <v>#N/A</v>
      </c>
      <c r="D245" s="674" t="e">
        <f>VLOOKUP(F245,DB!$D$4:$G$403,3,FALSE)</f>
        <v>#N/A</v>
      </c>
      <c r="E245" s="675" t="e">
        <f>VLOOKUP(F245,DB!$D$4:$G$403,2,FALSE)</f>
        <v>#N/A</v>
      </c>
      <c r="F245" s="491"/>
      <c r="G245" s="491"/>
      <c r="H245" s="492"/>
      <c r="I245" s="493"/>
      <c r="J245" s="494" t="str">
        <f>IF(I245="","I열의 환율적용방법 선택",IF(I245="개별환율", "직접입력 하세요.", IF(OR(I245="가중평균환율",I245="송금환율"), "직접입력 하세요.", IF(I245="원화집행", 1, IF(I245="월별평균환율(미화)",VLOOKUP(MONTH(A245),월별평균환율!$B$34:$D$45,2,0), IF(I245="월별평균환율(현지화)",VLOOKUP(MONTH(A245),월별평균환율!$B$34:$D$45,3,0)))))))</f>
        <v>I열의 환율적용방법 선택</v>
      </c>
      <c r="K245" s="495">
        <f t="shared" si="3"/>
        <v>0</v>
      </c>
      <c r="L245" s="491"/>
      <c r="M245" s="496"/>
      <c r="N245" s="496"/>
    </row>
    <row r="246" spans="1:14" x14ac:dyDescent="0.3">
      <c r="A246" s="490"/>
      <c r="B246" s="490"/>
      <c r="C246" s="673" t="e">
        <f>VLOOKUP(F246,DB!$D$4:$G$403,4,FALSE)</f>
        <v>#N/A</v>
      </c>
      <c r="D246" s="674" t="e">
        <f>VLOOKUP(F246,DB!$D$4:$G$403,3,FALSE)</f>
        <v>#N/A</v>
      </c>
      <c r="E246" s="675" t="e">
        <f>VLOOKUP(F246,DB!$D$4:$G$403,2,FALSE)</f>
        <v>#N/A</v>
      </c>
      <c r="F246" s="491"/>
      <c r="G246" s="491"/>
      <c r="H246" s="492"/>
      <c r="I246" s="493"/>
      <c r="J246" s="494" t="str">
        <f>IF(I246="","I열의 환율적용방법 선택",IF(I246="개별환율", "직접입력 하세요.", IF(OR(I246="가중평균환율",I246="송금환율"), "직접입력 하세요.", IF(I246="원화집행", 1, IF(I246="월별평균환율(미화)",VLOOKUP(MONTH(A246),월별평균환율!$B$34:$D$45,2,0), IF(I246="월별평균환율(현지화)",VLOOKUP(MONTH(A246),월별평균환율!$B$34:$D$45,3,0)))))))</f>
        <v>I열의 환율적용방법 선택</v>
      </c>
      <c r="K246" s="495">
        <f t="shared" si="3"/>
        <v>0</v>
      </c>
      <c r="L246" s="491"/>
      <c r="M246" s="496"/>
      <c r="N246" s="496"/>
    </row>
    <row r="247" spans="1:14" x14ac:dyDescent="0.3">
      <c r="A247" s="490"/>
      <c r="B247" s="490"/>
      <c r="C247" s="673" t="e">
        <f>VLOOKUP(F247,DB!$D$4:$G$403,4,FALSE)</f>
        <v>#N/A</v>
      </c>
      <c r="D247" s="674" t="e">
        <f>VLOOKUP(F247,DB!$D$4:$G$403,3,FALSE)</f>
        <v>#N/A</v>
      </c>
      <c r="E247" s="675" t="e">
        <f>VLOOKUP(F247,DB!$D$4:$G$403,2,FALSE)</f>
        <v>#N/A</v>
      </c>
      <c r="F247" s="491"/>
      <c r="G247" s="491"/>
      <c r="H247" s="492"/>
      <c r="I247" s="493"/>
      <c r="J247" s="494" t="str">
        <f>IF(I247="","I열의 환율적용방법 선택",IF(I247="개별환율", "직접입력 하세요.", IF(OR(I247="가중평균환율",I247="송금환율"), "직접입력 하세요.", IF(I247="원화집행", 1, IF(I247="월별평균환율(미화)",VLOOKUP(MONTH(A247),월별평균환율!$B$34:$D$45,2,0), IF(I247="월별평균환율(현지화)",VLOOKUP(MONTH(A247),월별평균환율!$B$34:$D$45,3,0)))))))</f>
        <v>I열의 환율적용방법 선택</v>
      </c>
      <c r="K247" s="495">
        <f t="shared" si="3"/>
        <v>0</v>
      </c>
      <c r="L247" s="491"/>
      <c r="M247" s="496"/>
      <c r="N247" s="496"/>
    </row>
    <row r="248" spans="1:14" x14ac:dyDescent="0.3">
      <c r="A248" s="490"/>
      <c r="B248" s="490"/>
      <c r="C248" s="673" t="e">
        <f>VLOOKUP(F248,DB!$D$4:$G$403,4,FALSE)</f>
        <v>#N/A</v>
      </c>
      <c r="D248" s="674" t="e">
        <f>VLOOKUP(F248,DB!$D$4:$G$403,3,FALSE)</f>
        <v>#N/A</v>
      </c>
      <c r="E248" s="675" t="e">
        <f>VLOOKUP(F248,DB!$D$4:$G$403,2,FALSE)</f>
        <v>#N/A</v>
      </c>
      <c r="F248" s="491"/>
      <c r="G248" s="491"/>
      <c r="H248" s="492"/>
      <c r="I248" s="493"/>
      <c r="J248" s="494" t="str">
        <f>IF(I248="","I열의 환율적용방법 선택",IF(I248="개별환율", "직접입력 하세요.", IF(OR(I248="가중평균환율",I248="송금환율"), "직접입력 하세요.", IF(I248="원화집행", 1, IF(I248="월별평균환율(미화)",VLOOKUP(MONTH(A248),월별평균환율!$B$34:$D$45,2,0), IF(I248="월별평균환율(현지화)",VLOOKUP(MONTH(A248),월별평균환율!$B$34:$D$45,3,0)))))))</f>
        <v>I열의 환율적용방법 선택</v>
      </c>
      <c r="K248" s="495">
        <f t="shared" si="3"/>
        <v>0</v>
      </c>
      <c r="L248" s="491"/>
      <c r="M248" s="496"/>
      <c r="N248" s="496"/>
    </row>
    <row r="249" spans="1:14" x14ac:dyDescent="0.3">
      <c r="A249" s="490"/>
      <c r="B249" s="490"/>
      <c r="C249" s="673" t="e">
        <f>VLOOKUP(F249,DB!$D$4:$G$403,4,FALSE)</f>
        <v>#N/A</v>
      </c>
      <c r="D249" s="674" t="e">
        <f>VLOOKUP(F249,DB!$D$4:$G$403,3,FALSE)</f>
        <v>#N/A</v>
      </c>
      <c r="E249" s="675" t="e">
        <f>VLOOKUP(F249,DB!$D$4:$G$403,2,FALSE)</f>
        <v>#N/A</v>
      </c>
      <c r="F249" s="491"/>
      <c r="G249" s="491"/>
      <c r="H249" s="492"/>
      <c r="I249" s="493"/>
      <c r="J249" s="494" t="str">
        <f>IF(I249="","I열의 환율적용방법 선택",IF(I249="개별환율", "직접입력 하세요.", IF(OR(I249="가중평균환율",I249="송금환율"), "직접입력 하세요.", IF(I249="원화집행", 1, IF(I249="월별평균환율(미화)",VLOOKUP(MONTH(A249),월별평균환율!$B$34:$D$45,2,0), IF(I249="월별평균환율(현지화)",VLOOKUP(MONTH(A249),월별평균환율!$B$34:$D$45,3,0)))))))</f>
        <v>I열의 환율적용방법 선택</v>
      </c>
      <c r="K249" s="495">
        <f t="shared" si="3"/>
        <v>0</v>
      </c>
      <c r="L249" s="491"/>
      <c r="M249" s="496"/>
      <c r="N249" s="496"/>
    </row>
    <row r="250" spans="1:14" x14ac:dyDescent="0.3">
      <c r="A250" s="490"/>
      <c r="B250" s="490"/>
      <c r="C250" s="673" t="e">
        <f>VLOOKUP(F250,DB!$D$4:$G$403,4,FALSE)</f>
        <v>#N/A</v>
      </c>
      <c r="D250" s="674" t="e">
        <f>VLOOKUP(F250,DB!$D$4:$G$403,3,FALSE)</f>
        <v>#N/A</v>
      </c>
      <c r="E250" s="675" t="e">
        <f>VLOOKUP(F250,DB!$D$4:$G$403,2,FALSE)</f>
        <v>#N/A</v>
      </c>
      <c r="F250" s="491"/>
      <c r="G250" s="491"/>
      <c r="H250" s="492"/>
      <c r="I250" s="493"/>
      <c r="J250" s="494" t="str">
        <f>IF(I250="","I열의 환율적용방법 선택",IF(I250="개별환율", "직접입력 하세요.", IF(OR(I250="가중평균환율",I250="송금환율"), "직접입력 하세요.", IF(I250="원화집행", 1, IF(I250="월별평균환율(미화)",VLOOKUP(MONTH(A250),월별평균환율!$B$34:$D$45,2,0), IF(I250="월별평균환율(현지화)",VLOOKUP(MONTH(A250),월별평균환율!$B$34:$D$45,3,0)))))))</f>
        <v>I열의 환율적용방법 선택</v>
      </c>
      <c r="K250" s="495">
        <f t="shared" si="3"/>
        <v>0</v>
      </c>
      <c r="L250" s="491"/>
      <c r="M250" s="496"/>
      <c r="N250" s="496"/>
    </row>
    <row r="251" spans="1:14" x14ac:dyDescent="0.3">
      <c r="A251" s="490"/>
      <c r="B251" s="490"/>
      <c r="C251" s="673" t="e">
        <f>VLOOKUP(F251,DB!$D$4:$G$403,4,FALSE)</f>
        <v>#N/A</v>
      </c>
      <c r="D251" s="674" t="e">
        <f>VLOOKUP(F251,DB!$D$4:$G$403,3,FALSE)</f>
        <v>#N/A</v>
      </c>
      <c r="E251" s="675" t="e">
        <f>VLOOKUP(F251,DB!$D$4:$G$403,2,FALSE)</f>
        <v>#N/A</v>
      </c>
      <c r="F251" s="491"/>
      <c r="G251" s="491"/>
      <c r="H251" s="492"/>
      <c r="I251" s="493"/>
      <c r="J251" s="494" t="str">
        <f>IF(I251="","I열의 환율적용방법 선택",IF(I251="개별환율", "직접입력 하세요.", IF(OR(I251="가중평균환율",I251="송금환율"), "직접입력 하세요.", IF(I251="원화집행", 1, IF(I251="월별평균환율(미화)",VLOOKUP(MONTH(A251),월별평균환율!$B$34:$D$45,2,0), IF(I251="월별평균환율(현지화)",VLOOKUP(MONTH(A251),월별평균환율!$B$34:$D$45,3,0)))))))</f>
        <v>I열의 환율적용방법 선택</v>
      </c>
      <c r="K251" s="495">
        <f t="shared" si="3"/>
        <v>0</v>
      </c>
      <c r="L251" s="491"/>
      <c r="M251" s="496"/>
      <c r="N251" s="496"/>
    </row>
    <row r="252" spans="1:14" x14ac:dyDescent="0.3">
      <c r="A252" s="490"/>
      <c r="B252" s="490"/>
      <c r="C252" s="673" t="e">
        <f>VLOOKUP(F252,DB!$D$4:$G$403,4,FALSE)</f>
        <v>#N/A</v>
      </c>
      <c r="D252" s="674" t="e">
        <f>VLOOKUP(F252,DB!$D$4:$G$403,3,FALSE)</f>
        <v>#N/A</v>
      </c>
      <c r="E252" s="675" t="e">
        <f>VLOOKUP(F252,DB!$D$4:$G$403,2,FALSE)</f>
        <v>#N/A</v>
      </c>
      <c r="F252" s="491"/>
      <c r="G252" s="491"/>
      <c r="H252" s="492"/>
      <c r="I252" s="493"/>
      <c r="J252" s="494" t="str">
        <f>IF(I252="","I열의 환율적용방법 선택",IF(I252="개별환율", "직접입력 하세요.", IF(OR(I252="가중평균환율",I252="송금환율"), "직접입력 하세요.", IF(I252="원화집행", 1, IF(I252="월별평균환율(미화)",VLOOKUP(MONTH(A252),월별평균환율!$B$34:$D$45,2,0), IF(I252="월별평균환율(현지화)",VLOOKUP(MONTH(A252),월별평균환율!$B$34:$D$45,3,0)))))))</f>
        <v>I열의 환율적용방법 선택</v>
      </c>
      <c r="K252" s="495">
        <f t="shared" si="3"/>
        <v>0</v>
      </c>
      <c r="L252" s="491"/>
      <c r="M252" s="496"/>
      <c r="N252" s="496"/>
    </row>
    <row r="253" spans="1:14" x14ac:dyDescent="0.3">
      <c r="A253" s="490"/>
      <c r="B253" s="490"/>
      <c r="C253" s="673" t="e">
        <f>VLOOKUP(F253,DB!$D$4:$G$403,4,FALSE)</f>
        <v>#N/A</v>
      </c>
      <c r="D253" s="674" t="e">
        <f>VLOOKUP(F253,DB!$D$4:$G$403,3,FALSE)</f>
        <v>#N/A</v>
      </c>
      <c r="E253" s="675" t="e">
        <f>VLOOKUP(F253,DB!$D$4:$G$403,2,FALSE)</f>
        <v>#N/A</v>
      </c>
      <c r="F253" s="491"/>
      <c r="G253" s="491"/>
      <c r="H253" s="492"/>
      <c r="I253" s="493"/>
      <c r="J253" s="494" t="str">
        <f>IF(I253="","I열의 환율적용방법 선택",IF(I253="개별환율", "직접입력 하세요.", IF(OR(I253="가중평균환율",I253="송금환율"), "직접입력 하세요.", IF(I253="원화집행", 1, IF(I253="월별평균환율(미화)",VLOOKUP(MONTH(A253),월별평균환율!$B$34:$D$45,2,0), IF(I253="월별평균환율(현지화)",VLOOKUP(MONTH(A253),월별평균환율!$B$34:$D$45,3,0)))))))</f>
        <v>I열의 환율적용방법 선택</v>
      </c>
      <c r="K253" s="495">
        <f t="shared" si="3"/>
        <v>0</v>
      </c>
      <c r="L253" s="491"/>
      <c r="M253" s="496"/>
      <c r="N253" s="496"/>
    </row>
    <row r="254" spans="1:14" x14ac:dyDescent="0.3">
      <c r="A254" s="490"/>
      <c r="B254" s="490"/>
      <c r="C254" s="673" t="e">
        <f>VLOOKUP(F254,DB!$D$4:$G$403,4,FALSE)</f>
        <v>#N/A</v>
      </c>
      <c r="D254" s="674" t="e">
        <f>VLOOKUP(F254,DB!$D$4:$G$403,3,FALSE)</f>
        <v>#N/A</v>
      </c>
      <c r="E254" s="675" t="e">
        <f>VLOOKUP(F254,DB!$D$4:$G$403,2,FALSE)</f>
        <v>#N/A</v>
      </c>
      <c r="F254" s="491"/>
      <c r="G254" s="491"/>
      <c r="H254" s="492"/>
      <c r="I254" s="493"/>
      <c r="J254" s="494" t="str">
        <f>IF(I254="","I열의 환율적용방법 선택",IF(I254="개별환율", "직접입력 하세요.", IF(OR(I254="가중평균환율",I254="송금환율"), "직접입력 하세요.", IF(I254="원화집행", 1, IF(I254="월별평균환율(미화)",VLOOKUP(MONTH(A254),월별평균환율!$B$34:$D$45,2,0), IF(I254="월별평균환율(현지화)",VLOOKUP(MONTH(A254),월별평균환율!$B$34:$D$45,3,0)))))))</f>
        <v>I열의 환율적용방법 선택</v>
      </c>
      <c r="K254" s="495">
        <f t="shared" si="3"/>
        <v>0</v>
      </c>
      <c r="L254" s="491"/>
      <c r="M254" s="496"/>
      <c r="N254" s="496"/>
    </row>
    <row r="255" spans="1:14" x14ac:dyDescent="0.3">
      <c r="A255" s="490"/>
      <c r="B255" s="490"/>
      <c r="C255" s="673" t="e">
        <f>VLOOKUP(F255,DB!$D$4:$G$403,4,FALSE)</f>
        <v>#N/A</v>
      </c>
      <c r="D255" s="674" t="e">
        <f>VLOOKUP(F255,DB!$D$4:$G$403,3,FALSE)</f>
        <v>#N/A</v>
      </c>
      <c r="E255" s="675" t="e">
        <f>VLOOKUP(F255,DB!$D$4:$G$403,2,FALSE)</f>
        <v>#N/A</v>
      </c>
      <c r="F255" s="491"/>
      <c r="G255" s="491"/>
      <c r="H255" s="492"/>
      <c r="I255" s="493"/>
      <c r="J255" s="494" t="str">
        <f>IF(I255="","I열의 환율적용방법 선택",IF(I255="개별환율", "직접입력 하세요.", IF(OR(I255="가중평균환율",I255="송금환율"), "직접입력 하세요.", IF(I255="원화집행", 1, IF(I255="월별평균환율(미화)",VLOOKUP(MONTH(A255),월별평균환율!$B$34:$D$45,2,0), IF(I255="월별평균환율(현지화)",VLOOKUP(MONTH(A255),월별평균환율!$B$34:$D$45,3,0)))))))</f>
        <v>I열의 환율적용방법 선택</v>
      </c>
      <c r="K255" s="495">
        <f t="shared" si="3"/>
        <v>0</v>
      </c>
      <c r="L255" s="491"/>
      <c r="M255" s="496"/>
      <c r="N255" s="496"/>
    </row>
    <row r="256" spans="1:14" x14ac:dyDescent="0.3">
      <c r="A256" s="490"/>
      <c r="B256" s="490"/>
      <c r="C256" s="673" t="e">
        <f>VLOOKUP(F256,DB!$D$4:$G$403,4,FALSE)</f>
        <v>#N/A</v>
      </c>
      <c r="D256" s="674" t="e">
        <f>VLOOKUP(F256,DB!$D$4:$G$403,3,FALSE)</f>
        <v>#N/A</v>
      </c>
      <c r="E256" s="675" t="e">
        <f>VLOOKUP(F256,DB!$D$4:$G$403,2,FALSE)</f>
        <v>#N/A</v>
      </c>
      <c r="F256" s="491"/>
      <c r="G256" s="491"/>
      <c r="H256" s="492"/>
      <c r="I256" s="493"/>
      <c r="J256" s="494" t="str">
        <f>IF(I256="","I열의 환율적용방법 선택",IF(I256="개별환율", "직접입력 하세요.", IF(OR(I256="가중평균환율",I256="송금환율"), "직접입력 하세요.", IF(I256="원화집행", 1, IF(I256="월별평균환율(미화)",VLOOKUP(MONTH(A256),월별평균환율!$B$34:$D$45,2,0), IF(I256="월별평균환율(현지화)",VLOOKUP(MONTH(A256),월별평균환율!$B$34:$D$45,3,0)))))))</f>
        <v>I열의 환율적용방법 선택</v>
      </c>
      <c r="K256" s="495">
        <f t="shared" si="3"/>
        <v>0</v>
      </c>
      <c r="L256" s="491"/>
      <c r="M256" s="496"/>
      <c r="N256" s="496"/>
    </row>
    <row r="257" spans="1:14" x14ac:dyDescent="0.3">
      <c r="A257" s="490"/>
      <c r="B257" s="490"/>
      <c r="C257" s="673" t="e">
        <f>VLOOKUP(F257,DB!$D$4:$G$403,4,FALSE)</f>
        <v>#N/A</v>
      </c>
      <c r="D257" s="674" t="e">
        <f>VLOOKUP(F257,DB!$D$4:$G$403,3,FALSE)</f>
        <v>#N/A</v>
      </c>
      <c r="E257" s="675" t="e">
        <f>VLOOKUP(F257,DB!$D$4:$G$403,2,FALSE)</f>
        <v>#N/A</v>
      </c>
      <c r="F257" s="491"/>
      <c r="G257" s="491"/>
      <c r="H257" s="492"/>
      <c r="I257" s="493"/>
      <c r="J257" s="494" t="str">
        <f>IF(I257="","I열의 환율적용방법 선택",IF(I257="개별환율", "직접입력 하세요.", IF(OR(I257="가중평균환율",I257="송금환율"), "직접입력 하세요.", IF(I257="원화집행", 1, IF(I257="월별평균환율(미화)",VLOOKUP(MONTH(A257),월별평균환율!$B$34:$D$45,2,0), IF(I257="월별평균환율(현지화)",VLOOKUP(MONTH(A257),월별평균환율!$B$34:$D$45,3,0)))))))</f>
        <v>I열의 환율적용방법 선택</v>
      </c>
      <c r="K257" s="495">
        <f t="shared" si="3"/>
        <v>0</v>
      </c>
      <c r="L257" s="491"/>
      <c r="M257" s="496"/>
      <c r="N257" s="496"/>
    </row>
    <row r="258" spans="1:14" x14ac:dyDescent="0.3">
      <c r="A258" s="490"/>
      <c r="B258" s="490"/>
      <c r="C258" s="673" t="e">
        <f>VLOOKUP(F258,DB!$D$4:$G$403,4,FALSE)</f>
        <v>#N/A</v>
      </c>
      <c r="D258" s="674" t="e">
        <f>VLOOKUP(F258,DB!$D$4:$G$403,3,FALSE)</f>
        <v>#N/A</v>
      </c>
      <c r="E258" s="675" t="e">
        <f>VLOOKUP(F258,DB!$D$4:$G$403,2,FALSE)</f>
        <v>#N/A</v>
      </c>
      <c r="F258" s="491"/>
      <c r="G258" s="491"/>
      <c r="H258" s="492"/>
      <c r="I258" s="493"/>
      <c r="J258" s="494" t="str">
        <f>IF(I258="","I열의 환율적용방법 선택",IF(I258="개별환율", "직접입력 하세요.", IF(OR(I258="가중평균환율",I258="송금환율"), "직접입력 하세요.", IF(I258="원화집행", 1, IF(I258="월별평균환율(미화)",VLOOKUP(MONTH(A258),월별평균환율!$B$34:$D$45,2,0), IF(I258="월별평균환율(현지화)",VLOOKUP(MONTH(A258),월별평균환율!$B$34:$D$45,3,0)))))))</f>
        <v>I열의 환율적용방법 선택</v>
      </c>
      <c r="K258" s="495">
        <f t="shared" si="3"/>
        <v>0</v>
      </c>
      <c r="L258" s="491"/>
      <c r="M258" s="496"/>
      <c r="N258" s="496"/>
    </row>
    <row r="259" spans="1:14" x14ac:dyDescent="0.3">
      <c r="A259" s="490"/>
      <c r="B259" s="490"/>
      <c r="C259" s="673" t="e">
        <f>VLOOKUP(F259,DB!$D$4:$G$403,4,FALSE)</f>
        <v>#N/A</v>
      </c>
      <c r="D259" s="674" t="e">
        <f>VLOOKUP(F259,DB!$D$4:$G$403,3,FALSE)</f>
        <v>#N/A</v>
      </c>
      <c r="E259" s="675" t="e">
        <f>VLOOKUP(F259,DB!$D$4:$G$403,2,FALSE)</f>
        <v>#N/A</v>
      </c>
      <c r="F259" s="491"/>
      <c r="G259" s="491"/>
      <c r="H259" s="492"/>
      <c r="I259" s="493"/>
      <c r="J259" s="494" t="str">
        <f>IF(I259="","I열의 환율적용방법 선택",IF(I259="개별환율", "직접입력 하세요.", IF(OR(I259="가중평균환율",I259="송금환율"), "직접입력 하세요.", IF(I259="원화집행", 1, IF(I259="월별평균환율(미화)",VLOOKUP(MONTH(A259),월별평균환율!$B$34:$D$45,2,0), IF(I259="월별평균환율(현지화)",VLOOKUP(MONTH(A259),월별평균환율!$B$34:$D$45,3,0)))))))</f>
        <v>I열의 환율적용방법 선택</v>
      </c>
      <c r="K259" s="495">
        <f t="shared" si="3"/>
        <v>0</v>
      </c>
      <c r="L259" s="491"/>
      <c r="M259" s="496"/>
      <c r="N259" s="496"/>
    </row>
    <row r="260" spans="1:14" x14ac:dyDescent="0.3">
      <c r="A260" s="490"/>
      <c r="B260" s="490"/>
      <c r="C260" s="673" t="e">
        <f>VLOOKUP(F260,DB!$D$4:$G$403,4,FALSE)</f>
        <v>#N/A</v>
      </c>
      <c r="D260" s="674" t="e">
        <f>VLOOKUP(F260,DB!$D$4:$G$403,3,FALSE)</f>
        <v>#N/A</v>
      </c>
      <c r="E260" s="675" t="e">
        <f>VLOOKUP(F260,DB!$D$4:$G$403,2,FALSE)</f>
        <v>#N/A</v>
      </c>
      <c r="F260" s="491"/>
      <c r="G260" s="491"/>
      <c r="H260" s="492"/>
      <c r="I260" s="493"/>
      <c r="J260" s="494" t="str">
        <f>IF(I260="","I열의 환율적용방법 선택",IF(I260="개별환율", "직접입력 하세요.", IF(OR(I260="가중평균환율",I260="송금환율"), "직접입력 하세요.", IF(I260="원화집행", 1, IF(I260="월별평균환율(미화)",VLOOKUP(MONTH(A260),월별평균환율!$B$34:$D$45,2,0), IF(I260="월별평균환율(현지화)",VLOOKUP(MONTH(A260),월별평균환율!$B$34:$D$45,3,0)))))))</f>
        <v>I열의 환율적용방법 선택</v>
      </c>
      <c r="K260" s="495">
        <f t="shared" si="3"/>
        <v>0</v>
      </c>
      <c r="L260" s="491"/>
      <c r="M260" s="496"/>
      <c r="N260" s="496"/>
    </row>
    <row r="261" spans="1:14" x14ac:dyDescent="0.3">
      <c r="A261" s="490"/>
      <c r="B261" s="490"/>
      <c r="C261" s="673" t="e">
        <f>VLOOKUP(F261,DB!$D$4:$G$403,4,FALSE)</f>
        <v>#N/A</v>
      </c>
      <c r="D261" s="674" t="e">
        <f>VLOOKUP(F261,DB!$D$4:$G$403,3,FALSE)</f>
        <v>#N/A</v>
      </c>
      <c r="E261" s="675" t="e">
        <f>VLOOKUP(F261,DB!$D$4:$G$403,2,FALSE)</f>
        <v>#N/A</v>
      </c>
      <c r="F261" s="491"/>
      <c r="G261" s="491"/>
      <c r="H261" s="492"/>
      <c r="I261" s="493"/>
      <c r="J261" s="494" t="str">
        <f>IF(I261="","I열의 환율적용방법 선택",IF(I261="개별환율", "직접입력 하세요.", IF(OR(I261="가중평균환율",I261="송금환율"), "직접입력 하세요.", IF(I261="원화집행", 1, IF(I261="월별평균환율(미화)",VLOOKUP(MONTH(A261),월별평균환율!$B$34:$D$45,2,0), IF(I261="월별평균환율(현지화)",VLOOKUP(MONTH(A261),월별평균환율!$B$34:$D$45,3,0)))))))</f>
        <v>I열의 환율적용방법 선택</v>
      </c>
      <c r="K261" s="495">
        <f t="shared" ref="K261:K324" si="4">IFERROR(ROUND(H261*J261, 0),0)</f>
        <v>0</v>
      </c>
      <c r="L261" s="491"/>
      <c r="M261" s="496"/>
      <c r="N261" s="496"/>
    </row>
    <row r="262" spans="1:14" x14ac:dyDescent="0.3">
      <c r="A262" s="490"/>
      <c r="B262" s="490"/>
      <c r="C262" s="673" t="e">
        <f>VLOOKUP(F262,DB!$D$4:$G$403,4,FALSE)</f>
        <v>#N/A</v>
      </c>
      <c r="D262" s="674" t="e">
        <f>VLOOKUP(F262,DB!$D$4:$G$403,3,FALSE)</f>
        <v>#N/A</v>
      </c>
      <c r="E262" s="675" t="e">
        <f>VLOOKUP(F262,DB!$D$4:$G$403,2,FALSE)</f>
        <v>#N/A</v>
      </c>
      <c r="F262" s="491"/>
      <c r="G262" s="491"/>
      <c r="H262" s="492"/>
      <c r="I262" s="493"/>
      <c r="J262" s="494" t="str">
        <f>IF(I262="","I열의 환율적용방법 선택",IF(I262="개별환율", "직접입력 하세요.", IF(OR(I262="가중평균환율",I262="송금환율"), "직접입력 하세요.", IF(I262="원화집행", 1, IF(I262="월별평균환율(미화)",VLOOKUP(MONTH(A262),월별평균환율!$B$34:$D$45,2,0), IF(I262="월별평균환율(현지화)",VLOOKUP(MONTH(A262),월별평균환율!$B$34:$D$45,3,0)))))))</f>
        <v>I열의 환율적용방법 선택</v>
      </c>
      <c r="K262" s="495">
        <f t="shared" si="4"/>
        <v>0</v>
      </c>
      <c r="L262" s="491"/>
      <c r="M262" s="496"/>
      <c r="N262" s="496"/>
    </row>
    <row r="263" spans="1:14" x14ac:dyDescent="0.3">
      <c r="A263" s="490"/>
      <c r="B263" s="490"/>
      <c r="C263" s="673" t="e">
        <f>VLOOKUP(F263,DB!$D$4:$G$403,4,FALSE)</f>
        <v>#N/A</v>
      </c>
      <c r="D263" s="674" t="e">
        <f>VLOOKUP(F263,DB!$D$4:$G$403,3,FALSE)</f>
        <v>#N/A</v>
      </c>
      <c r="E263" s="675" t="e">
        <f>VLOOKUP(F263,DB!$D$4:$G$403,2,FALSE)</f>
        <v>#N/A</v>
      </c>
      <c r="F263" s="491"/>
      <c r="G263" s="491"/>
      <c r="H263" s="492"/>
      <c r="I263" s="493"/>
      <c r="J263" s="494" t="str">
        <f>IF(I263="","I열의 환율적용방법 선택",IF(I263="개별환율", "직접입력 하세요.", IF(OR(I263="가중평균환율",I263="송금환율"), "직접입력 하세요.", IF(I263="원화집행", 1, IF(I263="월별평균환율(미화)",VLOOKUP(MONTH(A263),월별평균환율!$B$34:$D$45,2,0), IF(I263="월별평균환율(현지화)",VLOOKUP(MONTH(A263),월별평균환율!$B$34:$D$45,3,0)))))))</f>
        <v>I열의 환율적용방법 선택</v>
      </c>
      <c r="K263" s="495">
        <f t="shared" si="4"/>
        <v>0</v>
      </c>
      <c r="L263" s="491"/>
      <c r="M263" s="496"/>
      <c r="N263" s="496"/>
    </row>
    <row r="264" spans="1:14" x14ac:dyDescent="0.3">
      <c r="A264" s="490"/>
      <c r="B264" s="490"/>
      <c r="C264" s="673" t="e">
        <f>VLOOKUP(F264,DB!$D$4:$G$403,4,FALSE)</f>
        <v>#N/A</v>
      </c>
      <c r="D264" s="674" t="e">
        <f>VLOOKUP(F264,DB!$D$4:$G$403,3,FALSE)</f>
        <v>#N/A</v>
      </c>
      <c r="E264" s="675" t="e">
        <f>VLOOKUP(F264,DB!$D$4:$G$403,2,FALSE)</f>
        <v>#N/A</v>
      </c>
      <c r="F264" s="491"/>
      <c r="G264" s="491"/>
      <c r="H264" s="492"/>
      <c r="I264" s="493"/>
      <c r="J264" s="494" t="str">
        <f>IF(I264="","I열의 환율적용방법 선택",IF(I264="개별환율", "직접입력 하세요.", IF(OR(I264="가중평균환율",I264="송금환율"), "직접입력 하세요.", IF(I264="원화집행", 1, IF(I264="월별평균환율(미화)",VLOOKUP(MONTH(A264),월별평균환율!$B$34:$D$45,2,0), IF(I264="월별평균환율(현지화)",VLOOKUP(MONTH(A264),월별평균환율!$B$34:$D$45,3,0)))))))</f>
        <v>I열의 환율적용방법 선택</v>
      </c>
      <c r="K264" s="495">
        <f t="shared" si="4"/>
        <v>0</v>
      </c>
      <c r="L264" s="491"/>
      <c r="M264" s="496"/>
      <c r="N264" s="496"/>
    </row>
    <row r="265" spans="1:14" x14ac:dyDescent="0.3">
      <c r="A265" s="490"/>
      <c r="B265" s="490"/>
      <c r="C265" s="673" t="e">
        <f>VLOOKUP(F265,DB!$D$4:$G$403,4,FALSE)</f>
        <v>#N/A</v>
      </c>
      <c r="D265" s="674" t="e">
        <f>VLOOKUP(F265,DB!$D$4:$G$403,3,FALSE)</f>
        <v>#N/A</v>
      </c>
      <c r="E265" s="675" t="e">
        <f>VLOOKUP(F265,DB!$D$4:$G$403,2,FALSE)</f>
        <v>#N/A</v>
      </c>
      <c r="F265" s="491"/>
      <c r="G265" s="491"/>
      <c r="H265" s="492"/>
      <c r="I265" s="493"/>
      <c r="J265" s="494" t="str">
        <f>IF(I265="","I열의 환율적용방법 선택",IF(I265="개별환율", "직접입력 하세요.", IF(OR(I265="가중평균환율",I265="송금환율"), "직접입력 하세요.", IF(I265="원화집행", 1, IF(I265="월별평균환율(미화)",VLOOKUP(MONTH(A265),월별평균환율!$B$34:$D$45,2,0), IF(I265="월별평균환율(현지화)",VLOOKUP(MONTH(A265),월별평균환율!$B$34:$D$45,3,0)))))))</f>
        <v>I열의 환율적용방법 선택</v>
      </c>
      <c r="K265" s="495">
        <f t="shared" si="4"/>
        <v>0</v>
      </c>
      <c r="L265" s="491"/>
      <c r="M265" s="496"/>
      <c r="N265" s="496"/>
    </row>
    <row r="266" spans="1:14" x14ac:dyDescent="0.3">
      <c r="A266" s="490"/>
      <c r="B266" s="490"/>
      <c r="C266" s="673" t="e">
        <f>VLOOKUP(F266,DB!$D$4:$G$403,4,FALSE)</f>
        <v>#N/A</v>
      </c>
      <c r="D266" s="674" t="e">
        <f>VLOOKUP(F266,DB!$D$4:$G$403,3,FALSE)</f>
        <v>#N/A</v>
      </c>
      <c r="E266" s="675" t="e">
        <f>VLOOKUP(F266,DB!$D$4:$G$403,2,FALSE)</f>
        <v>#N/A</v>
      </c>
      <c r="F266" s="491"/>
      <c r="G266" s="491"/>
      <c r="H266" s="492"/>
      <c r="I266" s="493"/>
      <c r="J266" s="494" t="str">
        <f>IF(I266="","I열의 환율적용방법 선택",IF(I266="개별환율", "직접입력 하세요.", IF(OR(I266="가중평균환율",I266="송금환율"), "직접입력 하세요.", IF(I266="원화집행", 1, IF(I266="월별평균환율(미화)",VLOOKUP(MONTH(A266),월별평균환율!$B$34:$D$45,2,0), IF(I266="월별평균환율(현지화)",VLOOKUP(MONTH(A266),월별평균환율!$B$34:$D$45,3,0)))))))</f>
        <v>I열의 환율적용방법 선택</v>
      </c>
      <c r="K266" s="495">
        <f t="shared" si="4"/>
        <v>0</v>
      </c>
      <c r="L266" s="491"/>
      <c r="M266" s="496"/>
      <c r="N266" s="496"/>
    </row>
    <row r="267" spans="1:14" x14ac:dyDescent="0.3">
      <c r="A267" s="490"/>
      <c r="B267" s="490"/>
      <c r="C267" s="673" t="e">
        <f>VLOOKUP(F267,DB!$D$4:$G$403,4,FALSE)</f>
        <v>#N/A</v>
      </c>
      <c r="D267" s="674" t="e">
        <f>VLOOKUP(F267,DB!$D$4:$G$403,3,FALSE)</f>
        <v>#N/A</v>
      </c>
      <c r="E267" s="675" t="e">
        <f>VLOOKUP(F267,DB!$D$4:$G$403,2,FALSE)</f>
        <v>#N/A</v>
      </c>
      <c r="F267" s="491"/>
      <c r="G267" s="491"/>
      <c r="H267" s="492"/>
      <c r="I267" s="493"/>
      <c r="J267" s="494" t="str">
        <f>IF(I267="","I열의 환율적용방법 선택",IF(I267="개별환율", "직접입력 하세요.", IF(OR(I267="가중평균환율",I267="송금환율"), "직접입력 하세요.", IF(I267="원화집행", 1, IF(I267="월별평균환율(미화)",VLOOKUP(MONTH(A267),월별평균환율!$B$34:$D$45,2,0), IF(I267="월별평균환율(현지화)",VLOOKUP(MONTH(A267),월별평균환율!$B$34:$D$45,3,0)))))))</f>
        <v>I열의 환율적용방법 선택</v>
      </c>
      <c r="K267" s="495">
        <f t="shared" si="4"/>
        <v>0</v>
      </c>
      <c r="L267" s="491"/>
      <c r="M267" s="496"/>
      <c r="N267" s="496"/>
    </row>
    <row r="268" spans="1:14" x14ac:dyDescent="0.3">
      <c r="A268" s="490"/>
      <c r="B268" s="490"/>
      <c r="C268" s="673" t="e">
        <f>VLOOKUP(F268,DB!$D$4:$G$403,4,FALSE)</f>
        <v>#N/A</v>
      </c>
      <c r="D268" s="674" t="e">
        <f>VLOOKUP(F268,DB!$D$4:$G$403,3,FALSE)</f>
        <v>#N/A</v>
      </c>
      <c r="E268" s="675" t="e">
        <f>VLOOKUP(F268,DB!$D$4:$G$403,2,FALSE)</f>
        <v>#N/A</v>
      </c>
      <c r="F268" s="491"/>
      <c r="G268" s="491"/>
      <c r="H268" s="492"/>
      <c r="I268" s="493"/>
      <c r="J268" s="494" t="str">
        <f>IF(I268="","I열의 환율적용방법 선택",IF(I268="개별환율", "직접입력 하세요.", IF(OR(I268="가중평균환율",I268="송금환율"), "직접입력 하세요.", IF(I268="원화집행", 1, IF(I268="월별평균환율(미화)",VLOOKUP(MONTH(A268),월별평균환율!$B$34:$D$45,2,0), IF(I268="월별평균환율(현지화)",VLOOKUP(MONTH(A268),월별평균환율!$B$34:$D$45,3,0)))))))</f>
        <v>I열의 환율적용방법 선택</v>
      </c>
      <c r="K268" s="495">
        <f t="shared" si="4"/>
        <v>0</v>
      </c>
      <c r="L268" s="491"/>
      <c r="M268" s="496"/>
      <c r="N268" s="496"/>
    </row>
    <row r="269" spans="1:14" x14ac:dyDescent="0.3">
      <c r="A269" s="490"/>
      <c r="B269" s="490"/>
      <c r="C269" s="673" t="e">
        <f>VLOOKUP(F269,DB!$D$4:$G$403,4,FALSE)</f>
        <v>#N/A</v>
      </c>
      <c r="D269" s="674" t="e">
        <f>VLOOKUP(F269,DB!$D$4:$G$403,3,FALSE)</f>
        <v>#N/A</v>
      </c>
      <c r="E269" s="675" t="e">
        <f>VLOOKUP(F269,DB!$D$4:$G$403,2,FALSE)</f>
        <v>#N/A</v>
      </c>
      <c r="F269" s="491"/>
      <c r="G269" s="491"/>
      <c r="H269" s="492"/>
      <c r="I269" s="493"/>
      <c r="J269" s="494" t="str">
        <f>IF(I269="","I열의 환율적용방법 선택",IF(I269="개별환율", "직접입력 하세요.", IF(OR(I269="가중평균환율",I269="송금환율"), "직접입력 하세요.", IF(I269="원화집행", 1, IF(I269="월별평균환율(미화)",VLOOKUP(MONTH(A269),월별평균환율!$B$34:$D$45,2,0), IF(I269="월별평균환율(현지화)",VLOOKUP(MONTH(A269),월별평균환율!$B$34:$D$45,3,0)))))))</f>
        <v>I열의 환율적용방법 선택</v>
      </c>
      <c r="K269" s="495">
        <f t="shared" si="4"/>
        <v>0</v>
      </c>
      <c r="L269" s="491"/>
      <c r="M269" s="496"/>
      <c r="N269" s="496"/>
    </row>
    <row r="270" spans="1:14" x14ac:dyDescent="0.3">
      <c r="A270" s="490"/>
      <c r="B270" s="490"/>
      <c r="C270" s="673" t="e">
        <f>VLOOKUP(F270,DB!$D$4:$G$403,4,FALSE)</f>
        <v>#N/A</v>
      </c>
      <c r="D270" s="674" t="e">
        <f>VLOOKUP(F270,DB!$D$4:$G$403,3,FALSE)</f>
        <v>#N/A</v>
      </c>
      <c r="E270" s="675" t="e">
        <f>VLOOKUP(F270,DB!$D$4:$G$403,2,FALSE)</f>
        <v>#N/A</v>
      </c>
      <c r="F270" s="491"/>
      <c r="G270" s="491"/>
      <c r="H270" s="492"/>
      <c r="I270" s="493"/>
      <c r="J270" s="494" t="str">
        <f>IF(I270="","I열의 환율적용방법 선택",IF(I270="개별환율", "직접입력 하세요.", IF(OR(I270="가중평균환율",I270="송금환율"), "직접입력 하세요.", IF(I270="원화집행", 1, IF(I270="월별평균환율(미화)",VLOOKUP(MONTH(A270),월별평균환율!$B$34:$D$45,2,0), IF(I270="월별평균환율(현지화)",VLOOKUP(MONTH(A270),월별평균환율!$B$34:$D$45,3,0)))))))</f>
        <v>I열의 환율적용방법 선택</v>
      </c>
      <c r="K270" s="495">
        <f t="shared" si="4"/>
        <v>0</v>
      </c>
      <c r="L270" s="491"/>
      <c r="M270" s="496"/>
      <c r="N270" s="496"/>
    </row>
    <row r="271" spans="1:14" x14ac:dyDescent="0.3">
      <c r="A271" s="490"/>
      <c r="B271" s="490"/>
      <c r="C271" s="673" t="e">
        <f>VLOOKUP(F271,DB!$D$4:$G$403,4,FALSE)</f>
        <v>#N/A</v>
      </c>
      <c r="D271" s="674" t="e">
        <f>VLOOKUP(F271,DB!$D$4:$G$403,3,FALSE)</f>
        <v>#N/A</v>
      </c>
      <c r="E271" s="675" t="e">
        <f>VLOOKUP(F271,DB!$D$4:$G$403,2,FALSE)</f>
        <v>#N/A</v>
      </c>
      <c r="F271" s="491"/>
      <c r="G271" s="491"/>
      <c r="H271" s="492"/>
      <c r="I271" s="493"/>
      <c r="J271" s="494" t="str">
        <f>IF(I271="","I열의 환율적용방법 선택",IF(I271="개별환율", "직접입력 하세요.", IF(OR(I271="가중평균환율",I271="송금환율"), "직접입력 하세요.", IF(I271="원화집행", 1, IF(I271="월별평균환율(미화)",VLOOKUP(MONTH(A271),월별평균환율!$B$34:$D$45,2,0), IF(I271="월별평균환율(현지화)",VLOOKUP(MONTH(A271),월별평균환율!$B$34:$D$45,3,0)))))))</f>
        <v>I열의 환율적용방법 선택</v>
      </c>
      <c r="K271" s="495">
        <f t="shared" si="4"/>
        <v>0</v>
      </c>
      <c r="L271" s="491"/>
      <c r="M271" s="496"/>
      <c r="N271" s="496"/>
    </row>
    <row r="272" spans="1:14" x14ac:dyDescent="0.3">
      <c r="A272" s="490"/>
      <c r="B272" s="490"/>
      <c r="C272" s="673" t="e">
        <f>VLOOKUP(F272,DB!$D$4:$G$403,4,FALSE)</f>
        <v>#N/A</v>
      </c>
      <c r="D272" s="674" t="e">
        <f>VLOOKUP(F272,DB!$D$4:$G$403,3,FALSE)</f>
        <v>#N/A</v>
      </c>
      <c r="E272" s="675" t="e">
        <f>VLOOKUP(F272,DB!$D$4:$G$403,2,FALSE)</f>
        <v>#N/A</v>
      </c>
      <c r="F272" s="491"/>
      <c r="G272" s="491"/>
      <c r="H272" s="492"/>
      <c r="I272" s="493"/>
      <c r="J272" s="494" t="str">
        <f>IF(I272="","I열의 환율적용방법 선택",IF(I272="개별환율", "직접입력 하세요.", IF(OR(I272="가중평균환율",I272="송금환율"), "직접입력 하세요.", IF(I272="원화집행", 1, IF(I272="월별평균환율(미화)",VLOOKUP(MONTH(A272),월별평균환율!$B$34:$D$45,2,0), IF(I272="월별평균환율(현지화)",VLOOKUP(MONTH(A272),월별평균환율!$B$34:$D$45,3,0)))))))</f>
        <v>I열의 환율적용방법 선택</v>
      </c>
      <c r="K272" s="495">
        <f t="shared" si="4"/>
        <v>0</v>
      </c>
      <c r="L272" s="491"/>
      <c r="M272" s="496"/>
      <c r="N272" s="496"/>
    </row>
    <row r="273" spans="1:14" x14ac:dyDescent="0.3">
      <c r="A273" s="490"/>
      <c r="B273" s="490"/>
      <c r="C273" s="673" t="e">
        <f>VLOOKUP(F273,DB!$D$4:$G$403,4,FALSE)</f>
        <v>#N/A</v>
      </c>
      <c r="D273" s="674" t="e">
        <f>VLOOKUP(F273,DB!$D$4:$G$403,3,FALSE)</f>
        <v>#N/A</v>
      </c>
      <c r="E273" s="675" t="e">
        <f>VLOOKUP(F273,DB!$D$4:$G$403,2,FALSE)</f>
        <v>#N/A</v>
      </c>
      <c r="F273" s="491"/>
      <c r="G273" s="491"/>
      <c r="H273" s="492"/>
      <c r="I273" s="493"/>
      <c r="J273" s="494" t="str">
        <f>IF(I273="","I열의 환율적용방법 선택",IF(I273="개별환율", "직접입력 하세요.", IF(OR(I273="가중평균환율",I273="송금환율"), "직접입력 하세요.", IF(I273="원화집행", 1, IF(I273="월별평균환율(미화)",VLOOKUP(MONTH(A273),월별평균환율!$B$34:$D$45,2,0), IF(I273="월별평균환율(현지화)",VLOOKUP(MONTH(A273),월별평균환율!$B$34:$D$45,3,0)))))))</f>
        <v>I열의 환율적용방법 선택</v>
      </c>
      <c r="K273" s="495">
        <f t="shared" si="4"/>
        <v>0</v>
      </c>
      <c r="L273" s="491"/>
      <c r="M273" s="496"/>
      <c r="N273" s="496"/>
    </row>
    <row r="274" spans="1:14" x14ac:dyDescent="0.3">
      <c r="A274" s="490"/>
      <c r="B274" s="490"/>
      <c r="C274" s="673" t="e">
        <f>VLOOKUP(F274,DB!$D$4:$G$403,4,FALSE)</f>
        <v>#N/A</v>
      </c>
      <c r="D274" s="674" t="e">
        <f>VLOOKUP(F274,DB!$D$4:$G$403,3,FALSE)</f>
        <v>#N/A</v>
      </c>
      <c r="E274" s="675" t="e">
        <f>VLOOKUP(F274,DB!$D$4:$G$403,2,FALSE)</f>
        <v>#N/A</v>
      </c>
      <c r="F274" s="491"/>
      <c r="G274" s="491"/>
      <c r="H274" s="492"/>
      <c r="I274" s="493"/>
      <c r="J274" s="494" t="str">
        <f>IF(I274="","I열의 환율적용방법 선택",IF(I274="개별환율", "직접입력 하세요.", IF(OR(I274="가중평균환율",I274="송금환율"), "직접입력 하세요.", IF(I274="원화집행", 1, IF(I274="월별평균환율(미화)",VLOOKUP(MONTH(A274),월별평균환율!$B$34:$D$45,2,0), IF(I274="월별평균환율(현지화)",VLOOKUP(MONTH(A274),월별평균환율!$B$34:$D$45,3,0)))))))</f>
        <v>I열의 환율적용방법 선택</v>
      </c>
      <c r="K274" s="495">
        <f t="shared" si="4"/>
        <v>0</v>
      </c>
      <c r="L274" s="491"/>
      <c r="M274" s="496"/>
      <c r="N274" s="496"/>
    </row>
    <row r="275" spans="1:14" x14ac:dyDescent="0.3">
      <c r="A275" s="490"/>
      <c r="B275" s="490"/>
      <c r="C275" s="673" t="e">
        <f>VLOOKUP(F275,DB!$D$4:$G$403,4,FALSE)</f>
        <v>#N/A</v>
      </c>
      <c r="D275" s="674" t="e">
        <f>VLOOKUP(F275,DB!$D$4:$G$403,3,FALSE)</f>
        <v>#N/A</v>
      </c>
      <c r="E275" s="675" t="e">
        <f>VLOOKUP(F275,DB!$D$4:$G$403,2,FALSE)</f>
        <v>#N/A</v>
      </c>
      <c r="F275" s="491"/>
      <c r="G275" s="491"/>
      <c r="H275" s="492"/>
      <c r="I275" s="493"/>
      <c r="J275" s="494" t="str">
        <f>IF(I275="","I열의 환율적용방법 선택",IF(I275="개별환율", "직접입력 하세요.", IF(OR(I275="가중평균환율",I275="송금환율"), "직접입력 하세요.", IF(I275="원화집행", 1, IF(I275="월별평균환율(미화)",VLOOKUP(MONTH(A275),월별평균환율!$B$34:$D$45,2,0), IF(I275="월별평균환율(현지화)",VLOOKUP(MONTH(A275),월별평균환율!$B$34:$D$45,3,0)))))))</f>
        <v>I열의 환율적용방법 선택</v>
      </c>
      <c r="K275" s="495">
        <f t="shared" si="4"/>
        <v>0</v>
      </c>
      <c r="L275" s="491"/>
      <c r="M275" s="496"/>
      <c r="N275" s="496"/>
    </row>
    <row r="276" spans="1:14" x14ac:dyDescent="0.3">
      <c r="A276" s="490"/>
      <c r="B276" s="490"/>
      <c r="C276" s="673" t="e">
        <f>VLOOKUP(F276,DB!$D$4:$G$403,4,FALSE)</f>
        <v>#N/A</v>
      </c>
      <c r="D276" s="674" t="e">
        <f>VLOOKUP(F276,DB!$D$4:$G$403,3,FALSE)</f>
        <v>#N/A</v>
      </c>
      <c r="E276" s="675" t="e">
        <f>VLOOKUP(F276,DB!$D$4:$G$403,2,FALSE)</f>
        <v>#N/A</v>
      </c>
      <c r="F276" s="491"/>
      <c r="G276" s="491"/>
      <c r="H276" s="492"/>
      <c r="I276" s="493"/>
      <c r="J276" s="494" t="str">
        <f>IF(I276="","I열의 환율적용방법 선택",IF(I276="개별환율", "직접입력 하세요.", IF(OR(I276="가중평균환율",I276="송금환율"), "직접입력 하세요.", IF(I276="원화집행", 1, IF(I276="월별평균환율(미화)",VLOOKUP(MONTH(A276),월별평균환율!$B$34:$D$45,2,0), IF(I276="월별평균환율(현지화)",VLOOKUP(MONTH(A276),월별평균환율!$B$34:$D$45,3,0)))))))</f>
        <v>I열의 환율적용방법 선택</v>
      </c>
      <c r="K276" s="495">
        <f t="shared" si="4"/>
        <v>0</v>
      </c>
      <c r="L276" s="491"/>
      <c r="M276" s="496"/>
      <c r="N276" s="496"/>
    </row>
    <row r="277" spans="1:14" x14ac:dyDescent="0.3">
      <c r="A277" s="490"/>
      <c r="B277" s="490"/>
      <c r="C277" s="673" t="e">
        <f>VLOOKUP(F277,DB!$D$4:$G$403,4,FALSE)</f>
        <v>#N/A</v>
      </c>
      <c r="D277" s="674" t="e">
        <f>VLOOKUP(F277,DB!$D$4:$G$403,3,FALSE)</f>
        <v>#N/A</v>
      </c>
      <c r="E277" s="675" t="e">
        <f>VLOOKUP(F277,DB!$D$4:$G$403,2,FALSE)</f>
        <v>#N/A</v>
      </c>
      <c r="F277" s="491"/>
      <c r="G277" s="491"/>
      <c r="H277" s="492"/>
      <c r="I277" s="493"/>
      <c r="J277" s="494" t="str">
        <f>IF(I277="","I열의 환율적용방법 선택",IF(I277="개별환율", "직접입력 하세요.", IF(OR(I277="가중평균환율",I277="송금환율"), "직접입력 하세요.", IF(I277="원화집행", 1, IF(I277="월별평균환율(미화)",VLOOKUP(MONTH(A277),월별평균환율!$B$34:$D$45,2,0), IF(I277="월별평균환율(현지화)",VLOOKUP(MONTH(A277),월별평균환율!$B$34:$D$45,3,0)))))))</f>
        <v>I열의 환율적용방법 선택</v>
      </c>
      <c r="K277" s="495">
        <f t="shared" si="4"/>
        <v>0</v>
      </c>
      <c r="L277" s="491"/>
      <c r="M277" s="496"/>
      <c r="N277" s="496"/>
    </row>
    <row r="278" spans="1:14" x14ac:dyDescent="0.3">
      <c r="A278" s="490"/>
      <c r="B278" s="490"/>
      <c r="C278" s="673" t="e">
        <f>VLOOKUP(F278,DB!$D$4:$G$403,4,FALSE)</f>
        <v>#N/A</v>
      </c>
      <c r="D278" s="674" t="e">
        <f>VLOOKUP(F278,DB!$D$4:$G$403,3,FALSE)</f>
        <v>#N/A</v>
      </c>
      <c r="E278" s="675" t="e">
        <f>VLOOKUP(F278,DB!$D$4:$G$403,2,FALSE)</f>
        <v>#N/A</v>
      </c>
      <c r="F278" s="491"/>
      <c r="G278" s="491"/>
      <c r="H278" s="492"/>
      <c r="I278" s="493"/>
      <c r="J278" s="494" t="str">
        <f>IF(I278="","I열의 환율적용방법 선택",IF(I278="개별환율", "직접입력 하세요.", IF(OR(I278="가중평균환율",I278="송금환율"), "직접입력 하세요.", IF(I278="원화집행", 1, IF(I278="월별평균환율(미화)",VLOOKUP(MONTH(A278),월별평균환율!$B$34:$D$45,2,0), IF(I278="월별평균환율(현지화)",VLOOKUP(MONTH(A278),월별평균환율!$B$34:$D$45,3,0)))))))</f>
        <v>I열의 환율적용방법 선택</v>
      </c>
      <c r="K278" s="495">
        <f t="shared" si="4"/>
        <v>0</v>
      </c>
      <c r="L278" s="491"/>
      <c r="M278" s="496"/>
      <c r="N278" s="496"/>
    </row>
    <row r="279" spans="1:14" x14ac:dyDescent="0.3">
      <c r="A279" s="490"/>
      <c r="B279" s="490"/>
      <c r="C279" s="673" t="e">
        <f>VLOOKUP(F279,DB!$D$4:$G$403,4,FALSE)</f>
        <v>#N/A</v>
      </c>
      <c r="D279" s="674" t="e">
        <f>VLOOKUP(F279,DB!$D$4:$G$403,3,FALSE)</f>
        <v>#N/A</v>
      </c>
      <c r="E279" s="675" t="e">
        <f>VLOOKUP(F279,DB!$D$4:$G$403,2,FALSE)</f>
        <v>#N/A</v>
      </c>
      <c r="F279" s="491"/>
      <c r="G279" s="491"/>
      <c r="H279" s="492"/>
      <c r="I279" s="493"/>
      <c r="J279" s="494" t="str">
        <f>IF(I279="","I열의 환율적용방법 선택",IF(I279="개별환율", "직접입력 하세요.", IF(OR(I279="가중평균환율",I279="송금환율"), "직접입력 하세요.", IF(I279="원화집행", 1, IF(I279="월별평균환율(미화)",VLOOKUP(MONTH(A279),월별평균환율!$B$34:$D$45,2,0), IF(I279="월별평균환율(현지화)",VLOOKUP(MONTH(A279),월별평균환율!$B$34:$D$45,3,0)))))))</f>
        <v>I열의 환율적용방법 선택</v>
      </c>
      <c r="K279" s="495">
        <f t="shared" si="4"/>
        <v>0</v>
      </c>
      <c r="L279" s="491"/>
      <c r="M279" s="496"/>
      <c r="N279" s="496"/>
    </row>
    <row r="280" spans="1:14" x14ac:dyDescent="0.3">
      <c r="A280" s="490"/>
      <c r="B280" s="490"/>
      <c r="C280" s="673" t="e">
        <f>VLOOKUP(F280,DB!$D$4:$G$403,4,FALSE)</f>
        <v>#N/A</v>
      </c>
      <c r="D280" s="674" t="e">
        <f>VLOOKUP(F280,DB!$D$4:$G$403,3,FALSE)</f>
        <v>#N/A</v>
      </c>
      <c r="E280" s="675" t="e">
        <f>VLOOKUP(F280,DB!$D$4:$G$403,2,FALSE)</f>
        <v>#N/A</v>
      </c>
      <c r="F280" s="491"/>
      <c r="G280" s="491"/>
      <c r="H280" s="492"/>
      <c r="I280" s="493"/>
      <c r="J280" s="494" t="str">
        <f>IF(I280="","I열의 환율적용방법 선택",IF(I280="개별환율", "직접입력 하세요.", IF(OR(I280="가중평균환율",I280="송금환율"), "직접입력 하세요.", IF(I280="원화집행", 1, IF(I280="월별평균환율(미화)",VLOOKUP(MONTH(A280),월별평균환율!$B$34:$D$45,2,0), IF(I280="월별평균환율(현지화)",VLOOKUP(MONTH(A280),월별평균환율!$B$34:$D$45,3,0)))))))</f>
        <v>I열의 환율적용방법 선택</v>
      </c>
      <c r="K280" s="495">
        <f t="shared" si="4"/>
        <v>0</v>
      </c>
      <c r="L280" s="491"/>
      <c r="M280" s="496"/>
      <c r="N280" s="496"/>
    </row>
    <row r="281" spans="1:14" x14ac:dyDescent="0.3">
      <c r="A281" s="490"/>
      <c r="B281" s="490"/>
      <c r="C281" s="673" t="e">
        <f>VLOOKUP(F281,DB!$D$4:$G$403,4,FALSE)</f>
        <v>#N/A</v>
      </c>
      <c r="D281" s="674" t="e">
        <f>VLOOKUP(F281,DB!$D$4:$G$403,3,FALSE)</f>
        <v>#N/A</v>
      </c>
      <c r="E281" s="675" t="e">
        <f>VLOOKUP(F281,DB!$D$4:$G$403,2,FALSE)</f>
        <v>#N/A</v>
      </c>
      <c r="F281" s="491"/>
      <c r="G281" s="491"/>
      <c r="H281" s="492"/>
      <c r="I281" s="493"/>
      <c r="J281" s="494" t="str">
        <f>IF(I281="","I열의 환율적용방법 선택",IF(I281="개별환율", "직접입력 하세요.", IF(OR(I281="가중평균환율",I281="송금환율"), "직접입력 하세요.", IF(I281="원화집행", 1, IF(I281="월별평균환율(미화)",VLOOKUP(MONTH(A281),월별평균환율!$B$34:$D$45,2,0), IF(I281="월별평균환율(현지화)",VLOOKUP(MONTH(A281),월별평균환율!$B$34:$D$45,3,0)))))))</f>
        <v>I열의 환율적용방법 선택</v>
      </c>
      <c r="K281" s="495">
        <f t="shared" si="4"/>
        <v>0</v>
      </c>
      <c r="L281" s="491"/>
      <c r="M281" s="496"/>
      <c r="N281" s="496"/>
    </row>
    <row r="282" spans="1:14" x14ac:dyDescent="0.3">
      <c r="A282" s="490"/>
      <c r="B282" s="490"/>
      <c r="C282" s="673" t="e">
        <f>VLOOKUP(F282,DB!$D$4:$G$403,4,FALSE)</f>
        <v>#N/A</v>
      </c>
      <c r="D282" s="674" t="e">
        <f>VLOOKUP(F282,DB!$D$4:$G$403,3,FALSE)</f>
        <v>#N/A</v>
      </c>
      <c r="E282" s="675" t="e">
        <f>VLOOKUP(F282,DB!$D$4:$G$403,2,FALSE)</f>
        <v>#N/A</v>
      </c>
      <c r="F282" s="491"/>
      <c r="G282" s="491"/>
      <c r="H282" s="492"/>
      <c r="I282" s="493"/>
      <c r="J282" s="494" t="str">
        <f>IF(I282="","I열의 환율적용방법 선택",IF(I282="개별환율", "직접입력 하세요.", IF(OR(I282="가중평균환율",I282="송금환율"), "직접입력 하세요.", IF(I282="원화집행", 1, IF(I282="월별평균환율(미화)",VLOOKUP(MONTH(A282),월별평균환율!$B$34:$D$45,2,0), IF(I282="월별평균환율(현지화)",VLOOKUP(MONTH(A282),월별평균환율!$B$34:$D$45,3,0)))))))</f>
        <v>I열의 환율적용방법 선택</v>
      </c>
      <c r="K282" s="495">
        <f t="shared" si="4"/>
        <v>0</v>
      </c>
      <c r="L282" s="491"/>
      <c r="M282" s="496"/>
      <c r="N282" s="496"/>
    </row>
    <row r="283" spans="1:14" x14ac:dyDescent="0.3">
      <c r="A283" s="490"/>
      <c r="B283" s="490"/>
      <c r="C283" s="673" t="e">
        <f>VLOOKUP(F283,DB!$D$4:$G$403,4,FALSE)</f>
        <v>#N/A</v>
      </c>
      <c r="D283" s="674" t="e">
        <f>VLOOKUP(F283,DB!$D$4:$G$403,3,FALSE)</f>
        <v>#N/A</v>
      </c>
      <c r="E283" s="675" t="e">
        <f>VLOOKUP(F283,DB!$D$4:$G$403,2,FALSE)</f>
        <v>#N/A</v>
      </c>
      <c r="F283" s="491"/>
      <c r="G283" s="491"/>
      <c r="H283" s="492"/>
      <c r="I283" s="493"/>
      <c r="J283" s="494" t="str">
        <f>IF(I283="","I열의 환율적용방법 선택",IF(I283="개별환율", "직접입력 하세요.", IF(OR(I283="가중평균환율",I283="송금환율"), "직접입력 하세요.", IF(I283="원화집행", 1, IF(I283="월별평균환율(미화)",VLOOKUP(MONTH(A283),월별평균환율!$B$34:$D$45,2,0), IF(I283="월별평균환율(현지화)",VLOOKUP(MONTH(A283),월별평균환율!$B$34:$D$45,3,0)))))))</f>
        <v>I열의 환율적용방법 선택</v>
      </c>
      <c r="K283" s="495">
        <f t="shared" si="4"/>
        <v>0</v>
      </c>
      <c r="L283" s="491"/>
      <c r="M283" s="496"/>
      <c r="N283" s="496"/>
    </row>
    <row r="284" spans="1:14" x14ac:dyDescent="0.3">
      <c r="A284" s="490"/>
      <c r="B284" s="490"/>
      <c r="C284" s="673" t="e">
        <f>VLOOKUP(F284,DB!$D$4:$G$403,4,FALSE)</f>
        <v>#N/A</v>
      </c>
      <c r="D284" s="674" t="e">
        <f>VLOOKUP(F284,DB!$D$4:$G$403,3,FALSE)</f>
        <v>#N/A</v>
      </c>
      <c r="E284" s="675" t="e">
        <f>VLOOKUP(F284,DB!$D$4:$G$403,2,FALSE)</f>
        <v>#N/A</v>
      </c>
      <c r="F284" s="491"/>
      <c r="G284" s="491"/>
      <c r="H284" s="492"/>
      <c r="I284" s="493"/>
      <c r="J284" s="494" t="str">
        <f>IF(I284="","I열의 환율적용방법 선택",IF(I284="개별환율", "직접입력 하세요.", IF(OR(I284="가중평균환율",I284="송금환율"), "직접입력 하세요.", IF(I284="원화집행", 1, IF(I284="월별평균환율(미화)",VLOOKUP(MONTH(A284),월별평균환율!$B$34:$D$45,2,0), IF(I284="월별평균환율(현지화)",VLOOKUP(MONTH(A284),월별평균환율!$B$34:$D$45,3,0)))))))</f>
        <v>I열의 환율적용방법 선택</v>
      </c>
      <c r="K284" s="495">
        <f t="shared" si="4"/>
        <v>0</v>
      </c>
      <c r="L284" s="491"/>
      <c r="M284" s="496"/>
      <c r="N284" s="496"/>
    </row>
    <row r="285" spans="1:14" x14ac:dyDescent="0.3">
      <c r="A285" s="490"/>
      <c r="B285" s="490"/>
      <c r="C285" s="673" t="e">
        <f>VLOOKUP(F285,DB!$D$4:$G$403,4,FALSE)</f>
        <v>#N/A</v>
      </c>
      <c r="D285" s="674" t="e">
        <f>VLOOKUP(F285,DB!$D$4:$G$403,3,FALSE)</f>
        <v>#N/A</v>
      </c>
      <c r="E285" s="675" t="e">
        <f>VLOOKUP(F285,DB!$D$4:$G$403,2,FALSE)</f>
        <v>#N/A</v>
      </c>
      <c r="F285" s="491"/>
      <c r="G285" s="491"/>
      <c r="H285" s="492"/>
      <c r="I285" s="493"/>
      <c r="J285" s="494" t="str">
        <f>IF(I285="","I열의 환율적용방법 선택",IF(I285="개별환율", "직접입력 하세요.", IF(OR(I285="가중평균환율",I285="송금환율"), "직접입력 하세요.", IF(I285="원화집행", 1, IF(I285="월별평균환율(미화)",VLOOKUP(MONTH(A285),월별평균환율!$B$34:$D$45,2,0), IF(I285="월별평균환율(현지화)",VLOOKUP(MONTH(A285),월별평균환율!$B$34:$D$45,3,0)))))))</f>
        <v>I열의 환율적용방법 선택</v>
      </c>
      <c r="K285" s="495">
        <f t="shared" si="4"/>
        <v>0</v>
      </c>
      <c r="L285" s="491"/>
      <c r="M285" s="496"/>
      <c r="N285" s="496"/>
    </row>
    <row r="286" spans="1:14" x14ac:dyDescent="0.3">
      <c r="A286" s="490"/>
      <c r="B286" s="490"/>
      <c r="C286" s="673" t="e">
        <f>VLOOKUP(F286,DB!$D$4:$G$403,4,FALSE)</f>
        <v>#N/A</v>
      </c>
      <c r="D286" s="674" t="e">
        <f>VLOOKUP(F286,DB!$D$4:$G$403,3,FALSE)</f>
        <v>#N/A</v>
      </c>
      <c r="E286" s="675" t="e">
        <f>VLOOKUP(F286,DB!$D$4:$G$403,2,FALSE)</f>
        <v>#N/A</v>
      </c>
      <c r="F286" s="491"/>
      <c r="G286" s="491"/>
      <c r="H286" s="492"/>
      <c r="I286" s="493"/>
      <c r="J286" s="494" t="str">
        <f>IF(I286="","I열의 환율적용방법 선택",IF(I286="개별환율", "직접입력 하세요.", IF(OR(I286="가중평균환율",I286="송금환율"), "직접입력 하세요.", IF(I286="원화집행", 1, IF(I286="월별평균환율(미화)",VLOOKUP(MONTH(A286),월별평균환율!$B$34:$D$45,2,0), IF(I286="월별평균환율(현지화)",VLOOKUP(MONTH(A286),월별평균환율!$B$34:$D$45,3,0)))))))</f>
        <v>I열의 환율적용방법 선택</v>
      </c>
      <c r="K286" s="495">
        <f t="shared" si="4"/>
        <v>0</v>
      </c>
      <c r="L286" s="491"/>
      <c r="M286" s="496"/>
      <c r="N286" s="496"/>
    </row>
    <row r="287" spans="1:14" x14ac:dyDescent="0.3">
      <c r="A287" s="490"/>
      <c r="B287" s="490"/>
      <c r="C287" s="673" t="e">
        <f>VLOOKUP(F287,DB!$D$4:$G$403,4,FALSE)</f>
        <v>#N/A</v>
      </c>
      <c r="D287" s="674" t="e">
        <f>VLOOKUP(F287,DB!$D$4:$G$403,3,FALSE)</f>
        <v>#N/A</v>
      </c>
      <c r="E287" s="675" t="e">
        <f>VLOOKUP(F287,DB!$D$4:$G$403,2,FALSE)</f>
        <v>#N/A</v>
      </c>
      <c r="F287" s="491"/>
      <c r="G287" s="491"/>
      <c r="H287" s="492"/>
      <c r="I287" s="493"/>
      <c r="J287" s="494" t="str">
        <f>IF(I287="","I열의 환율적용방법 선택",IF(I287="개별환율", "직접입력 하세요.", IF(OR(I287="가중평균환율",I287="송금환율"), "직접입력 하세요.", IF(I287="원화집행", 1, IF(I287="월별평균환율(미화)",VLOOKUP(MONTH(A287),월별평균환율!$B$34:$D$45,2,0), IF(I287="월별평균환율(현지화)",VLOOKUP(MONTH(A287),월별평균환율!$B$34:$D$45,3,0)))))))</f>
        <v>I열의 환율적용방법 선택</v>
      </c>
      <c r="K287" s="495">
        <f t="shared" si="4"/>
        <v>0</v>
      </c>
      <c r="L287" s="491"/>
      <c r="M287" s="496"/>
      <c r="N287" s="496"/>
    </row>
    <row r="288" spans="1:14" x14ac:dyDescent="0.3">
      <c r="A288" s="490"/>
      <c r="B288" s="490"/>
      <c r="C288" s="673" t="e">
        <f>VLOOKUP(F288,DB!$D$4:$G$403,4,FALSE)</f>
        <v>#N/A</v>
      </c>
      <c r="D288" s="674" t="e">
        <f>VLOOKUP(F288,DB!$D$4:$G$403,3,FALSE)</f>
        <v>#N/A</v>
      </c>
      <c r="E288" s="675" t="e">
        <f>VLOOKUP(F288,DB!$D$4:$G$403,2,FALSE)</f>
        <v>#N/A</v>
      </c>
      <c r="F288" s="491"/>
      <c r="G288" s="491"/>
      <c r="H288" s="492"/>
      <c r="I288" s="493"/>
      <c r="J288" s="494" t="str">
        <f>IF(I288="","I열의 환율적용방법 선택",IF(I288="개별환율", "직접입력 하세요.", IF(OR(I288="가중평균환율",I288="송금환율"), "직접입력 하세요.", IF(I288="원화집행", 1, IF(I288="월별평균환율(미화)",VLOOKUP(MONTH(A288),월별평균환율!$B$34:$D$45,2,0), IF(I288="월별평균환율(현지화)",VLOOKUP(MONTH(A288),월별평균환율!$B$34:$D$45,3,0)))))))</f>
        <v>I열의 환율적용방법 선택</v>
      </c>
      <c r="K288" s="495">
        <f t="shared" si="4"/>
        <v>0</v>
      </c>
      <c r="L288" s="491"/>
      <c r="M288" s="496"/>
      <c r="N288" s="496"/>
    </row>
    <row r="289" spans="1:14" x14ac:dyDescent="0.3">
      <c r="A289" s="490"/>
      <c r="B289" s="490"/>
      <c r="C289" s="673" t="e">
        <f>VLOOKUP(F289,DB!$D$4:$G$403,4,FALSE)</f>
        <v>#N/A</v>
      </c>
      <c r="D289" s="674" t="e">
        <f>VLOOKUP(F289,DB!$D$4:$G$403,3,FALSE)</f>
        <v>#N/A</v>
      </c>
      <c r="E289" s="675" t="e">
        <f>VLOOKUP(F289,DB!$D$4:$G$403,2,FALSE)</f>
        <v>#N/A</v>
      </c>
      <c r="F289" s="491"/>
      <c r="G289" s="491"/>
      <c r="H289" s="492"/>
      <c r="I289" s="493"/>
      <c r="J289" s="494" t="str">
        <f>IF(I289="","I열의 환율적용방법 선택",IF(I289="개별환율", "직접입력 하세요.", IF(OR(I289="가중평균환율",I289="송금환율"), "직접입력 하세요.", IF(I289="원화집행", 1, IF(I289="월별평균환율(미화)",VLOOKUP(MONTH(A289),월별평균환율!$B$34:$D$45,2,0), IF(I289="월별평균환율(현지화)",VLOOKUP(MONTH(A289),월별평균환율!$B$34:$D$45,3,0)))))))</f>
        <v>I열의 환율적용방법 선택</v>
      </c>
      <c r="K289" s="495">
        <f t="shared" si="4"/>
        <v>0</v>
      </c>
      <c r="L289" s="491"/>
      <c r="M289" s="496"/>
      <c r="N289" s="496"/>
    </row>
    <row r="290" spans="1:14" x14ac:dyDescent="0.3">
      <c r="A290" s="490"/>
      <c r="B290" s="490"/>
      <c r="C290" s="673" t="e">
        <f>VLOOKUP(F290,DB!$D$4:$G$403,4,FALSE)</f>
        <v>#N/A</v>
      </c>
      <c r="D290" s="674" t="e">
        <f>VLOOKUP(F290,DB!$D$4:$G$403,3,FALSE)</f>
        <v>#N/A</v>
      </c>
      <c r="E290" s="675" t="e">
        <f>VLOOKUP(F290,DB!$D$4:$G$403,2,FALSE)</f>
        <v>#N/A</v>
      </c>
      <c r="F290" s="491"/>
      <c r="G290" s="491"/>
      <c r="H290" s="492"/>
      <c r="I290" s="493"/>
      <c r="J290" s="494" t="str">
        <f>IF(I290="","I열의 환율적용방법 선택",IF(I290="개별환율", "직접입력 하세요.", IF(OR(I290="가중평균환율",I290="송금환율"), "직접입력 하세요.", IF(I290="원화집행", 1, IF(I290="월별평균환율(미화)",VLOOKUP(MONTH(A290),월별평균환율!$B$34:$D$45,2,0), IF(I290="월별평균환율(현지화)",VLOOKUP(MONTH(A290),월별평균환율!$B$34:$D$45,3,0)))))))</f>
        <v>I열의 환율적용방법 선택</v>
      </c>
      <c r="K290" s="495">
        <f t="shared" si="4"/>
        <v>0</v>
      </c>
      <c r="L290" s="491"/>
      <c r="M290" s="496"/>
      <c r="N290" s="496"/>
    </row>
    <row r="291" spans="1:14" x14ac:dyDescent="0.3">
      <c r="A291" s="490"/>
      <c r="B291" s="490"/>
      <c r="C291" s="673" t="e">
        <f>VLOOKUP(F291,DB!$D$4:$G$403,4,FALSE)</f>
        <v>#N/A</v>
      </c>
      <c r="D291" s="674" t="e">
        <f>VLOOKUP(F291,DB!$D$4:$G$403,3,FALSE)</f>
        <v>#N/A</v>
      </c>
      <c r="E291" s="675" t="e">
        <f>VLOOKUP(F291,DB!$D$4:$G$403,2,FALSE)</f>
        <v>#N/A</v>
      </c>
      <c r="F291" s="491"/>
      <c r="G291" s="491"/>
      <c r="H291" s="492"/>
      <c r="I291" s="493"/>
      <c r="J291" s="494" t="str">
        <f>IF(I291="","I열의 환율적용방법 선택",IF(I291="개별환율", "직접입력 하세요.", IF(OR(I291="가중평균환율",I291="송금환율"), "직접입력 하세요.", IF(I291="원화집행", 1, IF(I291="월별평균환율(미화)",VLOOKUP(MONTH(A291),월별평균환율!$B$34:$D$45,2,0), IF(I291="월별평균환율(현지화)",VLOOKUP(MONTH(A291),월별평균환율!$B$34:$D$45,3,0)))))))</f>
        <v>I열의 환율적용방법 선택</v>
      </c>
      <c r="K291" s="495">
        <f t="shared" si="4"/>
        <v>0</v>
      </c>
      <c r="L291" s="491"/>
      <c r="M291" s="496"/>
      <c r="N291" s="496"/>
    </row>
    <row r="292" spans="1:14" x14ac:dyDescent="0.3">
      <c r="A292" s="490"/>
      <c r="B292" s="490"/>
      <c r="C292" s="673" t="e">
        <f>VLOOKUP(F292,DB!$D$4:$G$403,4,FALSE)</f>
        <v>#N/A</v>
      </c>
      <c r="D292" s="674" t="e">
        <f>VLOOKUP(F292,DB!$D$4:$G$403,3,FALSE)</f>
        <v>#N/A</v>
      </c>
      <c r="E292" s="675" t="e">
        <f>VLOOKUP(F292,DB!$D$4:$G$403,2,FALSE)</f>
        <v>#N/A</v>
      </c>
      <c r="F292" s="491"/>
      <c r="G292" s="491"/>
      <c r="H292" s="492"/>
      <c r="I292" s="493"/>
      <c r="J292" s="494" t="str">
        <f>IF(I292="","I열의 환율적용방법 선택",IF(I292="개별환율", "직접입력 하세요.", IF(OR(I292="가중평균환율",I292="송금환율"), "직접입력 하세요.", IF(I292="원화집행", 1, IF(I292="월별평균환율(미화)",VLOOKUP(MONTH(A292),월별평균환율!$B$34:$D$45,2,0), IF(I292="월별평균환율(현지화)",VLOOKUP(MONTH(A292),월별평균환율!$B$34:$D$45,3,0)))))))</f>
        <v>I열의 환율적용방법 선택</v>
      </c>
      <c r="K292" s="495">
        <f t="shared" si="4"/>
        <v>0</v>
      </c>
      <c r="L292" s="491"/>
      <c r="M292" s="496"/>
      <c r="N292" s="496"/>
    </row>
    <row r="293" spans="1:14" x14ac:dyDescent="0.3">
      <c r="A293" s="490"/>
      <c r="B293" s="490"/>
      <c r="C293" s="673" t="e">
        <f>VLOOKUP(F293,DB!$D$4:$G$403,4,FALSE)</f>
        <v>#N/A</v>
      </c>
      <c r="D293" s="674" t="e">
        <f>VLOOKUP(F293,DB!$D$4:$G$403,3,FALSE)</f>
        <v>#N/A</v>
      </c>
      <c r="E293" s="675" t="e">
        <f>VLOOKUP(F293,DB!$D$4:$G$403,2,FALSE)</f>
        <v>#N/A</v>
      </c>
      <c r="F293" s="491"/>
      <c r="G293" s="491"/>
      <c r="H293" s="492"/>
      <c r="I293" s="493"/>
      <c r="J293" s="494" t="str">
        <f>IF(I293="","I열의 환율적용방법 선택",IF(I293="개별환율", "직접입력 하세요.", IF(OR(I293="가중평균환율",I293="송금환율"), "직접입력 하세요.", IF(I293="원화집행", 1, IF(I293="월별평균환율(미화)",VLOOKUP(MONTH(A293),월별평균환율!$B$34:$D$45,2,0), IF(I293="월별평균환율(현지화)",VLOOKUP(MONTH(A293),월별평균환율!$B$34:$D$45,3,0)))))))</f>
        <v>I열의 환율적용방법 선택</v>
      </c>
      <c r="K293" s="495">
        <f t="shared" si="4"/>
        <v>0</v>
      </c>
      <c r="L293" s="491"/>
      <c r="M293" s="496"/>
      <c r="N293" s="496"/>
    </row>
    <row r="294" spans="1:14" x14ac:dyDescent="0.3">
      <c r="A294" s="490"/>
      <c r="B294" s="490"/>
      <c r="C294" s="673" t="e">
        <f>VLOOKUP(F294,DB!$D$4:$G$403,4,FALSE)</f>
        <v>#N/A</v>
      </c>
      <c r="D294" s="674" t="e">
        <f>VLOOKUP(F294,DB!$D$4:$G$403,3,FALSE)</f>
        <v>#N/A</v>
      </c>
      <c r="E294" s="675" t="e">
        <f>VLOOKUP(F294,DB!$D$4:$G$403,2,FALSE)</f>
        <v>#N/A</v>
      </c>
      <c r="F294" s="491"/>
      <c r="G294" s="491"/>
      <c r="H294" s="492"/>
      <c r="I294" s="493"/>
      <c r="J294" s="494" t="str">
        <f>IF(I294="","I열의 환율적용방법 선택",IF(I294="개별환율", "직접입력 하세요.", IF(OR(I294="가중평균환율",I294="송금환율"), "직접입력 하세요.", IF(I294="원화집행", 1, IF(I294="월별평균환율(미화)",VLOOKUP(MONTH(A294),월별평균환율!$B$34:$D$45,2,0), IF(I294="월별평균환율(현지화)",VLOOKUP(MONTH(A294),월별평균환율!$B$34:$D$45,3,0)))))))</f>
        <v>I열의 환율적용방법 선택</v>
      </c>
      <c r="K294" s="495">
        <f t="shared" si="4"/>
        <v>0</v>
      </c>
      <c r="L294" s="491"/>
      <c r="M294" s="496"/>
      <c r="N294" s="496"/>
    </row>
    <row r="295" spans="1:14" x14ac:dyDescent="0.3">
      <c r="A295" s="490"/>
      <c r="B295" s="490"/>
      <c r="C295" s="673" t="e">
        <f>VLOOKUP(F295,DB!$D$4:$G$403,4,FALSE)</f>
        <v>#N/A</v>
      </c>
      <c r="D295" s="674" t="e">
        <f>VLOOKUP(F295,DB!$D$4:$G$403,3,FALSE)</f>
        <v>#N/A</v>
      </c>
      <c r="E295" s="675" t="e">
        <f>VLOOKUP(F295,DB!$D$4:$G$403,2,FALSE)</f>
        <v>#N/A</v>
      </c>
      <c r="F295" s="491"/>
      <c r="G295" s="491"/>
      <c r="H295" s="492"/>
      <c r="I295" s="493"/>
      <c r="J295" s="494" t="str">
        <f>IF(I295="","I열의 환율적용방법 선택",IF(I295="개별환율", "직접입력 하세요.", IF(OR(I295="가중평균환율",I295="송금환율"), "직접입력 하세요.", IF(I295="원화집행", 1, IF(I295="월별평균환율(미화)",VLOOKUP(MONTH(A295),월별평균환율!$B$34:$D$45,2,0), IF(I295="월별평균환율(현지화)",VLOOKUP(MONTH(A295),월별평균환율!$B$34:$D$45,3,0)))))))</f>
        <v>I열의 환율적용방법 선택</v>
      </c>
      <c r="K295" s="495">
        <f t="shared" si="4"/>
        <v>0</v>
      </c>
      <c r="L295" s="491"/>
      <c r="M295" s="496"/>
      <c r="N295" s="496"/>
    </row>
    <row r="296" spans="1:14" x14ac:dyDescent="0.3">
      <c r="A296" s="490"/>
      <c r="B296" s="490"/>
      <c r="C296" s="673" t="e">
        <f>VLOOKUP(F296,DB!$D$4:$G$403,4,FALSE)</f>
        <v>#N/A</v>
      </c>
      <c r="D296" s="674" t="e">
        <f>VLOOKUP(F296,DB!$D$4:$G$403,3,FALSE)</f>
        <v>#N/A</v>
      </c>
      <c r="E296" s="675" t="e">
        <f>VLOOKUP(F296,DB!$D$4:$G$403,2,FALSE)</f>
        <v>#N/A</v>
      </c>
      <c r="F296" s="491"/>
      <c r="G296" s="491"/>
      <c r="H296" s="492"/>
      <c r="I296" s="493"/>
      <c r="J296" s="494" t="str">
        <f>IF(I296="","I열의 환율적용방법 선택",IF(I296="개별환율", "직접입력 하세요.", IF(OR(I296="가중평균환율",I296="송금환율"), "직접입력 하세요.", IF(I296="원화집행", 1, IF(I296="월별평균환율(미화)",VLOOKUP(MONTH(A296),월별평균환율!$B$34:$D$45,2,0), IF(I296="월별평균환율(현지화)",VLOOKUP(MONTH(A296),월별평균환율!$B$34:$D$45,3,0)))))))</f>
        <v>I열의 환율적용방법 선택</v>
      </c>
      <c r="K296" s="495">
        <f t="shared" si="4"/>
        <v>0</v>
      </c>
      <c r="L296" s="491"/>
      <c r="M296" s="496"/>
      <c r="N296" s="496"/>
    </row>
    <row r="297" spans="1:14" x14ac:dyDescent="0.3">
      <c r="A297" s="490"/>
      <c r="B297" s="490"/>
      <c r="C297" s="673" t="e">
        <f>VLOOKUP(F297,DB!$D$4:$G$403,4,FALSE)</f>
        <v>#N/A</v>
      </c>
      <c r="D297" s="674" t="e">
        <f>VLOOKUP(F297,DB!$D$4:$G$403,3,FALSE)</f>
        <v>#N/A</v>
      </c>
      <c r="E297" s="675" t="e">
        <f>VLOOKUP(F297,DB!$D$4:$G$403,2,FALSE)</f>
        <v>#N/A</v>
      </c>
      <c r="F297" s="491"/>
      <c r="G297" s="491"/>
      <c r="H297" s="492"/>
      <c r="I297" s="493"/>
      <c r="J297" s="494" t="str">
        <f>IF(I297="","I열의 환율적용방법 선택",IF(I297="개별환율", "직접입력 하세요.", IF(OR(I297="가중평균환율",I297="송금환율"), "직접입력 하세요.", IF(I297="원화집행", 1, IF(I297="월별평균환율(미화)",VLOOKUP(MONTH(A297),월별평균환율!$B$34:$D$45,2,0), IF(I297="월별평균환율(현지화)",VLOOKUP(MONTH(A297),월별평균환율!$B$34:$D$45,3,0)))))))</f>
        <v>I열의 환율적용방법 선택</v>
      </c>
      <c r="K297" s="495">
        <f t="shared" si="4"/>
        <v>0</v>
      </c>
      <c r="L297" s="491"/>
      <c r="M297" s="496"/>
      <c r="N297" s="496"/>
    </row>
    <row r="298" spans="1:14" x14ac:dyDescent="0.3">
      <c r="A298" s="490"/>
      <c r="B298" s="490"/>
      <c r="C298" s="673" t="e">
        <f>VLOOKUP(F298,DB!$D$4:$G$403,4,FALSE)</f>
        <v>#N/A</v>
      </c>
      <c r="D298" s="674" t="e">
        <f>VLOOKUP(F298,DB!$D$4:$G$403,3,FALSE)</f>
        <v>#N/A</v>
      </c>
      <c r="E298" s="675" t="e">
        <f>VLOOKUP(F298,DB!$D$4:$G$403,2,FALSE)</f>
        <v>#N/A</v>
      </c>
      <c r="F298" s="491"/>
      <c r="G298" s="491"/>
      <c r="H298" s="492"/>
      <c r="I298" s="493"/>
      <c r="J298" s="494" t="str">
        <f>IF(I298="","I열의 환율적용방법 선택",IF(I298="개별환율", "직접입력 하세요.", IF(OR(I298="가중평균환율",I298="송금환율"), "직접입력 하세요.", IF(I298="원화집행", 1, IF(I298="월별평균환율(미화)",VLOOKUP(MONTH(A298),월별평균환율!$B$34:$D$45,2,0), IF(I298="월별평균환율(현지화)",VLOOKUP(MONTH(A298),월별평균환율!$B$34:$D$45,3,0)))))))</f>
        <v>I열의 환율적용방법 선택</v>
      </c>
      <c r="K298" s="495">
        <f t="shared" si="4"/>
        <v>0</v>
      </c>
      <c r="L298" s="491"/>
      <c r="M298" s="496"/>
      <c r="N298" s="496"/>
    </row>
    <row r="299" spans="1:14" x14ac:dyDescent="0.3">
      <c r="A299" s="490"/>
      <c r="B299" s="490"/>
      <c r="C299" s="673" t="e">
        <f>VLOOKUP(F299,DB!$D$4:$G$403,4,FALSE)</f>
        <v>#N/A</v>
      </c>
      <c r="D299" s="674" t="e">
        <f>VLOOKUP(F299,DB!$D$4:$G$403,3,FALSE)</f>
        <v>#N/A</v>
      </c>
      <c r="E299" s="675" t="e">
        <f>VLOOKUP(F299,DB!$D$4:$G$403,2,FALSE)</f>
        <v>#N/A</v>
      </c>
      <c r="F299" s="491"/>
      <c r="G299" s="491"/>
      <c r="H299" s="492"/>
      <c r="I299" s="493"/>
      <c r="J299" s="494" t="str">
        <f>IF(I299="","I열의 환율적용방법 선택",IF(I299="개별환율", "직접입력 하세요.", IF(OR(I299="가중평균환율",I299="송금환율"), "직접입력 하세요.", IF(I299="원화집행", 1, IF(I299="월별평균환율(미화)",VLOOKUP(MONTH(A299),월별평균환율!$B$34:$D$45,2,0), IF(I299="월별평균환율(현지화)",VLOOKUP(MONTH(A299),월별평균환율!$B$34:$D$45,3,0)))))))</f>
        <v>I열의 환율적용방법 선택</v>
      </c>
      <c r="K299" s="495">
        <f t="shared" si="4"/>
        <v>0</v>
      </c>
      <c r="L299" s="491"/>
      <c r="M299" s="496"/>
      <c r="N299" s="496"/>
    </row>
    <row r="300" spans="1:14" x14ac:dyDescent="0.3">
      <c r="A300" s="490"/>
      <c r="B300" s="490"/>
      <c r="C300" s="673" t="e">
        <f>VLOOKUP(F300,DB!$D$4:$G$403,4,FALSE)</f>
        <v>#N/A</v>
      </c>
      <c r="D300" s="674" t="e">
        <f>VLOOKUP(F300,DB!$D$4:$G$403,3,FALSE)</f>
        <v>#N/A</v>
      </c>
      <c r="E300" s="675" t="e">
        <f>VLOOKUP(F300,DB!$D$4:$G$403,2,FALSE)</f>
        <v>#N/A</v>
      </c>
      <c r="F300" s="491"/>
      <c r="G300" s="491"/>
      <c r="H300" s="492"/>
      <c r="I300" s="493"/>
      <c r="J300" s="494" t="str">
        <f>IF(I300="","I열의 환율적용방법 선택",IF(I300="개별환율", "직접입력 하세요.", IF(OR(I300="가중평균환율",I300="송금환율"), "직접입력 하세요.", IF(I300="원화집행", 1, IF(I300="월별평균환율(미화)",VLOOKUP(MONTH(A300),월별평균환율!$B$34:$D$45,2,0), IF(I300="월별평균환율(현지화)",VLOOKUP(MONTH(A300),월별평균환율!$B$34:$D$45,3,0)))))))</f>
        <v>I열의 환율적용방법 선택</v>
      </c>
      <c r="K300" s="495">
        <f t="shared" si="4"/>
        <v>0</v>
      </c>
      <c r="L300" s="491"/>
      <c r="M300" s="496"/>
      <c r="N300" s="496"/>
    </row>
    <row r="301" spans="1:14" x14ac:dyDescent="0.3">
      <c r="A301" s="490"/>
      <c r="B301" s="490"/>
      <c r="C301" s="673" t="e">
        <f>VLOOKUP(F301,DB!$D$4:$G$403,4,FALSE)</f>
        <v>#N/A</v>
      </c>
      <c r="D301" s="674" t="e">
        <f>VLOOKUP(F301,DB!$D$4:$G$403,3,FALSE)</f>
        <v>#N/A</v>
      </c>
      <c r="E301" s="675" t="e">
        <f>VLOOKUP(F301,DB!$D$4:$G$403,2,FALSE)</f>
        <v>#N/A</v>
      </c>
      <c r="F301" s="491"/>
      <c r="G301" s="491"/>
      <c r="H301" s="492"/>
      <c r="I301" s="493"/>
      <c r="J301" s="494" t="str">
        <f>IF(I301="","I열의 환율적용방법 선택",IF(I301="개별환율", "직접입력 하세요.", IF(OR(I301="가중평균환율",I301="송금환율"), "직접입력 하세요.", IF(I301="원화집행", 1, IF(I301="월별평균환율(미화)",VLOOKUP(MONTH(A301),월별평균환율!$B$34:$D$45,2,0), IF(I301="월별평균환율(현지화)",VLOOKUP(MONTH(A301),월별평균환율!$B$34:$D$45,3,0)))))))</f>
        <v>I열의 환율적용방법 선택</v>
      </c>
      <c r="K301" s="495">
        <f t="shared" si="4"/>
        <v>0</v>
      </c>
      <c r="L301" s="491"/>
      <c r="M301" s="496"/>
      <c r="N301" s="496"/>
    </row>
    <row r="302" spans="1:14" x14ac:dyDescent="0.3">
      <c r="A302" s="490"/>
      <c r="B302" s="490"/>
      <c r="C302" s="673" t="e">
        <f>VLOOKUP(F302,DB!$D$4:$G$403,4,FALSE)</f>
        <v>#N/A</v>
      </c>
      <c r="D302" s="674" t="e">
        <f>VLOOKUP(F302,DB!$D$4:$G$403,3,FALSE)</f>
        <v>#N/A</v>
      </c>
      <c r="E302" s="675" t="e">
        <f>VLOOKUP(F302,DB!$D$4:$G$403,2,FALSE)</f>
        <v>#N/A</v>
      </c>
      <c r="F302" s="491"/>
      <c r="G302" s="491"/>
      <c r="H302" s="492"/>
      <c r="I302" s="493"/>
      <c r="J302" s="494" t="str">
        <f>IF(I302="","I열의 환율적용방법 선택",IF(I302="개별환율", "직접입력 하세요.", IF(OR(I302="가중평균환율",I302="송금환율"), "직접입력 하세요.", IF(I302="원화집행", 1, IF(I302="월별평균환율(미화)",VLOOKUP(MONTH(A302),월별평균환율!$B$34:$D$45,2,0), IF(I302="월별평균환율(현지화)",VLOOKUP(MONTH(A302),월별평균환율!$B$34:$D$45,3,0)))))))</f>
        <v>I열의 환율적용방법 선택</v>
      </c>
      <c r="K302" s="495">
        <f t="shared" si="4"/>
        <v>0</v>
      </c>
      <c r="L302" s="491"/>
      <c r="M302" s="496"/>
      <c r="N302" s="496"/>
    </row>
    <row r="303" spans="1:14" x14ac:dyDescent="0.3">
      <c r="A303" s="490"/>
      <c r="B303" s="490"/>
      <c r="C303" s="673" t="e">
        <f>VLOOKUP(F303,DB!$D$4:$G$403,4,FALSE)</f>
        <v>#N/A</v>
      </c>
      <c r="D303" s="674" t="e">
        <f>VLOOKUP(F303,DB!$D$4:$G$403,3,FALSE)</f>
        <v>#N/A</v>
      </c>
      <c r="E303" s="675" t="e">
        <f>VLOOKUP(F303,DB!$D$4:$G$403,2,FALSE)</f>
        <v>#N/A</v>
      </c>
      <c r="F303" s="491"/>
      <c r="G303" s="491"/>
      <c r="H303" s="492"/>
      <c r="I303" s="493"/>
      <c r="J303" s="494" t="str">
        <f>IF(I303="","I열의 환율적용방법 선택",IF(I303="개별환율", "직접입력 하세요.", IF(OR(I303="가중평균환율",I303="송금환율"), "직접입력 하세요.", IF(I303="원화집행", 1, IF(I303="월별평균환율(미화)",VLOOKUP(MONTH(A303),월별평균환율!$B$34:$D$45,2,0), IF(I303="월별평균환율(현지화)",VLOOKUP(MONTH(A303),월별평균환율!$B$34:$D$45,3,0)))))))</f>
        <v>I열의 환율적용방법 선택</v>
      </c>
      <c r="K303" s="495">
        <f t="shared" si="4"/>
        <v>0</v>
      </c>
      <c r="L303" s="491"/>
      <c r="M303" s="496"/>
      <c r="N303" s="496"/>
    </row>
    <row r="304" spans="1:14" x14ac:dyDescent="0.3">
      <c r="A304" s="490"/>
      <c r="B304" s="490"/>
      <c r="C304" s="673" t="e">
        <f>VLOOKUP(F304,DB!$D$4:$G$403,4,FALSE)</f>
        <v>#N/A</v>
      </c>
      <c r="D304" s="674" t="e">
        <f>VLOOKUP(F304,DB!$D$4:$G$403,3,FALSE)</f>
        <v>#N/A</v>
      </c>
      <c r="E304" s="675" t="e">
        <f>VLOOKUP(F304,DB!$D$4:$G$403,2,FALSE)</f>
        <v>#N/A</v>
      </c>
      <c r="F304" s="491"/>
      <c r="G304" s="491"/>
      <c r="H304" s="492"/>
      <c r="I304" s="493"/>
      <c r="J304" s="494" t="str">
        <f>IF(I304="","I열의 환율적용방법 선택",IF(I304="개별환율", "직접입력 하세요.", IF(OR(I304="가중평균환율",I304="송금환율"), "직접입력 하세요.", IF(I304="원화집행", 1, IF(I304="월별평균환율(미화)",VLOOKUP(MONTH(A304),월별평균환율!$B$34:$D$45,2,0), IF(I304="월별평균환율(현지화)",VLOOKUP(MONTH(A304),월별평균환율!$B$34:$D$45,3,0)))))))</f>
        <v>I열의 환율적용방법 선택</v>
      </c>
      <c r="K304" s="495">
        <f t="shared" si="4"/>
        <v>0</v>
      </c>
      <c r="L304" s="491"/>
      <c r="M304" s="496"/>
      <c r="N304" s="496"/>
    </row>
    <row r="305" spans="1:14" x14ac:dyDescent="0.3">
      <c r="A305" s="490"/>
      <c r="B305" s="490"/>
      <c r="C305" s="673" t="e">
        <f>VLOOKUP(F305,DB!$D$4:$G$403,4,FALSE)</f>
        <v>#N/A</v>
      </c>
      <c r="D305" s="674" t="e">
        <f>VLOOKUP(F305,DB!$D$4:$G$403,3,FALSE)</f>
        <v>#N/A</v>
      </c>
      <c r="E305" s="675" t="e">
        <f>VLOOKUP(F305,DB!$D$4:$G$403,2,FALSE)</f>
        <v>#N/A</v>
      </c>
      <c r="F305" s="491"/>
      <c r="G305" s="491"/>
      <c r="H305" s="492"/>
      <c r="I305" s="493"/>
      <c r="J305" s="494" t="str">
        <f>IF(I305="","I열의 환율적용방법 선택",IF(I305="개별환율", "직접입력 하세요.", IF(OR(I305="가중평균환율",I305="송금환율"), "직접입력 하세요.", IF(I305="원화집행", 1, IF(I305="월별평균환율(미화)",VLOOKUP(MONTH(A305),월별평균환율!$B$34:$D$45,2,0), IF(I305="월별평균환율(현지화)",VLOOKUP(MONTH(A305),월별평균환율!$B$34:$D$45,3,0)))))))</f>
        <v>I열의 환율적용방법 선택</v>
      </c>
      <c r="K305" s="495">
        <f t="shared" si="4"/>
        <v>0</v>
      </c>
      <c r="L305" s="491"/>
      <c r="M305" s="496"/>
      <c r="N305" s="496"/>
    </row>
    <row r="306" spans="1:14" x14ac:dyDescent="0.3">
      <c r="A306" s="490"/>
      <c r="B306" s="490"/>
      <c r="C306" s="673" t="e">
        <f>VLOOKUP(F306,DB!$D$4:$G$403,4,FALSE)</f>
        <v>#N/A</v>
      </c>
      <c r="D306" s="674" t="e">
        <f>VLOOKUP(F306,DB!$D$4:$G$403,3,FALSE)</f>
        <v>#N/A</v>
      </c>
      <c r="E306" s="675" t="e">
        <f>VLOOKUP(F306,DB!$D$4:$G$403,2,FALSE)</f>
        <v>#N/A</v>
      </c>
      <c r="F306" s="491"/>
      <c r="G306" s="491"/>
      <c r="H306" s="492"/>
      <c r="I306" s="493"/>
      <c r="J306" s="494" t="str">
        <f>IF(I306="","I열의 환율적용방법 선택",IF(I306="개별환율", "직접입력 하세요.", IF(OR(I306="가중평균환율",I306="송금환율"), "직접입력 하세요.", IF(I306="원화집행", 1, IF(I306="월별평균환율(미화)",VLOOKUP(MONTH(A306),월별평균환율!$B$34:$D$45,2,0), IF(I306="월별평균환율(현지화)",VLOOKUP(MONTH(A306),월별평균환율!$B$34:$D$45,3,0)))))))</f>
        <v>I열의 환율적용방법 선택</v>
      </c>
      <c r="K306" s="495">
        <f t="shared" si="4"/>
        <v>0</v>
      </c>
      <c r="L306" s="491"/>
      <c r="M306" s="496"/>
      <c r="N306" s="496"/>
    </row>
    <row r="307" spans="1:14" x14ac:dyDescent="0.3">
      <c r="A307" s="490"/>
      <c r="B307" s="490"/>
      <c r="C307" s="673" t="e">
        <f>VLOOKUP(F307,DB!$D$4:$G$403,4,FALSE)</f>
        <v>#N/A</v>
      </c>
      <c r="D307" s="674" t="e">
        <f>VLOOKUP(F307,DB!$D$4:$G$403,3,FALSE)</f>
        <v>#N/A</v>
      </c>
      <c r="E307" s="675" t="e">
        <f>VLOOKUP(F307,DB!$D$4:$G$403,2,FALSE)</f>
        <v>#N/A</v>
      </c>
      <c r="F307" s="491"/>
      <c r="G307" s="491"/>
      <c r="H307" s="492"/>
      <c r="I307" s="493"/>
      <c r="J307" s="494" t="str">
        <f>IF(I307="","I열의 환율적용방법 선택",IF(I307="개별환율", "직접입력 하세요.", IF(OR(I307="가중평균환율",I307="송금환율"), "직접입력 하세요.", IF(I307="원화집행", 1, IF(I307="월별평균환율(미화)",VLOOKUP(MONTH(A307),월별평균환율!$B$34:$D$45,2,0), IF(I307="월별평균환율(현지화)",VLOOKUP(MONTH(A307),월별평균환율!$B$34:$D$45,3,0)))))))</f>
        <v>I열의 환율적용방법 선택</v>
      </c>
      <c r="K307" s="495">
        <f t="shared" si="4"/>
        <v>0</v>
      </c>
      <c r="L307" s="491"/>
      <c r="M307" s="496"/>
      <c r="N307" s="496"/>
    </row>
    <row r="308" spans="1:14" x14ac:dyDescent="0.3">
      <c r="A308" s="490"/>
      <c r="B308" s="490"/>
      <c r="C308" s="673" t="e">
        <f>VLOOKUP(F308,DB!$D$4:$G$403,4,FALSE)</f>
        <v>#N/A</v>
      </c>
      <c r="D308" s="674" t="e">
        <f>VLOOKUP(F308,DB!$D$4:$G$403,3,FALSE)</f>
        <v>#N/A</v>
      </c>
      <c r="E308" s="675" t="e">
        <f>VLOOKUP(F308,DB!$D$4:$G$403,2,FALSE)</f>
        <v>#N/A</v>
      </c>
      <c r="F308" s="491"/>
      <c r="G308" s="491"/>
      <c r="H308" s="492"/>
      <c r="I308" s="493"/>
      <c r="J308" s="494" t="str">
        <f>IF(I308="","I열의 환율적용방법 선택",IF(I308="개별환율", "직접입력 하세요.", IF(OR(I308="가중평균환율",I308="송금환율"), "직접입력 하세요.", IF(I308="원화집행", 1, IF(I308="월별평균환율(미화)",VLOOKUP(MONTH(A308),월별평균환율!$B$34:$D$45,2,0), IF(I308="월별평균환율(현지화)",VLOOKUP(MONTH(A308),월별평균환율!$B$34:$D$45,3,0)))))))</f>
        <v>I열의 환율적용방법 선택</v>
      </c>
      <c r="K308" s="495">
        <f t="shared" si="4"/>
        <v>0</v>
      </c>
      <c r="L308" s="491"/>
      <c r="M308" s="496"/>
      <c r="N308" s="496"/>
    </row>
    <row r="309" spans="1:14" x14ac:dyDescent="0.3">
      <c r="A309" s="490"/>
      <c r="B309" s="490"/>
      <c r="C309" s="673" t="e">
        <f>VLOOKUP(F309,DB!$D$4:$G$403,4,FALSE)</f>
        <v>#N/A</v>
      </c>
      <c r="D309" s="674" t="e">
        <f>VLOOKUP(F309,DB!$D$4:$G$403,3,FALSE)</f>
        <v>#N/A</v>
      </c>
      <c r="E309" s="675" t="e">
        <f>VLOOKUP(F309,DB!$D$4:$G$403,2,FALSE)</f>
        <v>#N/A</v>
      </c>
      <c r="F309" s="491"/>
      <c r="G309" s="491"/>
      <c r="H309" s="492"/>
      <c r="I309" s="493"/>
      <c r="J309" s="494" t="str">
        <f>IF(I309="","I열의 환율적용방법 선택",IF(I309="개별환율", "직접입력 하세요.", IF(OR(I309="가중평균환율",I309="송금환율"), "직접입력 하세요.", IF(I309="원화집행", 1, IF(I309="월별평균환율(미화)",VLOOKUP(MONTH(A309),월별평균환율!$B$34:$D$45,2,0), IF(I309="월별평균환율(현지화)",VLOOKUP(MONTH(A309),월별평균환율!$B$34:$D$45,3,0)))))))</f>
        <v>I열의 환율적용방법 선택</v>
      </c>
      <c r="K309" s="495">
        <f t="shared" si="4"/>
        <v>0</v>
      </c>
      <c r="L309" s="491"/>
      <c r="M309" s="496"/>
      <c r="N309" s="496"/>
    </row>
    <row r="310" spans="1:14" x14ac:dyDescent="0.3">
      <c r="A310" s="490"/>
      <c r="B310" s="490"/>
      <c r="C310" s="673" t="e">
        <f>VLOOKUP(F310,DB!$D$4:$G$403,4,FALSE)</f>
        <v>#N/A</v>
      </c>
      <c r="D310" s="674" t="e">
        <f>VLOOKUP(F310,DB!$D$4:$G$403,3,FALSE)</f>
        <v>#N/A</v>
      </c>
      <c r="E310" s="675" t="e">
        <f>VLOOKUP(F310,DB!$D$4:$G$403,2,FALSE)</f>
        <v>#N/A</v>
      </c>
      <c r="F310" s="491"/>
      <c r="G310" s="491"/>
      <c r="H310" s="492"/>
      <c r="I310" s="493"/>
      <c r="J310" s="494" t="str">
        <f>IF(I310="","I열의 환율적용방법 선택",IF(I310="개별환율", "직접입력 하세요.", IF(OR(I310="가중평균환율",I310="송금환율"), "직접입력 하세요.", IF(I310="원화집행", 1, IF(I310="월별평균환율(미화)",VLOOKUP(MONTH(A310),월별평균환율!$B$34:$D$45,2,0), IF(I310="월별평균환율(현지화)",VLOOKUP(MONTH(A310),월별평균환율!$B$34:$D$45,3,0)))))))</f>
        <v>I열의 환율적용방법 선택</v>
      </c>
      <c r="K310" s="495">
        <f t="shared" si="4"/>
        <v>0</v>
      </c>
      <c r="L310" s="491"/>
      <c r="M310" s="496"/>
      <c r="N310" s="496"/>
    </row>
    <row r="311" spans="1:14" x14ac:dyDescent="0.3">
      <c r="A311" s="490"/>
      <c r="B311" s="490"/>
      <c r="C311" s="673" t="e">
        <f>VLOOKUP(F311,DB!$D$4:$G$403,4,FALSE)</f>
        <v>#N/A</v>
      </c>
      <c r="D311" s="674" t="e">
        <f>VLOOKUP(F311,DB!$D$4:$G$403,3,FALSE)</f>
        <v>#N/A</v>
      </c>
      <c r="E311" s="675" t="e">
        <f>VLOOKUP(F311,DB!$D$4:$G$403,2,FALSE)</f>
        <v>#N/A</v>
      </c>
      <c r="F311" s="491"/>
      <c r="G311" s="491"/>
      <c r="H311" s="492"/>
      <c r="I311" s="493"/>
      <c r="J311" s="494" t="str">
        <f>IF(I311="","I열의 환율적용방법 선택",IF(I311="개별환율", "직접입력 하세요.", IF(OR(I311="가중평균환율",I311="송금환율"), "직접입력 하세요.", IF(I311="원화집행", 1, IF(I311="월별평균환율(미화)",VLOOKUP(MONTH(A311),월별평균환율!$B$34:$D$45,2,0), IF(I311="월별평균환율(현지화)",VLOOKUP(MONTH(A311),월별평균환율!$B$34:$D$45,3,0)))))))</f>
        <v>I열의 환율적용방법 선택</v>
      </c>
      <c r="K311" s="495">
        <f t="shared" si="4"/>
        <v>0</v>
      </c>
      <c r="L311" s="491"/>
      <c r="M311" s="496"/>
      <c r="N311" s="496"/>
    </row>
    <row r="312" spans="1:14" x14ac:dyDescent="0.3">
      <c r="A312" s="490"/>
      <c r="B312" s="490"/>
      <c r="C312" s="673" t="e">
        <f>VLOOKUP(F312,DB!$D$4:$G$403,4,FALSE)</f>
        <v>#N/A</v>
      </c>
      <c r="D312" s="674" t="e">
        <f>VLOOKUP(F312,DB!$D$4:$G$403,3,FALSE)</f>
        <v>#N/A</v>
      </c>
      <c r="E312" s="675" t="e">
        <f>VLOOKUP(F312,DB!$D$4:$G$403,2,FALSE)</f>
        <v>#N/A</v>
      </c>
      <c r="F312" s="491"/>
      <c r="G312" s="491"/>
      <c r="H312" s="492"/>
      <c r="I312" s="493"/>
      <c r="J312" s="494" t="str">
        <f>IF(I312="","I열의 환율적용방법 선택",IF(I312="개별환율", "직접입력 하세요.", IF(OR(I312="가중평균환율",I312="송금환율"), "직접입력 하세요.", IF(I312="원화집행", 1, IF(I312="월별평균환율(미화)",VLOOKUP(MONTH(A312),월별평균환율!$B$34:$D$45,2,0), IF(I312="월별평균환율(현지화)",VLOOKUP(MONTH(A312),월별평균환율!$B$34:$D$45,3,0)))))))</f>
        <v>I열의 환율적용방법 선택</v>
      </c>
      <c r="K312" s="495">
        <f t="shared" si="4"/>
        <v>0</v>
      </c>
      <c r="L312" s="491"/>
      <c r="M312" s="496"/>
      <c r="N312" s="496"/>
    </row>
    <row r="313" spans="1:14" x14ac:dyDescent="0.3">
      <c r="A313" s="490"/>
      <c r="B313" s="490"/>
      <c r="C313" s="673" t="e">
        <f>VLOOKUP(F313,DB!$D$4:$G$403,4,FALSE)</f>
        <v>#N/A</v>
      </c>
      <c r="D313" s="674" t="e">
        <f>VLOOKUP(F313,DB!$D$4:$G$403,3,FALSE)</f>
        <v>#N/A</v>
      </c>
      <c r="E313" s="675" t="e">
        <f>VLOOKUP(F313,DB!$D$4:$G$403,2,FALSE)</f>
        <v>#N/A</v>
      </c>
      <c r="F313" s="491"/>
      <c r="G313" s="491"/>
      <c r="H313" s="492"/>
      <c r="I313" s="493"/>
      <c r="J313" s="494" t="str">
        <f>IF(I313="","I열의 환율적용방법 선택",IF(I313="개별환율", "직접입력 하세요.", IF(OR(I313="가중평균환율",I313="송금환율"), "직접입력 하세요.", IF(I313="원화집행", 1, IF(I313="월별평균환율(미화)",VLOOKUP(MONTH(A313),월별평균환율!$B$34:$D$45,2,0), IF(I313="월별평균환율(현지화)",VLOOKUP(MONTH(A313),월별평균환율!$B$34:$D$45,3,0)))))))</f>
        <v>I열의 환율적용방법 선택</v>
      </c>
      <c r="K313" s="495">
        <f t="shared" si="4"/>
        <v>0</v>
      </c>
      <c r="L313" s="491"/>
      <c r="M313" s="496"/>
      <c r="N313" s="496"/>
    </row>
    <row r="314" spans="1:14" x14ac:dyDescent="0.3">
      <c r="A314" s="490"/>
      <c r="B314" s="490"/>
      <c r="C314" s="673" t="e">
        <f>VLOOKUP(F314,DB!$D$4:$G$403,4,FALSE)</f>
        <v>#N/A</v>
      </c>
      <c r="D314" s="674" t="e">
        <f>VLOOKUP(F314,DB!$D$4:$G$403,3,FALSE)</f>
        <v>#N/A</v>
      </c>
      <c r="E314" s="675" t="e">
        <f>VLOOKUP(F314,DB!$D$4:$G$403,2,FALSE)</f>
        <v>#N/A</v>
      </c>
      <c r="F314" s="491"/>
      <c r="G314" s="491"/>
      <c r="H314" s="492"/>
      <c r="I314" s="493"/>
      <c r="J314" s="494" t="str">
        <f>IF(I314="","I열의 환율적용방법 선택",IF(I314="개별환율", "직접입력 하세요.", IF(OR(I314="가중평균환율",I314="송금환율"), "직접입력 하세요.", IF(I314="원화집행", 1, IF(I314="월별평균환율(미화)",VLOOKUP(MONTH(A314),월별평균환율!$B$34:$D$45,2,0), IF(I314="월별평균환율(현지화)",VLOOKUP(MONTH(A314),월별평균환율!$B$34:$D$45,3,0)))))))</f>
        <v>I열의 환율적용방법 선택</v>
      </c>
      <c r="K314" s="495">
        <f t="shared" si="4"/>
        <v>0</v>
      </c>
      <c r="L314" s="491"/>
      <c r="M314" s="496"/>
      <c r="N314" s="496"/>
    </row>
    <row r="315" spans="1:14" x14ac:dyDescent="0.3">
      <c r="A315" s="490"/>
      <c r="B315" s="490"/>
      <c r="C315" s="673" t="e">
        <f>VLOOKUP(F315,DB!$D$4:$G$403,4,FALSE)</f>
        <v>#N/A</v>
      </c>
      <c r="D315" s="674" t="e">
        <f>VLOOKUP(F315,DB!$D$4:$G$403,3,FALSE)</f>
        <v>#N/A</v>
      </c>
      <c r="E315" s="675" t="e">
        <f>VLOOKUP(F315,DB!$D$4:$G$403,2,FALSE)</f>
        <v>#N/A</v>
      </c>
      <c r="F315" s="491"/>
      <c r="G315" s="491"/>
      <c r="H315" s="492"/>
      <c r="I315" s="493"/>
      <c r="J315" s="494" t="str">
        <f>IF(I315="","I열의 환율적용방법 선택",IF(I315="개별환율", "직접입력 하세요.", IF(OR(I315="가중평균환율",I315="송금환율"), "직접입력 하세요.", IF(I315="원화집행", 1, IF(I315="월별평균환율(미화)",VLOOKUP(MONTH(A315),월별평균환율!$B$34:$D$45,2,0), IF(I315="월별평균환율(현지화)",VLOOKUP(MONTH(A315),월별평균환율!$B$34:$D$45,3,0)))))))</f>
        <v>I열의 환율적용방법 선택</v>
      </c>
      <c r="K315" s="495">
        <f t="shared" si="4"/>
        <v>0</v>
      </c>
      <c r="L315" s="491"/>
      <c r="M315" s="496"/>
      <c r="N315" s="496"/>
    </row>
    <row r="316" spans="1:14" x14ac:dyDescent="0.3">
      <c r="A316" s="490"/>
      <c r="B316" s="490"/>
      <c r="C316" s="673" t="e">
        <f>VLOOKUP(F316,DB!$D$4:$G$403,4,FALSE)</f>
        <v>#N/A</v>
      </c>
      <c r="D316" s="674" t="e">
        <f>VLOOKUP(F316,DB!$D$4:$G$403,3,FALSE)</f>
        <v>#N/A</v>
      </c>
      <c r="E316" s="675" t="e">
        <f>VLOOKUP(F316,DB!$D$4:$G$403,2,FALSE)</f>
        <v>#N/A</v>
      </c>
      <c r="F316" s="491"/>
      <c r="G316" s="491"/>
      <c r="H316" s="492"/>
      <c r="I316" s="493"/>
      <c r="J316" s="494" t="str">
        <f>IF(I316="","I열의 환율적용방법 선택",IF(I316="개별환율", "직접입력 하세요.", IF(OR(I316="가중평균환율",I316="송금환율"), "직접입력 하세요.", IF(I316="원화집행", 1, IF(I316="월별평균환율(미화)",VLOOKUP(MONTH(A316),월별평균환율!$B$34:$D$45,2,0), IF(I316="월별평균환율(현지화)",VLOOKUP(MONTH(A316),월별평균환율!$B$34:$D$45,3,0)))))))</f>
        <v>I열의 환율적용방법 선택</v>
      </c>
      <c r="K316" s="495">
        <f t="shared" si="4"/>
        <v>0</v>
      </c>
      <c r="L316" s="491"/>
      <c r="M316" s="496"/>
      <c r="N316" s="496"/>
    </row>
    <row r="317" spans="1:14" x14ac:dyDescent="0.3">
      <c r="A317" s="490"/>
      <c r="B317" s="490"/>
      <c r="C317" s="673" t="e">
        <f>VLOOKUP(F317,DB!$D$4:$G$403,4,FALSE)</f>
        <v>#N/A</v>
      </c>
      <c r="D317" s="674" t="e">
        <f>VLOOKUP(F317,DB!$D$4:$G$403,3,FALSE)</f>
        <v>#N/A</v>
      </c>
      <c r="E317" s="675" t="e">
        <f>VLOOKUP(F317,DB!$D$4:$G$403,2,FALSE)</f>
        <v>#N/A</v>
      </c>
      <c r="F317" s="491"/>
      <c r="G317" s="491"/>
      <c r="H317" s="492"/>
      <c r="I317" s="493"/>
      <c r="J317" s="494" t="str">
        <f>IF(I317="","I열의 환율적용방법 선택",IF(I317="개별환율", "직접입력 하세요.", IF(OR(I317="가중평균환율",I317="송금환율"), "직접입력 하세요.", IF(I317="원화집행", 1, IF(I317="월별평균환율(미화)",VLOOKUP(MONTH(A317),월별평균환율!$B$34:$D$45,2,0), IF(I317="월별평균환율(현지화)",VLOOKUP(MONTH(A317),월별평균환율!$B$34:$D$45,3,0)))))))</f>
        <v>I열의 환율적용방법 선택</v>
      </c>
      <c r="K317" s="495">
        <f t="shared" si="4"/>
        <v>0</v>
      </c>
      <c r="L317" s="491"/>
      <c r="M317" s="496"/>
      <c r="N317" s="496"/>
    </row>
    <row r="318" spans="1:14" x14ac:dyDescent="0.3">
      <c r="A318" s="490"/>
      <c r="B318" s="490"/>
      <c r="C318" s="673" t="e">
        <f>VLOOKUP(F318,DB!$D$4:$G$403,4,FALSE)</f>
        <v>#N/A</v>
      </c>
      <c r="D318" s="674" t="e">
        <f>VLOOKUP(F318,DB!$D$4:$G$403,3,FALSE)</f>
        <v>#N/A</v>
      </c>
      <c r="E318" s="675" t="e">
        <f>VLOOKUP(F318,DB!$D$4:$G$403,2,FALSE)</f>
        <v>#N/A</v>
      </c>
      <c r="F318" s="491"/>
      <c r="G318" s="491"/>
      <c r="H318" s="492"/>
      <c r="I318" s="493"/>
      <c r="J318" s="494" t="str">
        <f>IF(I318="","I열의 환율적용방법 선택",IF(I318="개별환율", "직접입력 하세요.", IF(OR(I318="가중평균환율",I318="송금환율"), "직접입력 하세요.", IF(I318="원화집행", 1, IF(I318="월별평균환율(미화)",VLOOKUP(MONTH(A318),월별평균환율!$B$34:$D$45,2,0), IF(I318="월별평균환율(현지화)",VLOOKUP(MONTH(A318),월별평균환율!$B$34:$D$45,3,0)))))))</f>
        <v>I열의 환율적용방법 선택</v>
      </c>
      <c r="K318" s="495">
        <f t="shared" si="4"/>
        <v>0</v>
      </c>
      <c r="L318" s="491"/>
      <c r="M318" s="496"/>
      <c r="N318" s="496"/>
    </row>
    <row r="319" spans="1:14" x14ac:dyDescent="0.3">
      <c r="A319" s="490"/>
      <c r="B319" s="490"/>
      <c r="C319" s="673" t="e">
        <f>VLOOKUP(F319,DB!$D$4:$G$403,4,FALSE)</f>
        <v>#N/A</v>
      </c>
      <c r="D319" s="674" t="e">
        <f>VLOOKUP(F319,DB!$D$4:$G$403,3,FALSE)</f>
        <v>#N/A</v>
      </c>
      <c r="E319" s="675" t="e">
        <f>VLOOKUP(F319,DB!$D$4:$G$403,2,FALSE)</f>
        <v>#N/A</v>
      </c>
      <c r="F319" s="491"/>
      <c r="G319" s="491"/>
      <c r="H319" s="492"/>
      <c r="I319" s="493"/>
      <c r="J319" s="494" t="str">
        <f>IF(I319="","I열의 환율적용방법 선택",IF(I319="개별환율", "직접입력 하세요.", IF(OR(I319="가중평균환율",I319="송금환율"), "직접입력 하세요.", IF(I319="원화집행", 1, IF(I319="월별평균환율(미화)",VLOOKUP(MONTH(A319),월별평균환율!$B$34:$D$45,2,0), IF(I319="월별평균환율(현지화)",VLOOKUP(MONTH(A319),월별평균환율!$B$34:$D$45,3,0)))))))</f>
        <v>I열의 환율적용방법 선택</v>
      </c>
      <c r="K319" s="495">
        <f t="shared" si="4"/>
        <v>0</v>
      </c>
      <c r="L319" s="491"/>
      <c r="M319" s="496"/>
      <c r="N319" s="496"/>
    </row>
    <row r="320" spans="1:14" x14ac:dyDescent="0.3">
      <c r="A320" s="490"/>
      <c r="B320" s="490"/>
      <c r="C320" s="673" t="e">
        <f>VLOOKUP(F320,DB!$D$4:$G$403,4,FALSE)</f>
        <v>#N/A</v>
      </c>
      <c r="D320" s="674" t="e">
        <f>VLOOKUP(F320,DB!$D$4:$G$403,3,FALSE)</f>
        <v>#N/A</v>
      </c>
      <c r="E320" s="675" t="e">
        <f>VLOOKUP(F320,DB!$D$4:$G$403,2,FALSE)</f>
        <v>#N/A</v>
      </c>
      <c r="F320" s="491"/>
      <c r="G320" s="491"/>
      <c r="H320" s="492"/>
      <c r="I320" s="493"/>
      <c r="J320" s="494" t="str">
        <f>IF(I320="","I열의 환율적용방법 선택",IF(I320="개별환율", "직접입력 하세요.", IF(OR(I320="가중평균환율",I320="송금환율"), "직접입력 하세요.", IF(I320="원화집행", 1, IF(I320="월별평균환율(미화)",VLOOKUP(MONTH(A320),월별평균환율!$B$34:$D$45,2,0), IF(I320="월별평균환율(현지화)",VLOOKUP(MONTH(A320),월별평균환율!$B$34:$D$45,3,0)))))))</f>
        <v>I열의 환율적용방법 선택</v>
      </c>
      <c r="K320" s="495">
        <f t="shared" si="4"/>
        <v>0</v>
      </c>
      <c r="L320" s="491"/>
      <c r="M320" s="496"/>
      <c r="N320" s="496"/>
    </row>
    <row r="321" spans="1:14" x14ac:dyDescent="0.3">
      <c r="A321" s="490"/>
      <c r="B321" s="490"/>
      <c r="C321" s="673" t="e">
        <f>VLOOKUP(F321,DB!$D$4:$G$403,4,FALSE)</f>
        <v>#N/A</v>
      </c>
      <c r="D321" s="674" t="e">
        <f>VLOOKUP(F321,DB!$D$4:$G$403,3,FALSE)</f>
        <v>#N/A</v>
      </c>
      <c r="E321" s="675" t="e">
        <f>VLOOKUP(F321,DB!$D$4:$G$403,2,FALSE)</f>
        <v>#N/A</v>
      </c>
      <c r="F321" s="491"/>
      <c r="G321" s="491"/>
      <c r="H321" s="492"/>
      <c r="I321" s="493"/>
      <c r="J321" s="494" t="str">
        <f>IF(I321="","I열의 환율적용방법 선택",IF(I321="개별환율", "직접입력 하세요.", IF(OR(I321="가중평균환율",I321="송금환율"), "직접입력 하세요.", IF(I321="원화집행", 1, IF(I321="월별평균환율(미화)",VLOOKUP(MONTH(A321),월별평균환율!$B$34:$D$45,2,0), IF(I321="월별평균환율(현지화)",VLOOKUP(MONTH(A321),월별평균환율!$B$34:$D$45,3,0)))))))</f>
        <v>I열의 환율적용방법 선택</v>
      </c>
      <c r="K321" s="495">
        <f t="shared" si="4"/>
        <v>0</v>
      </c>
      <c r="L321" s="491"/>
      <c r="M321" s="496"/>
      <c r="N321" s="496"/>
    </row>
    <row r="322" spans="1:14" x14ac:dyDescent="0.3">
      <c r="A322" s="490"/>
      <c r="B322" s="490"/>
      <c r="C322" s="673" t="e">
        <f>VLOOKUP(F322,DB!$D$4:$G$403,4,FALSE)</f>
        <v>#N/A</v>
      </c>
      <c r="D322" s="674" t="e">
        <f>VLOOKUP(F322,DB!$D$4:$G$403,3,FALSE)</f>
        <v>#N/A</v>
      </c>
      <c r="E322" s="675" t="e">
        <f>VLOOKUP(F322,DB!$D$4:$G$403,2,FALSE)</f>
        <v>#N/A</v>
      </c>
      <c r="F322" s="491"/>
      <c r="G322" s="491"/>
      <c r="H322" s="492"/>
      <c r="I322" s="493"/>
      <c r="J322" s="494" t="str">
        <f>IF(I322="","I열의 환율적용방법 선택",IF(I322="개별환율", "직접입력 하세요.", IF(OR(I322="가중평균환율",I322="송금환율"), "직접입력 하세요.", IF(I322="원화집행", 1, IF(I322="월별평균환율(미화)",VLOOKUP(MONTH(A322),월별평균환율!$B$34:$D$45,2,0), IF(I322="월별평균환율(현지화)",VLOOKUP(MONTH(A322),월별평균환율!$B$34:$D$45,3,0)))))))</f>
        <v>I열의 환율적용방법 선택</v>
      </c>
      <c r="K322" s="495">
        <f t="shared" si="4"/>
        <v>0</v>
      </c>
      <c r="L322" s="491"/>
      <c r="M322" s="496"/>
      <c r="N322" s="496"/>
    </row>
    <row r="323" spans="1:14" x14ac:dyDescent="0.3">
      <c r="A323" s="490"/>
      <c r="B323" s="490"/>
      <c r="C323" s="673" t="e">
        <f>VLOOKUP(F323,DB!$D$4:$G$403,4,FALSE)</f>
        <v>#N/A</v>
      </c>
      <c r="D323" s="674" t="e">
        <f>VLOOKUP(F323,DB!$D$4:$G$403,3,FALSE)</f>
        <v>#N/A</v>
      </c>
      <c r="E323" s="675" t="e">
        <f>VLOOKUP(F323,DB!$D$4:$G$403,2,FALSE)</f>
        <v>#N/A</v>
      </c>
      <c r="F323" s="491"/>
      <c r="G323" s="491"/>
      <c r="H323" s="492"/>
      <c r="I323" s="493"/>
      <c r="J323" s="494" t="str">
        <f>IF(I323="","I열의 환율적용방법 선택",IF(I323="개별환율", "직접입력 하세요.", IF(OR(I323="가중평균환율",I323="송금환율"), "직접입력 하세요.", IF(I323="원화집행", 1, IF(I323="월별평균환율(미화)",VLOOKUP(MONTH(A323),월별평균환율!$B$34:$D$45,2,0), IF(I323="월별평균환율(현지화)",VLOOKUP(MONTH(A323),월별평균환율!$B$34:$D$45,3,0)))))))</f>
        <v>I열의 환율적용방법 선택</v>
      </c>
      <c r="K323" s="495">
        <f t="shared" si="4"/>
        <v>0</v>
      </c>
      <c r="L323" s="491"/>
      <c r="M323" s="496"/>
      <c r="N323" s="496"/>
    </row>
    <row r="324" spans="1:14" x14ac:dyDescent="0.3">
      <c r="A324" s="490"/>
      <c r="B324" s="490"/>
      <c r="C324" s="673" t="e">
        <f>VLOOKUP(F324,DB!$D$4:$G$403,4,FALSE)</f>
        <v>#N/A</v>
      </c>
      <c r="D324" s="674" t="e">
        <f>VLOOKUP(F324,DB!$D$4:$G$403,3,FALSE)</f>
        <v>#N/A</v>
      </c>
      <c r="E324" s="675" t="e">
        <f>VLOOKUP(F324,DB!$D$4:$G$403,2,FALSE)</f>
        <v>#N/A</v>
      </c>
      <c r="F324" s="491"/>
      <c r="G324" s="491"/>
      <c r="H324" s="492"/>
      <c r="I324" s="493"/>
      <c r="J324" s="494" t="str">
        <f>IF(I324="","I열의 환율적용방법 선택",IF(I324="개별환율", "직접입력 하세요.", IF(OR(I324="가중평균환율",I324="송금환율"), "직접입력 하세요.", IF(I324="원화집행", 1, IF(I324="월별평균환율(미화)",VLOOKUP(MONTH(A324),월별평균환율!$B$34:$D$45,2,0), IF(I324="월별평균환율(현지화)",VLOOKUP(MONTH(A324),월별평균환율!$B$34:$D$45,3,0)))))))</f>
        <v>I열의 환율적용방법 선택</v>
      </c>
      <c r="K324" s="495">
        <f t="shared" si="4"/>
        <v>0</v>
      </c>
      <c r="L324" s="491"/>
      <c r="M324" s="496"/>
      <c r="N324" s="496"/>
    </row>
    <row r="325" spans="1:14" x14ac:dyDescent="0.3">
      <c r="A325" s="490"/>
      <c r="B325" s="490"/>
      <c r="C325" s="673" t="e">
        <f>VLOOKUP(F325,DB!$D$4:$G$403,4,FALSE)</f>
        <v>#N/A</v>
      </c>
      <c r="D325" s="674" t="e">
        <f>VLOOKUP(F325,DB!$D$4:$G$403,3,FALSE)</f>
        <v>#N/A</v>
      </c>
      <c r="E325" s="675" t="e">
        <f>VLOOKUP(F325,DB!$D$4:$G$403,2,FALSE)</f>
        <v>#N/A</v>
      </c>
      <c r="F325" s="491"/>
      <c r="G325" s="491"/>
      <c r="H325" s="492"/>
      <c r="I325" s="493"/>
      <c r="J325" s="494" t="str">
        <f>IF(I325="","I열의 환율적용방법 선택",IF(I325="개별환율", "직접입력 하세요.", IF(OR(I325="가중평균환율",I325="송금환율"), "직접입력 하세요.", IF(I325="원화집행", 1, IF(I325="월별평균환율(미화)",VLOOKUP(MONTH(A325),월별평균환율!$B$34:$D$45,2,0), IF(I325="월별평균환율(현지화)",VLOOKUP(MONTH(A325),월별평균환율!$B$34:$D$45,3,0)))))))</f>
        <v>I열의 환율적용방법 선택</v>
      </c>
      <c r="K325" s="495">
        <f t="shared" ref="K325:K388" si="5">IFERROR(ROUND(H325*J325, 0),0)</f>
        <v>0</v>
      </c>
      <c r="L325" s="491"/>
      <c r="M325" s="496"/>
      <c r="N325" s="496"/>
    </row>
    <row r="326" spans="1:14" x14ac:dyDescent="0.3">
      <c r="A326" s="490"/>
      <c r="B326" s="490"/>
      <c r="C326" s="673" t="e">
        <f>VLOOKUP(F326,DB!$D$4:$G$403,4,FALSE)</f>
        <v>#N/A</v>
      </c>
      <c r="D326" s="674" t="e">
        <f>VLOOKUP(F326,DB!$D$4:$G$403,3,FALSE)</f>
        <v>#N/A</v>
      </c>
      <c r="E326" s="675" t="e">
        <f>VLOOKUP(F326,DB!$D$4:$G$403,2,FALSE)</f>
        <v>#N/A</v>
      </c>
      <c r="F326" s="491"/>
      <c r="G326" s="491"/>
      <c r="H326" s="492"/>
      <c r="I326" s="493"/>
      <c r="J326" s="494" t="str">
        <f>IF(I326="","I열의 환율적용방법 선택",IF(I326="개별환율", "직접입력 하세요.", IF(OR(I326="가중평균환율",I326="송금환율"), "직접입력 하세요.", IF(I326="원화집행", 1, IF(I326="월별평균환율(미화)",VLOOKUP(MONTH(A326),월별평균환율!$B$34:$D$45,2,0), IF(I326="월별평균환율(현지화)",VLOOKUP(MONTH(A326),월별평균환율!$B$34:$D$45,3,0)))))))</f>
        <v>I열의 환율적용방법 선택</v>
      </c>
      <c r="K326" s="495">
        <f t="shared" si="5"/>
        <v>0</v>
      </c>
      <c r="L326" s="491"/>
      <c r="M326" s="496"/>
      <c r="N326" s="496"/>
    </row>
    <row r="327" spans="1:14" x14ac:dyDescent="0.3">
      <c r="A327" s="490"/>
      <c r="B327" s="490"/>
      <c r="C327" s="673" t="e">
        <f>VLOOKUP(F327,DB!$D$4:$G$403,4,FALSE)</f>
        <v>#N/A</v>
      </c>
      <c r="D327" s="674" t="e">
        <f>VLOOKUP(F327,DB!$D$4:$G$403,3,FALSE)</f>
        <v>#N/A</v>
      </c>
      <c r="E327" s="675" t="e">
        <f>VLOOKUP(F327,DB!$D$4:$G$403,2,FALSE)</f>
        <v>#N/A</v>
      </c>
      <c r="F327" s="491"/>
      <c r="G327" s="491"/>
      <c r="H327" s="492"/>
      <c r="I327" s="493"/>
      <c r="J327" s="494" t="str">
        <f>IF(I327="","I열의 환율적용방법 선택",IF(I327="개별환율", "직접입력 하세요.", IF(OR(I327="가중평균환율",I327="송금환율"), "직접입력 하세요.", IF(I327="원화집행", 1, IF(I327="월별평균환율(미화)",VLOOKUP(MONTH(A327),월별평균환율!$B$34:$D$45,2,0), IF(I327="월별평균환율(현지화)",VLOOKUP(MONTH(A327),월별평균환율!$B$34:$D$45,3,0)))))))</f>
        <v>I열의 환율적용방법 선택</v>
      </c>
      <c r="K327" s="495">
        <f t="shared" si="5"/>
        <v>0</v>
      </c>
      <c r="L327" s="491"/>
      <c r="M327" s="496"/>
      <c r="N327" s="496"/>
    </row>
    <row r="328" spans="1:14" x14ac:dyDescent="0.3">
      <c r="A328" s="490"/>
      <c r="B328" s="490"/>
      <c r="C328" s="673" t="e">
        <f>VLOOKUP(F328,DB!$D$4:$G$403,4,FALSE)</f>
        <v>#N/A</v>
      </c>
      <c r="D328" s="674" t="e">
        <f>VLOOKUP(F328,DB!$D$4:$G$403,3,FALSE)</f>
        <v>#N/A</v>
      </c>
      <c r="E328" s="675" t="e">
        <f>VLOOKUP(F328,DB!$D$4:$G$403,2,FALSE)</f>
        <v>#N/A</v>
      </c>
      <c r="F328" s="491"/>
      <c r="G328" s="491"/>
      <c r="H328" s="492"/>
      <c r="I328" s="493"/>
      <c r="J328" s="494" t="str">
        <f>IF(I328="","I열의 환율적용방법 선택",IF(I328="개별환율", "직접입력 하세요.", IF(OR(I328="가중평균환율",I328="송금환율"), "직접입력 하세요.", IF(I328="원화집행", 1, IF(I328="월별평균환율(미화)",VLOOKUP(MONTH(A328),월별평균환율!$B$34:$D$45,2,0), IF(I328="월별평균환율(현지화)",VLOOKUP(MONTH(A328),월별평균환율!$B$34:$D$45,3,0)))))))</f>
        <v>I열의 환율적용방법 선택</v>
      </c>
      <c r="K328" s="495">
        <f t="shared" si="5"/>
        <v>0</v>
      </c>
      <c r="L328" s="491"/>
      <c r="M328" s="496"/>
      <c r="N328" s="496"/>
    </row>
    <row r="329" spans="1:14" x14ac:dyDescent="0.3">
      <c r="A329" s="490"/>
      <c r="B329" s="490"/>
      <c r="C329" s="673" t="e">
        <f>VLOOKUP(F329,DB!$D$4:$G$403,4,FALSE)</f>
        <v>#N/A</v>
      </c>
      <c r="D329" s="674" t="e">
        <f>VLOOKUP(F329,DB!$D$4:$G$403,3,FALSE)</f>
        <v>#N/A</v>
      </c>
      <c r="E329" s="675" t="e">
        <f>VLOOKUP(F329,DB!$D$4:$G$403,2,FALSE)</f>
        <v>#N/A</v>
      </c>
      <c r="F329" s="491"/>
      <c r="G329" s="491"/>
      <c r="H329" s="492"/>
      <c r="I329" s="493"/>
      <c r="J329" s="494" t="str">
        <f>IF(I329="","I열의 환율적용방법 선택",IF(I329="개별환율", "직접입력 하세요.", IF(OR(I329="가중평균환율",I329="송금환율"), "직접입력 하세요.", IF(I329="원화집행", 1, IF(I329="월별평균환율(미화)",VLOOKUP(MONTH(A329),월별평균환율!$B$34:$D$45,2,0), IF(I329="월별평균환율(현지화)",VLOOKUP(MONTH(A329),월별평균환율!$B$34:$D$45,3,0)))))))</f>
        <v>I열의 환율적용방법 선택</v>
      </c>
      <c r="K329" s="495">
        <f t="shared" si="5"/>
        <v>0</v>
      </c>
      <c r="L329" s="491"/>
      <c r="M329" s="496"/>
      <c r="N329" s="496"/>
    </row>
    <row r="330" spans="1:14" x14ac:dyDescent="0.3">
      <c r="A330" s="490"/>
      <c r="B330" s="490"/>
      <c r="C330" s="673" t="e">
        <f>VLOOKUP(F330,DB!$D$4:$G$403,4,FALSE)</f>
        <v>#N/A</v>
      </c>
      <c r="D330" s="674" t="e">
        <f>VLOOKUP(F330,DB!$D$4:$G$403,3,FALSE)</f>
        <v>#N/A</v>
      </c>
      <c r="E330" s="675" t="e">
        <f>VLOOKUP(F330,DB!$D$4:$G$403,2,FALSE)</f>
        <v>#N/A</v>
      </c>
      <c r="F330" s="491"/>
      <c r="G330" s="491"/>
      <c r="H330" s="492"/>
      <c r="I330" s="493"/>
      <c r="J330" s="494" t="str">
        <f>IF(I330="","I열의 환율적용방법 선택",IF(I330="개별환율", "직접입력 하세요.", IF(OR(I330="가중평균환율",I330="송금환율"), "직접입력 하세요.", IF(I330="원화집행", 1, IF(I330="월별평균환율(미화)",VLOOKUP(MONTH(A330),월별평균환율!$B$34:$D$45,2,0), IF(I330="월별평균환율(현지화)",VLOOKUP(MONTH(A330),월별평균환율!$B$34:$D$45,3,0)))))))</f>
        <v>I열의 환율적용방법 선택</v>
      </c>
      <c r="K330" s="495">
        <f t="shared" si="5"/>
        <v>0</v>
      </c>
      <c r="L330" s="491"/>
      <c r="M330" s="496"/>
      <c r="N330" s="496"/>
    </row>
    <row r="331" spans="1:14" x14ac:dyDescent="0.3">
      <c r="A331" s="490"/>
      <c r="B331" s="490"/>
      <c r="C331" s="673" t="e">
        <f>VLOOKUP(F331,DB!$D$4:$G$403,4,FALSE)</f>
        <v>#N/A</v>
      </c>
      <c r="D331" s="674" t="e">
        <f>VLOOKUP(F331,DB!$D$4:$G$403,3,FALSE)</f>
        <v>#N/A</v>
      </c>
      <c r="E331" s="675" t="e">
        <f>VLOOKUP(F331,DB!$D$4:$G$403,2,FALSE)</f>
        <v>#N/A</v>
      </c>
      <c r="F331" s="491"/>
      <c r="G331" s="491"/>
      <c r="H331" s="492"/>
      <c r="I331" s="493"/>
      <c r="J331" s="494" t="str">
        <f>IF(I331="","I열의 환율적용방법 선택",IF(I331="개별환율", "직접입력 하세요.", IF(OR(I331="가중평균환율",I331="송금환율"), "직접입력 하세요.", IF(I331="원화집행", 1, IF(I331="월별평균환율(미화)",VLOOKUP(MONTH(A331),월별평균환율!$B$34:$D$45,2,0), IF(I331="월별평균환율(현지화)",VLOOKUP(MONTH(A331),월별평균환율!$B$34:$D$45,3,0)))))))</f>
        <v>I열의 환율적용방법 선택</v>
      </c>
      <c r="K331" s="495">
        <f t="shared" si="5"/>
        <v>0</v>
      </c>
      <c r="L331" s="491"/>
      <c r="M331" s="496"/>
      <c r="N331" s="496"/>
    </row>
    <row r="332" spans="1:14" x14ac:dyDescent="0.3">
      <c r="A332" s="490"/>
      <c r="B332" s="490"/>
      <c r="C332" s="673" t="e">
        <f>VLOOKUP(F332,DB!$D$4:$G$403,4,FALSE)</f>
        <v>#N/A</v>
      </c>
      <c r="D332" s="674" t="e">
        <f>VLOOKUP(F332,DB!$D$4:$G$403,3,FALSE)</f>
        <v>#N/A</v>
      </c>
      <c r="E332" s="675" t="e">
        <f>VLOOKUP(F332,DB!$D$4:$G$403,2,FALSE)</f>
        <v>#N/A</v>
      </c>
      <c r="F332" s="491"/>
      <c r="G332" s="491"/>
      <c r="H332" s="492"/>
      <c r="I332" s="493"/>
      <c r="J332" s="494" t="str">
        <f>IF(I332="","I열의 환율적용방법 선택",IF(I332="개별환율", "직접입력 하세요.", IF(OR(I332="가중평균환율",I332="송금환율"), "직접입력 하세요.", IF(I332="원화집행", 1, IF(I332="월별평균환율(미화)",VLOOKUP(MONTH(A332),월별평균환율!$B$34:$D$45,2,0), IF(I332="월별평균환율(현지화)",VLOOKUP(MONTH(A332),월별평균환율!$B$34:$D$45,3,0)))))))</f>
        <v>I열의 환율적용방법 선택</v>
      </c>
      <c r="K332" s="495">
        <f t="shared" si="5"/>
        <v>0</v>
      </c>
      <c r="L332" s="491"/>
      <c r="M332" s="496"/>
      <c r="N332" s="496"/>
    </row>
    <row r="333" spans="1:14" x14ac:dyDescent="0.3">
      <c r="A333" s="490"/>
      <c r="B333" s="490"/>
      <c r="C333" s="673" t="e">
        <f>VLOOKUP(F333,DB!$D$4:$G$403,4,FALSE)</f>
        <v>#N/A</v>
      </c>
      <c r="D333" s="674" t="e">
        <f>VLOOKUP(F333,DB!$D$4:$G$403,3,FALSE)</f>
        <v>#N/A</v>
      </c>
      <c r="E333" s="675" t="e">
        <f>VLOOKUP(F333,DB!$D$4:$G$403,2,FALSE)</f>
        <v>#N/A</v>
      </c>
      <c r="F333" s="491"/>
      <c r="G333" s="491"/>
      <c r="H333" s="492"/>
      <c r="I333" s="493"/>
      <c r="J333" s="494" t="str">
        <f>IF(I333="","I열의 환율적용방법 선택",IF(I333="개별환율", "직접입력 하세요.", IF(OR(I333="가중평균환율",I333="송금환율"), "직접입력 하세요.", IF(I333="원화집행", 1, IF(I333="월별평균환율(미화)",VLOOKUP(MONTH(A333),월별평균환율!$B$34:$D$45,2,0), IF(I333="월별평균환율(현지화)",VLOOKUP(MONTH(A333),월별평균환율!$B$34:$D$45,3,0)))))))</f>
        <v>I열의 환율적용방법 선택</v>
      </c>
      <c r="K333" s="495">
        <f t="shared" si="5"/>
        <v>0</v>
      </c>
      <c r="L333" s="491"/>
      <c r="M333" s="496"/>
      <c r="N333" s="496"/>
    </row>
    <row r="334" spans="1:14" x14ac:dyDescent="0.3">
      <c r="A334" s="490"/>
      <c r="B334" s="490"/>
      <c r="C334" s="673" t="e">
        <f>VLOOKUP(F334,DB!$D$4:$G$403,4,FALSE)</f>
        <v>#N/A</v>
      </c>
      <c r="D334" s="674" t="e">
        <f>VLOOKUP(F334,DB!$D$4:$G$403,3,FALSE)</f>
        <v>#N/A</v>
      </c>
      <c r="E334" s="675" t="e">
        <f>VLOOKUP(F334,DB!$D$4:$G$403,2,FALSE)</f>
        <v>#N/A</v>
      </c>
      <c r="F334" s="491"/>
      <c r="G334" s="491"/>
      <c r="H334" s="492"/>
      <c r="I334" s="493"/>
      <c r="J334" s="494" t="str">
        <f>IF(I334="","I열의 환율적용방법 선택",IF(I334="개별환율", "직접입력 하세요.", IF(OR(I334="가중평균환율",I334="송금환율"), "직접입력 하세요.", IF(I334="원화집행", 1, IF(I334="월별평균환율(미화)",VLOOKUP(MONTH(A334),월별평균환율!$B$34:$D$45,2,0), IF(I334="월별평균환율(현지화)",VLOOKUP(MONTH(A334),월별평균환율!$B$34:$D$45,3,0)))))))</f>
        <v>I열의 환율적용방법 선택</v>
      </c>
      <c r="K334" s="495">
        <f t="shared" si="5"/>
        <v>0</v>
      </c>
      <c r="L334" s="491"/>
      <c r="M334" s="496"/>
      <c r="N334" s="496"/>
    </row>
    <row r="335" spans="1:14" x14ac:dyDescent="0.3">
      <c r="A335" s="490"/>
      <c r="B335" s="490"/>
      <c r="C335" s="673" t="e">
        <f>VLOOKUP(F335,DB!$D$4:$G$403,4,FALSE)</f>
        <v>#N/A</v>
      </c>
      <c r="D335" s="674" t="e">
        <f>VLOOKUP(F335,DB!$D$4:$G$403,3,FALSE)</f>
        <v>#N/A</v>
      </c>
      <c r="E335" s="675" t="e">
        <f>VLOOKUP(F335,DB!$D$4:$G$403,2,FALSE)</f>
        <v>#N/A</v>
      </c>
      <c r="F335" s="491"/>
      <c r="G335" s="491"/>
      <c r="H335" s="492"/>
      <c r="I335" s="493"/>
      <c r="J335" s="494" t="str">
        <f>IF(I335="","I열의 환율적용방법 선택",IF(I335="개별환율", "직접입력 하세요.", IF(OR(I335="가중평균환율",I335="송금환율"), "직접입력 하세요.", IF(I335="원화집행", 1, IF(I335="월별평균환율(미화)",VLOOKUP(MONTH(A335),월별평균환율!$B$34:$D$45,2,0), IF(I335="월별평균환율(현지화)",VLOOKUP(MONTH(A335),월별평균환율!$B$34:$D$45,3,0)))))))</f>
        <v>I열의 환율적용방법 선택</v>
      </c>
      <c r="K335" s="495">
        <f t="shared" si="5"/>
        <v>0</v>
      </c>
      <c r="L335" s="491"/>
      <c r="M335" s="496"/>
      <c r="N335" s="496"/>
    </row>
    <row r="336" spans="1:14" x14ac:dyDescent="0.3">
      <c r="A336" s="490"/>
      <c r="B336" s="490"/>
      <c r="C336" s="673" t="e">
        <f>VLOOKUP(F336,DB!$D$4:$G$403,4,FALSE)</f>
        <v>#N/A</v>
      </c>
      <c r="D336" s="674" t="e">
        <f>VLOOKUP(F336,DB!$D$4:$G$403,3,FALSE)</f>
        <v>#N/A</v>
      </c>
      <c r="E336" s="675" t="e">
        <f>VLOOKUP(F336,DB!$D$4:$G$403,2,FALSE)</f>
        <v>#N/A</v>
      </c>
      <c r="F336" s="491"/>
      <c r="G336" s="491"/>
      <c r="H336" s="492"/>
      <c r="I336" s="493"/>
      <c r="J336" s="494" t="str">
        <f>IF(I336="","I열의 환율적용방법 선택",IF(I336="개별환율", "직접입력 하세요.", IF(OR(I336="가중평균환율",I336="송금환율"), "직접입력 하세요.", IF(I336="원화집행", 1, IF(I336="월별평균환율(미화)",VLOOKUP(MONTH(A336),월별평균환율!$B$34:$D$45,2,0), IF(I336="월별평균환율(현지화)",VLOOKUP(MONTH(A336),월별평균환율!$B$34:$D$45,3,0)))))))</f>
        <v>I열의 환율적용방법 선택</v>
      </c>
      <c r="K336" s="495">
        <f t="shared" si="5"/>
        <v>0</v>
      </c>
      <c r="L336" s="491"/>
      <c r="M336" s="496"/>
      <c r="N336" s="496"/>
    </row>
    <row r="337" spans="1:14" x14ac:dyDescent="0.3">
      <c r="A337" s="490"/>
      <c r="B337" s="490"/>
      <c r="C337" s="673" t="e">
        <f>VLOOKUP(F337,DB!$D$4:$G$403,4,FALSE)</f>
        <v>#N/A</v>
      </c>
      <c r="D337" s="674" t="e">
        <f>VLOOKUP(F337,DB!$D$4:$G$403,3,FALSE)</f>
        <v>#N/A</v>
      </c>
      <c r="E337" s="675" t="e">
        <f>VLOOKUP(F337,DB!$D$4:$G$403,2,FALSE)</f>
        <v>#N/A</v>
      </c>
      <c r="F337" s="491"/>
      <c r="G337" s="491"/>
      <c r="H337" s="492"/>
      <c r="I337" s="493"/>
      <c r="J337" s="494" t="str">
        <f>IF(I337="","I열의 환율적용방법 선택",IF(I337="개별환율", "직접입력 하세요.", IF(OR(I337="가중평균환율",I337="송금환율"), "직접입력 하세요.", IF(I337="원화집행", 1, IF(I337="월별평균환율(미화)",VLOOKUP(MONTH(A337),월별평균환율!$B$34:$D$45,2,0), IF(I337="월별평균환율(현지화)",VLOOKUP(MONTH(A337),월별평균환율!$B$34:$D$45,3,0)))))))</f>
        <v>I열의 환율적용방법 선택</v>
      </c>
      <c r="K337" s="495">
        <f t="shared" si="5"/>
        <v>0</v>
      </c>
      <c r="L337" s="491"/>
      <c r="M337" s="496"/>
      <c r="N337" s="496"/>
    </row>
    <row r="338" spans="1:14" x14ac:dyDescent="0.3">
      <c r="A338" s="490"/>
      <c r="B338" s="490"/>
      <c r="C338" s="673" t="e">
        <f>VLOOKUP(F338,DB!$D$4:$G$403,4,FALSE)</f>
        <v>#N/A</v>
      </c>
      <c r="D338" s="674" t="e">
        <f>VLOOKUP(F338,DB!$D$4:$G$403,3,FALSE)</f>
        <v>#N/A</v>
      </c>
      <c r="E338" s="675" t="e">
        <f>VLOOKUP(F338,DB!$D$4:$G$403,2,FALSE)</f>
        <v>#N/A</v>
      </c>
      <c r="F338" s="491"/>
      <c r="G338" s="491"/>
      <c r="H338" s="492"/>
      <c r="I338" s="493"/>
      <c r="J338" s="494" t="str">
        <f>IF(I338="","I열의 환율적용방법 선택",IF(I338="개별환율", "직접입력 하세요.", IF(OR(I338="가중평균환율",I338="송금환율"), "직접입력 하세요.", IF(I338="원화집행", 1, IF(I338="월별평균환율(미화)",VLOOKUP(MONTH(A338),월별평균환율!$B$34:$D$45,2,0), IF(I338="월별평균환율(현지화)",VLOOKUP(MONTH(A338),월별평균환율!$B$34:$D$45,3,0)))))))</f>
        <v>I열의 환율적용방법 선택</v>
      </c>
      <c r="K338" s="495">
        <f t="shared" si="5"/>
        <v>0</v>
      </c>
      <c r="L338" s="491"/>
      <c r="M338" s="496"/>
      <c r="N338" s="496"/>
    </row>
    <row r="339" spans="1:14" x14ac:dyDescent="0.3">
      <c r="A339" s="490"/>
      <c r="B339" s="490"/>
      <c r="C339" s="673" t="e">
        <f>VLOOKUP(F339,DB!$D$4:$G$403,4,FALSE)</f>
        <v>#N/A</v>
      </c>
      <c r="D339" s="674" t="e">
        <f>VLOOKUP(F339,DB!$D$4:$G$403,3,FALSE)</f>
        <v>#N/A</v>
      </c>
      <c r="E339" s="675" t="e">
        <f>VLOOKUP(F339,DB!$D$4:$G$403,2,FALSE)</f>
        <v>#N/A</v>
      </c>
      <c r="F339" s="491"/>
      <c r="G339" s="491"/>
      <c r="H339" s="492"/>
      <c r="I339" s="493"/>
      <c r="J339" s="494" t="str">
        <f>IF(I339="","I열의 환율적용방법 선택",IF(I339="개별환율", "직접입력 하세요.", IF(OR(I339="가중평균환율",I339="송금환율"), "직접입력 하세요.", IF(I339="원화집행", 1, IF(I339="월별평균환율(미화)",VLOOKUP(MONTH(A339),월별평균환율!$B$34:$D$45,2,0), IF(I339="월별평균환율(현지화)",VLOOKUP(MONTH(A339),월별평균환율!$B$34:$D$45,3,0)))))))</f>
        <v>I열의 환율적용방법 선택</v>
      </c>
      <c r="K339" s="495">
        <f t="shared" si="5"/>
        <v>0</v>
      </c>
      <c r="L339" s="491"/>
      <c r="M339" s="496"/>
      <c r="N339" s="496"/>
    </row>
    <row r="340" spans="1:14" x14ac:dyDescent="0.3">
      <c r="A340" s="490"/>
      <c r="B340" s="490"/>
      <c r="C340" s="673" t="e">
        <f>VLOOKUP(F340,DB!$D$4:$G$403,4,FALSE)</f>
        <v>#N/A</v>
      </c>
      <c r="D340" s="674" t="e">
        <f>VLOOKUP(F340,DB!$D$4:$G$403,3,FALSE)</f>
        <v>#N/A</v>
      </c>
      <c r="E340" s="675" t="e">
        <f>VLOOKUP(F340,DB!$D$4:$G$403,2,FALSE)</f>
        <v>#N/A</v>
      </c>
      <c r="F340" s="491"/>
      <c r="G340" s="491"/>
      <c r="H340" s="492"/>
      <c r="I340" s="493"/>
      <c r="J340" s="494" t="str">
        <f>IF(I340="","I열의 환율적용방법 선택",IF(I340="개별환율", "직접입력 하세요.", IF(OR(I340="가중평균환율",I340="송금환율"), "직접입력 하세요.", IF(I340="원화집행", 1, IF(I340="월별평균환율(미화)",VLOOKUP(MONTH(A340),월별평균환율!$B$34:$D$45,2,0), IF(I340="월별평균환율(현지화)",VLOOKUP(MONTH(A340),월별평균환율!$B$34:$D$45,3,0)))))))</f>
        <v>I열의 환율적용방법 선택</v>
      </c>
      <c r="K340" s="495">
        <f t="shared" si="5"/>
        <v>0</v>
      </c>
      <c r="L340" s="491"/>
      <c r="M340" s="496"/>
      <c r="N340" s="496"/>
    </row>
    <row r="341" spans="1:14" x14ac:dyDescent="0.3">
      <c r="A341" s="490"/>
      <c r="B341" s="490"/>
      <c r="C341" s="673" t="e">
        <f>VLOOKUP(F341,DB!$D$4:$G$403,4,FALSE)</f>
        <v>#N/A</v>
      </c>
      <c r="D341" s="674" t="e">
        <f>VLOOKUP(F341,DB!$D$4:$G$403,3,FALSE)</f>
        <v>#N/A</v>
      </c>
      <c r="E341" s="675" t="e">
        <f>VLOOKUP(F341,DB!$D$4:$G$403,2,FALSE)</f>
        <v>#N/A</v>
      </c>
      <c r="F341" s="491"/>
      <c r="G341" s="491"/>
      <c r="H341" s="492"/>
      <c r="I341" s="493"/>
      <c r="J341" s="494" t="str">
        <f>IF(I341="","I열의 환율적용방법 선택",IF(I341="개별환율", "직접입력 하세요.", IF(OR(I341="가중평균환율",I341="송금환율"), "직접입력 하세요.", IF(I341="원화집행", 1, IF(I341="월별평균환율(미화)",VLOOKUP(MONTH(A341),월별평균환율!$B$34:$D$45,2,0), IF(I341="월별평균환율(현지화)",VLOOKUP(MONTH(A341),월별평균환율!$B$34:$D$45,3,0)))))))</f>
        <v>I열의 환율적용방법 선택</v>
      </c>
      <c r="K341" s="495">
        <f t="shared" si="5"/>
        <v>0</v>
      </c>
      <c r="L341" s="491"/>
      <c r="M341" s="496"/>
      <c r="N341" s="496"/>
    </row>
    <row r="342" spans="1:14" x14ac:dyDescent="0.3">
      <c r="A342" s="490"/>
      <c r="B342" s="490"/>
      <c r="C342" s="673" t="e">
        <f>VLOOKUP(F342,DB!$D$4:$G$403,4,FALSE)</f>
        <v>#N/A</v>
      </c>
      <c r="D342" s="674" t="e">
        <f>VLOOKUP(F342,DB!$D$4:$G$403,3,FALSE)</f>
        <v>#N/A</v>
      </c>
      <c r="E342" s="675" t="e">
        <f>VLOOKUP(F342,DB!$D$4:$G$403,2,FALSE)</f>
        <v>#N/A</v>
      </c>
      <c r="F342" s="491"/>
      <c r="G342" s="491"/>
      <c r="H342" s="492"/>
      <c r="I342" s="493"/>
      <c r="J342" s="494" t="str">
        <f>IF(I342="","I열의 환율적용방법 선택",IF(I342="개별환율", "직접입력 하세요.", IF(OR(I342="가중평균환율",I342="송금환율"), "직접입력 하세요.", IF(I342="원화집행", 1, IF(I342="월별평균환율(미화)",VLOOKUP(MONTH(A342),월별평균환율!$B$34:$D$45,2,0), IF(I342="월별평균환율(현지화)",VLOOKUP(MONTH(A342),월별평균환율!$B$34:$D$45,3,0)))))))</f>
        <v>I열의 환율적용방법 선택</v>
      </c>
      <c r="K342" s="495">
        <f t="shared" si="5"/>
        <v>0</v>
      </c>
      <c r="L342" s="491"/>
      <c r="M342" s="496"/>
      <c r="N342" s="496"/>
    </row>
    <row r="343" spans="1:14" x14ac:dyDescent="0.3">
      <c r="A343" s="490"/>
      <c r="B343" s="490"/>
      <c r="C343" s="673" t="e">
        <f>VLOOKUP(F343,DB!$D$4:$G$403,4,FALSE)</f>
        <v>#N/A</v>
      </c>
      <c r="D343" s="674" t="e">
        <f>VLOOKUP(F343,DB!$D$4:$G$403,3,FALSE)</f>
        <v>#N/A</v>
      </c>
      <c r="E343" s="675" t="e">
        <f>VLOOKUP(F343,DB!$D$4:$G$403,2,FALSE)</f>
        <v>#N/A</v>
      </c>
      <c r="F343" s="491"/>
      <c r="G343" s="491"/>
      <c r="H343" s="492"/>
      <c r="I343" s="493"/>
      <c r="J343" s="494" t="str">
        <f>IF(I343="","I열의 환율적용방법 선택",IF(I343="개별환율", "직접입력 하세요.", IF(OR(I343="가중평균환율",I343="송금환율"), "직접입력 하세요.", IF(I343="원화집행", 1, IF(I343="월별평균환율(미화)",VLOOKUP(MONTH(A343),월별평균환율!$B$34:$D$45,2,0), IF(I343="월별평균환율(현지화)",VLOOKUP(MONTH(A343),월별평균환율!$B$34:$D$45,3,0)))))))</f>
        <v>I열의 환율적용방법 선택</v>
      </c>
      <c r="K343" s="495">
        <f t="shared" si="5"/>
        <v>0</v>
      </c>
      <c r="L343" s="491"/>
      <c r="M343" s="496"/>
      <c r="N343" s="496"/>
    </row>
    <row r="344" spans="1:14" x14ac:dyDescent="0.3">
      <c r="A344" s="490"/>
      <c r="B344" s="490"/>
      <c r="C344" s="673" t="e">
        <f>VLOOKUP(F344,DB!$D$4:$G$403,4,FALSE)</f>
        <v>#N/A</v>
      </c>
      <c r="D344" s="674" t="e">
        <f>VLOOKUP(F344,DB!$D$4:$G$403,3,FALSE)</f>
        <v>#N/A</v>
      </c>
      <c r="E344" s="675" t="e">
        <f>VLOOKUP(F344,DB!$D$4:$G$403,2,FALSE)</f>
        <v>#N/A</v>
      </c>
      <c r="F344" s="491"/>
      <c r="G344" s="491"/>
      <c r="H344" s="492"/>
      <c r="I344" s="493"/>
      <c r="J344" s="494" t="str">
        <f>IF(I344="","I열의 환율적용방법 선택",IF(I344="개별환율", "직접입력 하세요.", IF(OR(I344="가중평균환율",I344="송금환율"), "직접입력 하세요.", IF(I344="원화집행", 1, IF(I344="월별평균환율(미화)",VLOOKUP(MONTH(A344),월별평균환율!$B$34:$D$45,2,0), IF(I344="월별평균환율(현지화)",VLOOKUP(MONTH(A344),월별평균환율!$B$34:$D$45,3,0)))))))</f>
        <v>I열의 환율적용방법 선택</v>
      </c>
      <c r="K344" s="495">
        <f t="shared" si="5"/>
        <v>0</v>
      </c>
      <c r="L344" s="491"/>
      <c r="M344" s="496"/>
      <c r="N344" s="496"/>
    </row>
    <row r="345" spans="1:14" x14ac:dyDescent="0.3">
      <c r="A345" s="490"/>
      <c r="B345" s="490"/>
      <c r="C345" s="673" t="e">
        <f>VLOOKUP(F345,DB!$D$4:$G$403,4,FALSE)</f>
        <v>#N/A</v>
      </c>
      <c r="D345" s="674" t="e">
        <f>VLOOKUP(F345,DB!$D$4:$G$403,3,FALSE)</f>
        <v>#N/A</v>
      </c>
      <c r="E345" s="675" t="e">
        <f>VLOOKUP(F345,DB!$D$4:$G$403,2,FALSE)</f>
        <v>#N/A</v>
      </c>
      <c r="F345" s="491"/>
      <c r="G345" s="491"/>
      <c r="H345" s="492"/>
      <c r="I345" s="493"/>
      <c r="J345" s="494" t="str">
        <f>IF(I345="","I열의 환율적용방법 선택",IF(I345="개별환율", "직접입력 하세요.", IF(OR(I345="가중평균환율",I345="송금환율"), "직접입력 하세요.", IF(I345="원화집행", 1, IF(I345="월별평균환율(미화)",VLOOKUP(MONTH(A345),월별평균환율!$B$34:$D$45,2,0), IF(I345="월별평균환율(현지화)",VLOOKUP(MONTH(A345),월별평균환율!$B$34:$D$45,3,0)))))))</f>
        <v>I열의 환율적용방법 선택</v>
      </c>
      <c r="K345" s="495">
        <f t="shared" si="5"/>
        <v>0</v>
      </c>
      <c r="L345" s="491"/>
      <c r="M345" s="496"/>
      <c r="N345" s="496"/>
    </row>
    <row r="346" spans="1:14" x14ac:dyDescent="0.3">
      <c r="A346" s="490"/>
      <c r="B346" s="490"/>
      <c r="C346" s="673" t="e">
        <f>VLOOKUP(F346,DB!$D$4:$G$403,4,FALSE)</f>
        <v>#N/A</v>
      </c>
      <c r="D346" s="674" t="e">
        <f>VLOOKUP(F346,DB!$D$4:$G$403,3,FALSE)</f>
        <v>#N/A</v>
      </c>
      <c r="E346" s="675" t="e">
        <f>VLOOKUP(F346,DB!$D$4:$G$403,2,FALSE)</f>
        <v>#N/A</v>
      </c>
      <c r="F346" s="491"/>
      <c r="G346" s="491"/>
      <c r="H346" s="492"/>
      <c r="I346" s="493"/>
      <c r="J346" s="494" t="str">
        <f>IF(I346="","I열의 환율적용방법 선택",IF(I346="개별환율", "직접입력 하세요.", IF(OR(I346="가중평균환율",I346="송금환율"), "직접입력 하세요.", IF(I346="원화집행", 1, IF(I346="월별평균환율(미화)",VLOOKUP(MONTH(A346),월별평균환율!$B$34:$D$45,2,0), IF(I346="월별평균환율(현지화)",VLOOKUP(MONTH(A346),월별평균환율!$B$34:$D$45,3,0)))))))</f>
        <v>I열의 환율적용방법 선택</v>
      </c>
      <c r="K346" s="495">
        <f t="shared" si="5"/>
        <v>0</v>
      </c>
      <c r="L346" s="491"/>
      <c r="M346" s="496"/>
      <c r="N346" s="496"/>
    </row>
    <row r="347" spans="1:14" x14ac:dyDescent="0.3">
      <c r="A347" s="490"/>
      <c r="B347" s="490"/>
      <c r="C347" s="673" t="e">
        <f>VLOOKUP(F347,DB!$D$4:$G$403,4,FALSE)</f>
        <v>#N/A</v>
      </c>
      <c r="D347" s="674" t="e">
        <f>VLOOKUP(F347,DB!$D$4:$G$403,3,FALSE)</f>
        <v>#N/A</v>
      </c>
      <c r="E347" s="675" t="e">
        <f>VLOOKUP(F347,DB!$D$4:$G$403,2,FALSE)</f>
        <v>#N/A</v>
      </c>
      <c r="F347" s="491"/>
      <c r="G347" s="491"/>
      <c r="H347" s="492"/>
      <c r="I347" s="493"/>
      <c r="J347" s="494" t="str">
        <f>IF(I347="","I열의 환율적용방법 선택",IF(I347="개별환율", "직접입력 하세요.", IF(OR(I347="가중평균환율",I347="송금환율"), "직접입력 하세요.", IF(I347="원화집행", 1, IF(I347="월별평균환율(미화)",VLOOKUP(MONTH(A347),월별평균환율!$B$34:$D$45,2,0), IF(I347="월별평균환율(현지화)",VLOOKUP(MONTH(A347),월별평균환율!$B$34:$D$45,3,0)))))))</f>
        <v>I열의 환율적용방법 선택</v>
      </c>
      <c r="K347" s="495">
        <f t="shared" si="5"/>
        <v>0</v>
      </c>
      <c r="L347" s="491"/>
      <c r="M347" s="496"/>
      <c r="N347" s="496"/>
    </row>
    <row r="348" spans="1:14" x14ac:dyDescent="0.3">
      <c r="A348" s="490"/>
      <c r="B348" s="490"/>
      <c r="C348" s="673" t="e">
        <f>VLOOKUP(F348,DB!$D$4:$G$403,4,FALSE)</f>
        <v>#N/A</v>
      </c>
      <c r="D348" s="674" t="e">
        <f>VLOOKUP(F348,DB!$D$4:$G$403,3,FALSE)</f>
        <v>#N/A</v>
      </c>
      <c r="E348" s="675" t="e">
        <f>VLOOKUP(F348,DB!$D$4:$G$403,2,FALSE)</f>
        <v>#N/A</v>
      </c>
      <c r="F348" s="491"/>
      <c r="G348" s="491"/>
      <c r="H348" s="492"/>
      <c r="I348" s="493"/>
      <c r="J348" s="494" t="str">
        <f>IF(I348="","I열의 환율적용방법 선택",IF(I348="개별환율", "직접입력 하세요.", IF(OR(I348="가중평균환율",I348="송금환율"), "직접입력 하세요.", IF(I348="원화집행", 1, IF(I348="월별평균환율(미화)",VLOOKUP(MONTH(A348),월별평균환율!$B$34:$D$45,2,0), IF(I348="월별평균환율(현지화)",VLOOKUP(MONTH(A348),월별평균환율!$B$34:$D$45,3,0)))))))</f>
        <v>I열의 환율적용방법 선택</v>
      </c>
      <c r="K348" s="495">
        <f t="shared" si="5"/>
        <v>0</v>
      </c>
      <c r="L348" s="491"/>
      <c r="M348" s="496"/>
      <c r="N348" s="496"/>
    </row>
    <row r="349" spans="1:14" x14ac:dyDescent="0.3">
      <c r="A349" s="490"/>
      <c r="B349" s="490"/>
      <c r="C349" s="673" t="e">
        <f>VLOOKUP(F349,DB!$D$4:$G$403,4,FALSE)</f>
        <v>#N/A</v>
      </c>
      <c r="D349" s="674" t="e">
        <f>VLOOKUP(F349,DB!$D$4:$G$403,3,FALSE)</f>
        <v>#N/A</v>
      </c>
      <c r="E349" s="675" t="e">
        <f>VLOOKUP(F349,DB!$D$4:$G$403,2,FALSE)</f>
        <v>#N/A</v>
      </c>
      <c r="F349" s="491"/>
      <c r="G349" s="491"/>
      <c r="H349" s="492"/>
      <c r="I349" s="493"/>
      <c r="J349" s="494" t="str">
        <f>IF(I349="","I열의 환율적용방법 선택",IF(I349="개별환율", "직접입력 하세요.", IF(OR(I349="가중평균환율",I349="송금환율"), "직접입력 하세요.", IF(I349="원화집행", 1, IF(I349="월별평균환율(미화)",VLOOKUP(MONTH(A349),월별평균환율!$B$34:$D$45,2,0), IF(I349="월별평균환율(현지화)",VLOOKUP(MONTH(A349),월별평균환율!$B$34:$D$45,3,0)))))))</f>
        <v>I열의 환율적용방법 선택</v>
      </c>
      <c r="K349" s="495">
        <f t="shared" si="5"/>
        <v>0</v>
      </c>
      <c r="L349" s="491"/>
      <c r="M349" s="496"/>
      <c r="N349" s="496"/>
    </row>
    <row r="350" spans="1:14" x14ac:dyDescent="0.3">
      <c r="A350" s="490"/>
      <c r="B350" s="490"/>
      <c r="C350" s="673" t="e">
        <f>VLOOKUP(F350,DB!$D$4:$G$403,4,FALSE)</f>
        <v>#N/A</v>
      </c>
      <c r="D350" s="674" t="e">
        <f>VLOOKUP(F350,DB!$D$4:$G$403,3,FALSE)</f>
        <v>#N/A</v>
      </c>
      <c r="E350" s="675" t="e">
        <f>VLOOKUP(F350,DB!$D$4:$G$403,2,FALSE)</f>
        <v>#N/A</v>
      </c>
      <c r="F350" s="491"/>
      <c r="G350" s="491"/>
      <c r="H350" s="492"/>
      <c r="I350" s="493"/>
      <c r="J350" s="494" t="str">
        <f>IF(I350="","I열의 환율적용방법 선택",IF(I350="개별환율", "직접입력 하세요.", IF(OR(I350="가중평균환율",I350="송금환율"), "직접입력 하세요.", IF(I350="원화집행", 1, IF(I350="월별평균환율(미화)",VLOOKUP(MONTH(A350),월별평균환율!$B$34:$D$45,2,0), IF(I350="월별평균환율(현지화)",VLOOKUP(MONTH(A350),월별평균환율!$B$34:$D$45,3,0)))))))</f>
        <v>I열의 환율적용방법 선택</v>
      </c>
      <c r="K350" s="495">
        <f t="shared" si="5"/>
        <v>0</v>
      </c>
      <c r="L350" s="491"/>
      <c r="M350" s="496"/>
      <c r="N350" s="496"/>
    </row>
    <row r="351" spans="1:14" x14ac:dyDescent="0.3">
      <c r="A351" s="490"/>
      <c r="B351" s="490"/>
      <c r="C351" s="673" t="e">
        <f>VLOOKUP(F351,DB!$D$4:$G$403,4,FALSE)</f>
        <v>#N/A</v>
      </c>
      <c r="D351" s="674" t="e">
        <f>VLOOKUP(F351,DB!$D$4:$G$403,3,FALSE)</f>
        <v>#N/A</v>
      </c>
      <c r="E351" s="675" t="e">
        <f>VLOOKUP(F351,DB!$D$4:$G$403,2,FALSE)</f>
        <v>#N/A</v>
      </c>
      <c r="F351" s="491"/>
      <c r="G351" s="491"/>
      <c r="H351" s="492"/>
      <c r="I351" s="493"/>
      <c r="J351" s="494" t="str">
        <f>IF(I351="","I열의 환율적용방법 선택",IF(I351="개별환율", "직접입력 하세요.", IF(OR(I351="가중평균환율",I351="송금환율"), "직접입력 하세요.", IF(I351="원화집행", 1, IF(I351="월별평균환율(미화)",VLOOKUP(MONTH(A351),월별평균환율!$B$34:$D$45,2,0), IF(I351="월별평균환율(현지화)",VLOOKUP(MONTH(A351),월별평균환율!$B$34:$D$45,3,0)))))))</f>
        <v>I열의 환율적용방법 선택</v>
      </c>
      <c r="K351" s="495">
        <f t="shared" si="5"/>
        <v>0</v>
      </c>
      <c r="L351" s="491"/>
      <c r="M351" s="496"/>
      <c r="N351" s="496"/>
    </row>
    <row r="352" spans="1:14" x14ac:dyDescent="0.3">
      <c r="A352" s="490"/>
      <c r="B352" s="490"/>
      <c r="C352" s="673" t="e">
        <f>VLOOKUP(F352,DB!$D$4:$G$403,4,FALSE)</f>
        <v>#N/A</v>
      </c>
      <c r="D352" s="674" t="e">
        <f>VLOOKUP(F352,DB!$D$4:$G$403,3,FALSE)</f>
        <v>#N/A</v>
      </c>
      <c r="E352" s="675" t="e">
        <f>VLOOKUP(F352,DB!$D$4:$G$403,2,FALSE)</f>
        <v>#N/A</v>
      </c>
      <c r="F352" s="491"/>
      <c r="G352" s="491"/>
      <c r="H352" s="492"/>
      <c r="I352" s="493"/>
      <c r="J352" s="494" t="str">
        <f>IF(I352="","I열의 환율적용방법 선택",IF(I352="개별환율", "직접입력 하세요.", IF(OR(I352="가중평균환율",I352="송금환율"), "직접입력 하세요.", IF(I352="원화집행", 1, IF(I352="월별평균환율(미화)",VLOOKUP(MONTH(A352),월별평균환율!$B$34:$D$45,2,0), IF(I352="월별평균환율(현지화)",VLOOKUP(MONTH(A352),월별평균환율!$B$34:$D$45,3,0)))))))</f>
        <v>I열의 환율적용방법 선택</v>
      </c>
      <c r="K352" s="495">
        <f t="shared" si="5"/>
        <v>0</v>
      </c>
      <c r="L352" s="491"/>
      <c r="M352" s="496"/>
      <c r="N352" s="496"/>
    </row>
    <row r="353" spans="1:14" x14ac:dyDescent="0.3">
      <c r="A353" s="490"/>
      <c r="B353" s="490"/>
      <c r="C353" s="673" t="e">
        <f>VLOOKUP(F353,DB!$D$4:$G$403,4,FALSE)</f>
        <v>#N/A</v>
      </c>
      <c r="D353" s="674" t="e">
        <f>VLOOKUP(F353,DB!$D$4:$G$403,3,FALSE)</f>
        <v>#N/A</v>
      </c>
      <c r="E353" s="675" t="e">
        <f>VLOOKUP(F353,DB!$D$4:$G$403,2,FALSE)</f>
        <v>#N/A</v>
      </c>
      <c r="F353" s="491"/>
      <c r="G353" s="491"/>
      <c r="H353" s="492"/>
      <c r="I353" s="493"/>
      <c r="J353" s="494" t="str">
        <f>IF(I353="","I열의 환율적용방법 선택",IF(I353="개별환율", "직접입력 하세요.", IF(OR(I353="가중평균환율",I353="송금환율"), "직접입력 하세요.", IF(I353="원화집행", 1, IF(I353="월별평균환율(미화)",VLOOKUP(MONTH(A353),월별평균환율!$B$34:$D$45,2,0), IF(I353="월별평균환율(현지화)",VLOOKUP(MONTH(A353),월별평균환율!$B$34:$D$45,3,0)))))))</f>
        <v>I열의 환율적용방법 선택</v>
      </c>
      <c r="K353" s="495">
        <f t="shared" si="5"/>
        <v>0</v>
      </c>
      <c r="L353" s="491"/>
      <c r="M353" s="496"/>
      <c r="N353" s="496"/>
    </row>
    <row r="354" spans="1:14" x14ac:dyDescent="0.3">
      <c r="A354" s="490"/>
      <c r="B354" s="490"/>
      <c r="C354" s="673" t="e">
        <f>VLOOKUP(F354,DB!$D$4:$G$403,4,FALSE)</f>
        <v>#N/A</v>
      </c>
      <c r="D354" s="674" t="e">
        <f>VLOOKUP(F354,DB!$D$4:$G$403,3,FALSE)</f>
        <v>#N/A</v>
      </c>
      <c r="E354" s="675" t="e">
        <f>VLOOKUP(F354,DB!$D$4:$G$403,2,FALSE)</f>
        <v>#N/A</v>
      </c>
      <c r="F354" s="491"/>
      <c r="G354" s="491"/>
      <c r="H354" s="492"/>
      <c r="I354" s="493"/>
      <c r="J354" s="494" t="str">
        <f>IF(I354="","I열의 환율적용방법 선택",IF(I354="개별환율", "직접입력 하세요.", IF(OR(I354="가중평균환율",I354="송금환율"), "직접입력 하세요.", IF(I354="원화집행", 1, IF(I354="월별평균환율(미화)",VLOOKUP(MONTH(A354),월별평균환율!$B$34:$D$45,2,0), IF(I354="월별평균환율(현지화)",VLOOKUP(MONTH(A354),월별평균환율!$B$34:$D$45,3,0)))))))</f>
        <v>I열의 환율적용방법 선택</v>
      </c>
      <c r="K354" s="495">
        <f t="shared" si="5"/>
        <v>0</v>
      </c>
      <c r="L354" s="491"/>
      <c r="M354" s="496"/>
      <c r="N354" s="496"/>
    </row>
    <row r="355" spans="1:14" x14ac:dyDescent="0.3">
      <c r="A355" s="490"/>
      <c r="B355" s="490"/>
      <c r="C355" s="673" t="e">
        <f>VLOOKUP(F355,DB!$D$4:$G$403,4,FALSE)</f>
        <v>#N/A</v>
      </c>
      <c r="D355" s="674" t="e">
        <f>VLOOKUP(F355,DB!$D$4:$G$403,3,FALSE)</f>
        <v>#N/A</v>
      </c>
      <c r="E355" s="675" t="e">
        <f>VLOOKUP(F355,DB!$D$4:$G$403,2,FALSE)</f>
        <v>#N/A</v>
      </c>
      <c r="F355" s="491"/>
      <c r="G355" s="491"/>
      <c r="H355" s="492"/>
      <c r="I355" s="493"/>
      <c r="J355" s="494" t="str">
        <f>IF(I355="","I열의 환율적용방법 선택",IF(I355="개별환율", "직접입력 하세요.", IF(OR(I355="가중평균환율",I355="송금환율"), "직접입력 하세요.", IF(I355="원화집행", 1, IF(I355="월별평균환율(미화)",VLOOKUP(MONTH(A355),월별평균환율!$B$34:$D$45,2,0), IF(I355="월별평균환율(현지화)",VLOOKUP(MONTH(A355),월별평균환율!$B$34:$D$45,3,0)))))))</f>
        <v>I열의 환율적용방법 선택</v>
      </c>
      <c r="K355" s="495">
        <f t="shared" si="5"/>
        <v>0</v>
      </c>
      <c r="L355" s="491"/>
      <c r="M355" s="496"/>
      <c r="N355" s="496"/>
    </row>
    <row r="356" spans="1:14" x14ac:dyDescent="0.3">
      <c r="A356" s="490"/>
      <c r="B356" s="490"/>
      <c r="C356" s="673" t="e">
        <f>VLOOKUP(F356,DB!$D$4:$G$403,4,FALSE)</f>
        <v>#N/A</v>
      </c>
      <c r="D356" s="674" t="e">
        <f>VLOOKUP(F356,DB!$D$4:$G$403,3,FALSE)</f>
        <v>#N/A</v>
      </c>
      <c r="E356" s="675" t="e">
        <f>VLOOKUP(F356,DB!$D$4:$G$403,2,FALSE)</f>
        <v>#N/A</v>
      </c>
      <c r="F356" s="491"/>
      <c r="G356" s="491"/>
      <c r="H356" s="492"/>
      <c r="I356" s="493"/>
      <c r="J356" s="494" t="str">
        <f>IF(I356="","I열의 환율적용방법 선택",IF(I356="개별환율", "직접입력 하세요.", IF(OR(I356="가중평균환율",I356="송금환율"), "직접입력 하세요.", IF(I356="원화집행", 1, IF(I356="월별평균환율(미화)",VLOOKUP(MONTH(A356),월별평균환율!$B$34:$D$45,2,0), IF(I356="월별평균환율(현지화)",VLOOKUP(MONTH(A356),월별평균환율!$B$34:$D$45,3,0)))))))</f>
        <v>I열의 환율적용방법 선택</v>
      </c>
      <c r="K356" s="495">
        <f t="shared" si="5"/>
        <v>0</v>
      </c>
      <c r="L356" s="491"/>
      <c r="M356" s="496"/>
      <c r="N356" s="496"/>
    </row>
    <row r="357" spans="1:14" x14ac:dyDescent="0.3">
      <c r="A357" s="490"/>
      <c r="B357" s="490"/>
      <c r="C357" s="673" t="e">
        <f>VLOOKUP(F357,DB!$D$4:$G$403,4,FALSE)</f>
        <v>#N/A</v>
      </c>
      <c r="D357" s="674" t="e">
        <f>VLOOKUP(F357,DB!$D$4:$G$403,3,FALSE)</f>
        <v>#N/A</v>
      </c>
      <c r="E357" s="675" t="e">
        <f>VLOOKUP(F357,DB!$D$4:$G$403,2,FALSE)</f>
        <v>#N/A</v>
      </c>
      <c r="F357" s="491"/>
      <c r="G357" s="491"/>
      <c r="H357" s="492"/>
      <c r="I357" s="493"/>
      <c r="J357" s="494" t="str">
        <f>IF(I357="","I열의 환율적용방법 선택",IF(I357="개별환율", "직접입력 하세요.", IF(OR(I357="가중평균환율",I357="송금환율"), "직접입력 하세요.", IF(I357="원화집행", 1, IF(I357="월별평균환율(미화)",VLOOKUP(MONTH(A357),월별평균환율!$B$34:$D$45,2,0), IF(I357="월별평균환율(현지화)",VLOOKUP(MONTH(A357),월별평균환율!$B$34:$D$45,3,0)))))))</f>
        <v>I열의 환율적용방법 선택</v>
      </c>
      <c r="K357" s="495">
        <f t="shared" si="5"/>
        <v>0</v>
      </c>
      <c r="L357" s="491"/>
      <c r="M357" s="496"/>
      <c r="N357" s="496"/>
    </row>
    <row r="358" spans="1:14" x14ac:dyDescent="0.3">
      <c r="A358" s="490"/>
      <c r="B358" s="490"/>
      <c r="C358" s="673" t="e">
        <f>VLOOKUP(F358,DB!$D$4:$G$403,4,FALSE)</f>
        <v>#N/A</v>
      </c>
      <c r="D358" s="674" t="e">
        <f>VLOOKUP(F358,DB!$D$4:$G$403,3,FALSE)</f>
        <v>#N/A</v>
      </c>
      <c r="E358" s="675" t="e">
        <f>VLOOKUP(F358,DB!$D$4:$G$403,2,FALSE)</f>
        <v>#N/A</v>
      </c>
      <c r="F358" s="491"/>
      <c r="G358" s="491"/>
      <c r="H358" s="492"/>
      <c r="I358" s="493"/>
      <c r="J358" s="494" t="str">
        <f>IF(I358="","I열의 환율적용방법 선택",IF(I358="개별환율", "직접입력 하세요.", IF(OR(I358="가중평균환율",I358="송금환율"), "직접입력 하세요.", IF(I358="원화집행", 1, IF(I358="월별평균환율(미화)",VLOOKUP(MONTH(A358),월별평균환율!$B$34:$D$45,2,0), IF(I358="월별평균환율(현지화)",VLOOKUP(MONTH(A358),월별평균환율!$B$34:$D$45,3,0)))))))</f>
        <v>I열의 환율적용방법 선택</v>
      </c>
      <c r="K358" s="495">
        <f t="shared" si="5"/>
        <v>0</v>
      </c>
      <c r="L358" s="491"/>
      <c r="M358" s="496"/>
      <c r="N358" s="496"/>
    </row>
    <row r="359" spans="1:14" x14ac:dyDescent="0.3">
      <c r="A359" s="490"/>
      <c r="B359" s="490"/>
      <c r="C359" s="673" t="e">
        <f>VLOOKUP(F359,DB!$D$4:$G$403,4,FALSE)</f>
        <v>#N/A</v>
      </c>
      <c r="D359" s="674" t="e">
        <f>VLOOKUP(F359,DB!$D$4:$G$403,3,FALSE)</f>
        <v>#N/A</v>
      </c>
      <c r="E359" s="675" t="e">
        <f>VLOOKUP(F359,DB!$D$4:$G$403,2,FALSE)</f>
        <v>#N/A</v>
      </c>
      <c r="F359" s="491"/>
      <c r="G359" s="491"/>
      <c r="H359" s="492"/>
      <c r="I359" s="493"/>
      <c r="J359" s="494" t="str">
        <f>IF(I359="","I열의 환율적용방법 선택",IF(I359="개별환율", "직접입력 하세요.", IF(OR(I359="가중평균환율",I359="송금환율"), "직접입력 하세요.", IF(I359="원화집행", 1, IF(I359="월별평균환율(미화)",VLOOKUP(MONTH(A359),월별평균환율!$B$34:$D$45,2,0), IF(I359="월별평균환율(현지화)",VLOOKUP(MONTH(A359),월별평균환율!$B$34:$D$45,3,0)))))))</f>
        <v>I열의 환율적용방법 선택</v>
      </c>
      <c r="K359" s="495">
        <f t="shared" si="5"/>
        <v>0</v>
      </c>
      <c r="L359" s="491"/>
      <c r="M359" s="496"/>
      <c r="N359" s="496"/>
    </row>
    <row r="360" spans="1:14" x14ac:dyDescent="0.3">
      <c r="A360" s="490"/>
      <c r="B360" s="490"/>
      <c r="C360" s="673" t="e">
        <f>VLOOKUP(F360,DB!$D$4:$G$403,4,FALSE)</f>
        <v>#N/A</v>
      </c>
      <c r="D360" s="674" t="e">
        <f>VLOOKUP(F360,DB!$D$4:$G$403,3,FALSE)</f>
        <v>#N/A</v>
      </c>
      <c r="E360" s="675" t="e">
        <f>VLOOKUP(F360,DB!$D$4:$G$403,2,FALSE)</f>
        <v>#N/A</v>
      </c>
      <c r="F360" s="491"/>
      <c r="G360" s="491"/>
      <c r="H360" s="492"/>
      <c r="I360" s="493"/>
      <c r="J360" s="494" t="str">
        <f>IF(I360="","I열의 환율적용방법 선택",IF(I360="개별환율", "직접입력 하세요.", IF(OR(I360="가중평균환율",I360="송금환율"), "직접입력 하세요.", IF(I360="원화집행", 1, IF(I360="월별평균환율(미화)",VLOOKUP(MONTH(A360),월별평균환율!$B$34:$D$45,2,0), IF(I360="월별평균환율(현지화)",VLOOKUP(MONTH(A360),월별평균환율!$B$34:$D$45,3,0)))))))</f>
        <v>I열의 환율적용방법 선택</v>
      </c>
      <c r="K360" s="495">
        <f t="shared" si="5"/>
        <v>0</v>
      </c>
      <c r="L360" s="491"/>
      <c r="M360" s="496"/>
      <c r="N360" s="496"/>
    </row>
    <row r="361" spans="1:14" x14ac:dyDescent="0.3">
      <c r="A361" s="490"/>
      <c r="B361" s="490"/>
      <c r="C361" s="673" t="e">
        <f>VLOOKUP(F361,DB!$D$4:$G$403,4,FALSE)</f>
        <v>#N/A</v>
      </c>
      <c r="D361" s="674" t="e">
        <f>VLOOKUP(F361,DB!$D$4:$G$403,3,FALSE)</f>
        <v>#N/A</v>
      </c>
      <c r="E361" s="675" t="e">
        <f>VLOOKUP(F361,DB!$D$4:$G$403,2,FALSE)</f>
        <v>#N/A</v>
      </c>
      <c r="F361" s="491"/>
      <c r="G361" s="491"/>
      <c r="H361" s="492"/>
      <c r="I361" s="493"/>
      <c r="J361" s="494" t="str">
        <f>IF(I361="","I열의 환율적용방법 선택",IF(I361="개별환율", "직접입력 하세요.", IF(OR(I361="가중평균환율",I361="송금환율"), "직접입력 하세요.", IF(I361="원화집행", 1, IF(I361="월별평균환율(미화)",VLOOKUP(MONTH(A361),월별평균환율!$B$34:$D$45,2,0), IF(I361="월별평균환율(현지화)",VLOOKUP(MONTH(A361),월별평균환율!$B$34:$D$45,3,0)))))))</f>
        <v>I열의 환율적용방법 선택</v>
      </c>
      <c r="K361" s="495">
        <f t="shared" si="5"/>
        <v>0</v>
      </c>
      <c r="L361" s="491"/>
      <c r="M361" s="496"/>
      <c r="N361" s="496"/>
    </row>
    <row r="362" spans="1:14" x14ac:dyDescent="0.3">
      <c r="A362" s="490"/>
      <c r="B362" s="490"/>
      <c r="C362" s="673" t="e">
        <f>VLOOKUP(F362,DB!$D$4:$G$403,4,FALSE)</f>
        <v>#N/A</v>
      </c>
      <c r="D362" s="674" t="e">
        <f>VLOOKUP(F362,DB!$D$4:$G$403,3,FALSE)</f>
        <v>#N/A</v>
      </c>
      <c r="E362" s="675" t="e">
        <f>VLOOKUP(F362,DB!$D$4:$G$403,2,FALSE)</f>
        <v>#N/A</v>
      </c>
      <c r="F362" s="491"/>
      <c r="G362" s="491"/>
      <c r="H362" s="492"/>
      <c r="I362" s="493"/>
      <c r="J362" s="494" t="str">
        <f>IF(I362="","I열의 환율적용방법 선택",IF(I362="개별환율", "직접입력 하세요.", IF(OR(I362="가중평균환율",I362="송금환율"), "직접입력 하세요.", IF(I362="원화집행", 1, IF(I362="월별평균환율(미화)",VLOOKUP(MONTH(A362),월별평균환율!$B$34:$D$45,2,0), IF(I362="월별평균환율(현지화)",VLOOKUP(MONTH(A362),월별평균환율!$B$34:$D$45,3,0)))))))</f>
        <v>I열의 환율적용방법 선택</v>
      </c>
      <c r="K362" s="495">
        <f t="shared" si="5"/>
        <v>0</v>
      </c>
      <c r="L362" s="491"/>
      <c r="M362" s="496"/>
      <c r="N362" s="496"/>
    </row>
    <row r="363" spans="1:14" x14ac:dyDescent="0.3">
      <c r="A363" s="490"/>
      <c r="B363" s="490"/>
      <c r="C363" s="673" t="e">
        <f>VLOOKUP(F363,DB!$D$4:$G$403,4,FALSE)</f>
        <v>#N/A</v>
      </c>
      <c r="D363" s="674" t="e">
        <f>VLOOKUP(F363,DB!$D$4:$G$403,3,FALSE)</f>
        <v>#N/A</v>
      </c>
      <c r="E363" s="675" t="e">
        <f>VLOOKUP(F363,DB!$D$4:$G$403,2,FALSE)</f>
        <v>#N/A</v>
      </c>
      <c r="F363" s="491"/>
      <c r="G363" s="491"/>
      <c r="H363" s="492"/>
      <c r="I363" s="493"/>
      <c r="J363" s="494" t="str">
        <f>IF(I363="","I열의 환율적용방법 선택",IF(I363="개별환율", "직접입력 하세요.", IF(OR(I363="가중평균환율",I363="송금환율"), "직접입력 하세요.", IF(I363="원화집행", 1, IF(I363="월별평균환율(미화)",VLOOKUP(MONTH(A363),월별평균환율!$B$34:$D$45,2,0), IF(I363="월별평균환율(현지화)",VLOOKUP(MONTH(A363),월별평균환율!$B$34:$D$45,3,0)))))))</f>
        <v>I열의 환율적용방법 선택</v>
      </c>
      <c r="K363" s="495">
        <f t="shared" si="5"/>
        <v>0</v>
      </c>
      <c r="L363" s="491"/>
      <c r="M363" s="496"/>
      <c r="N363" s="496"/>
    </row>
    <row r="364" spans="1:14" x14ac:dyDescent="0.3">
      <c r="A364" s="490"/>
      <c r="B364" s="490"/>
      <c r="C364" s="673" t="e">
        <f>VLOOKUP(F364,DB!$D$4:$G$403,4,FALSE)</f>
        <v>#N/A</v>
      </c>
      <c r="D364" s="674" t="e">
        <f>VLOOKUP(F364,DB!$D$4:$G$403,3,FALSE)</f>
        <v>#N/A</v>
      </c>
      <c r="E364" s="675" t="e">
        <f>VLOOKUP(F364,DB!$D$4:$G$403,2,FALSE)</f>
        <v>#N/A</v>
      </c>
      <c r="F364" s="491"/>
      <c r="G364" s="491"/>
      <c r="H364" s="492"/>
      <c r="I364" s="493"/>
      <c r="J364" s="494" t="str">
        <f>IF(I364="","I열의 환율적용방법 선택",IF(I364="개별환율", "직접입력 하세요.", IF(OR(I364="가중평균환율",I364="송금환율"), "직접입력 하세요.", IF(I364="원화집행", 1, IF(I364="월별평균환율(미화)",VLOOKUP(MONTH(A364),월별평균환율!$B$34:$D$45,2,0), IF(I364="월별평균환율(현지화)",VLOOKUP(MONTH(A364),월별평균환율!$B$34:$D$45,3,0)))))))</f>
        <v>I열의 환율적용방법 선택</v>
      </c>
      <c r="K364" s="495">
        <f t="shared" si="5"/>
        <v>0</v>
      </c>
      <c r="L364" s="491"/>
      <c r="M364" s="496"/>
      <c r="N364" s="496"/>
    </row>
    <row r="365" spans="1:14" x14ac:dyDescent="0.3">
      <c r="A365" s="490"/>
      <c r="B365" s="490"/>
      <c r="C365" s="673" t="e">
        <f>VLOOKUP(F365,DB!$D$4:$G$403,4,FALSE)</f>
        <v>#N/A</v>
      </c>
      <c r="D365" s="674" t="e">
        <f>VLOOKUP(F365,DB!$D$4:$G$403,3,FALSE)</f>
        <v>#N/A</v>
      </c>
      <c r="E365" s="675" t="e">
        <f>VLOOKUP(F365,DB!$D$4:$G$403,2,FALSE)</f>
        <v>#N/A</v>
      </c>
      <c r="F365" s="491"/>
      <c r="G365" s="491"/>
      <c r="H365" s="492"/>
      <c r="I365" s="493"/>
      <c r="J365" s="494" t="str">
        <f>IF(I365="","I열의 환율적용방법 선택",IF(I365="개별환율", "직접입력 하세요.", IF(OR(I365="가중평균환율",I365="송금환율"), "직접입력 하세요.", IF(I365="원화집행", 1, IF(I365="월별평균환율(미화)",VLOOKUP(MONTH(A365),월별평균환율!$B$34:$D$45,2,0), IF(I365="월별평균환율(현지화)",VLOOKUP(MONTH(A365),월별평균환율!$B$34:$D$45,3,0)))))))</f>
        <v>I열의 환율적용방법 선택</v>
      </c>
      <c r="K365" s="495">
        <f t="shared" si="5"/>
        <v>0</v>
      </c>
      <c r="L365" s="491"/>
      <c r="M365" s="496"/>
      <c r="N365" s="496"/>
    </row>
    <row r="366" spans="1:14" x14ac:dyDescent="0.3">
      <c r="A366" s="490"/>
      <c r="B366" s="490"/>
      <c r="C366" s="673" t="e">
        <f>VLOOKUP(F366,DB!$D$4:$G$403,4,FALSE)</f>
        <v>#N/A</v>
      </c>
      <c r="D366" s="674" t="e">
        <f>VLOOKUP(F366,DB!$D$4:$G$403,3,FALSE)</f>
        <v>#N/A</v>
      </c>
      <c r="E366" s="675" t="e">
        <f>VLOOKUP(F366,DB!$D$4:$G$403,2,FALSE)</f>
        <v>#N/A</v>
      </c>
      <c r="F366" s="491"/>
      <c r="G366" s="491"/>
      <c r="H366" s="492"/>
      <c r="I366" s="493"/>
      <c r="J366" s="494" t="str">
        <f>IF(I366="","I열의 환율적용방법 선택",IF(I366="개별환율", "직접입력 하세요.", IF(OR(I366="가중평균환율",I366="송금환율"), "직접입력 하세요.", IF(I366="원화집행", 1, IF(I366="월별평균환율(미화)",VLOOKUP(MONTH(A366),월별평균환율!$B$34:$D$45,2,0), IF(I366="월별평균환율(현지화)",VLOOKUP(MONTH(A366),월별평균환율!$B$34:$D$45,3,0)))))))</f>
        <v>I열의 환율적용방법 선택</v>
      </c>
      <c r="K366" s="495">
        <f t="shared" si="5"/>
        <v>0</v>
      </c>
      <c r="L366" s="491"/>
      <c r="M366" s="496"/>
      <c r="N366" s="496"/>
    </row>
    <row r="367" spans="1:14" x14ac:dyDescent="0.3">
      <c r="A367" s="490"/>
      <c r="B367" s="490"/>
      <c r="C367" s="673" t="e">
        <f>VLOOKUP(F367,DB!$D$4:$G$403,4,FALSE)</f>
        <v>#N/A</v>
      </c>
      <c r="D367" s="674" t="e">
        <f>VLOOKUP(F367,DB!$D$4:$G$403,3,FALSE)</f>
        <v>#N/A</v>
      </c>
      <c r="E367" s="675" t="e">
        <f>VLOOKUP(F367,DB!$D$4:$G$403,2,FALSE)</f>
        <v>#N/A</v>
      </c>
      <c r="F367" s="491"/>
      <c r="G367" s="491"/>
      <c r="H367" s="492"/>
      <c r="I367" s="493"/>
      <c r="J367" s="494" t="str">
        <f>IF(I367="","I열의 환율적용방법 선택",IF(I367="개별환율", "직접입력 하세요.", IF(OR(I367="가중평균환율",I367="송금환율"), "직접입력 하세요.", IF(I367="원화집행", 1, IF(I367="월별평균환율(미화)",VLOOKUP(MONTH(A367),월별평균환율!$B$34:$D$45,2,0), IF(I367="월별평균환율(현지화)",VLOOKUP(MONTH(A367),월별평균환율!$B$34:$D$45,3,0)))))))</f>
        <v>I열의 환율적용방법 선택</v>
      </c>
      <c r="K367" s="495">
        <f t="shared" si="5"/>
        <v>0</v>
      </c>
      <c r="L367" s="491"/>
      <c r="M367" s="496"/>
      <c r="N367" s="496"/>
    </row>
    <row r="368" spans="1:14" x14ac:dyDescent="0.3">
      <c r="A368" s="490"/>
      <c r="B368" s="490"/>
      <c r="C368" s="673" t="e">
        <f>VLOOKUP(F368,DB!$D$4:$G$403,4,FALSE)</f>
        <v>#N/A</v>
      </c>
      <c r="D368" s="674" t="e">
        <f>VLOOKUP(F368,DB!$D$4:$G$403,3,FALSE)</f>
        <v>#N/A</v>
      </c>
      <c r="E368" s="675" t="e">
        <f>VLOOKUP(F368,DB!$D$4:$G$403,2,FALSE)</f>
        <v>#N/A</v>
      </c>
      <c r="F368" s="491"/>
      <c r="G368" s="491"/>
      <c r="H368" s="492"/>
      <c r="I368" s="493"/>
      <c r="J368" s="494" t="str">
        <f>IF(I368="","I열의 환율적용방법 선택",IF(I368="개별환율", "직접입력 하세요.", IF(OR(I368="가중평균환율",I368="송금환율"), "직접입력 하세요.", IF(I368="원화집행", 1, IF(I368="월별평균환율(미화)",VLOOKUP(MONTH(A368),월별평균환율!$B$34:$D$45,2,0), IF(I368="월별평균환율(현지화)",VLOOKUP(MONTH(A368),월별평균환율!$B$34:$D$45,3,0)))))))</f>
        <v>I열의 환율적용방법 선택</v>
      </c>
      <c r="K368" s="495">
        <f t="shared" si="5"/>
        <v>0</v>
      </c>
      <c r="L368" s="491"/>
      <c r="M368" s="496"/>
      <c r="N368" s="496"/>
    </row>
    <row r="369" spans="1:14" x14ac:dyDescent="0.3">
      <c r="A369" s="490"/>
      <c r="B369" s="490"/>
      <c r="C369" s="673" t="e">
        <f>VLOOKUP(F369,DB!$D$4:$G$403,4,FALSE)</f>
        <v>#N/A</v>
      </c>
      <c r="D369" s="674" t="e">
        <f>VLOOKUP(F369,DB!$D$4:$G$403,3,FALSE)</f>
        <v>#N/A</v>
      </c>
      <c r="E369" s="675" t="e">
        <f>VLOOKUP(F369,DB!$D$4:$G$403,2,FALSE)</f>
        <v>#N/A</v>
      </c>
      <c r="F369" s="491"/>
      <c r="G369" s="491"/>
      <c r="H369" s="492"/>
      <c r="I369" s="493"/>
      <c r="J369" s="494" t="str">
        <f>IF(I369="","I열의 환율적용방법 선택",IF(I369="개별환율", "직접입력 하세요.", IF(OR(I369="가중평균환율",I369="송금환율"), "직접입력 하세요.", IF(I369="원화집행", 1, IF(I369="월별평균환율(미화)",VLOOKUP(MONTH(A369),월별평균환율!$B$34:$D$45,2,0), IF(I369="월별평균환율(현지화)",VLOOKUP(MONTH(A369),월별평균환율!$B$34:$D$45,3,0)))))))</f>
        <v>I열의 환율적용방법 선택</v>
      </c>
      <c r="K369" s="495">
        <f t="shared" si="5"/>
        <v>0</v>
      </c>
      <c r="L369" s="491"/>
      <c r="M369" s="496"/>
      <c r="N369" s="496"/>
    </row>
    <row r="370" spans="1:14" x14ac:dyDescent="0.3">
      <c r="A370" s="490"/>
      <c r="B370" s="490"/>
      <c r="C370" s="673" t="e">
        <f>VLOOKUP(F370,DB!$D$4:$G$403,4,FALSE)</f>
        <v>#N/A</v>
      </c>
      <c r="D370" s="674" t="e">
        <f>VLOOKUP(F370,DB!$D$4:$G$403,3,FALSE)</f>
        <v>#N/A</v>
      </c>
      <c r="E370" s="675" t="e">
        <f>VLOOKUP(F370,DB!$D$4:$G$403,2,FALSE)</f>
        <v>#N/A</v>
      </c>
      <c r="F370" s="491"/>
      <c r="G370" s="491"/>
      <c r="H370" s="492"/>
      <c r="I370" s="493"/>
      <c r="J370" s="494" t="str">
        <f>IF(I370="","I열의 환율적용방법 선택",IF(I370="개별환율", "직접입력 하세요.", IF(OR(I370="가중평균환율",I370="송금환율"), "직접입력 하세요.", IF(I370="원화집행", 1, IF(I370="월별평균환율(미화)",VLOOKUP(MONTH(A370),월별평균환율!$B$34:$D$45,2,0), IF(I370="월별평균환율(현지화)",VLOOKUP(MONTH(A370),월별평균환율!$B$34:$D$45,3,0)))))))</f>
        <v>I열의 환율적용방법 선택</v>
      </c>
      <c r="K370" s="495">
        <f t="shared" si="5"/>
        <v>0</v>
      </c>
      <c r="L370" s="491"/>
      <c r="M370" s="496"/>
      <c r="N370" s="496"/>
    </row>
    <row r="371" spans="1:14" x14ac:dyDescent="0.3">
      <c r="A371" s="490"/>
      <c r="B371" s="490"/>
      <c r="C371" s="673" t="e">
        <f>VLOOKUP(F371,DB!$D$4:$G$403,4,FALSE)</f>
        <v>#N/A</v>
      </c>
      <c r="D371" s="674" t="e">
        <f>VLOOKUP(F371,DB!$D$4:$G$403,3,FALSE)</f>
        <v>#N/A</v>
      </c>
      <c r="E371" s="675" t="e">
        <f>VLOOKUP(F371,DB!$D$4:$G$403,2,FALSE)</f>
        <v>#N/A</v>
      </c>
      <c r="F371" s="491"/>
      <c r="G371" s="491"/>
      <c r="H371" s="492"/>
      <c r="I371" s="493"/>
      <c r="J371" s="494" t="str">
        <f>IF(I371="","I열의 환율적용방법 선택",IF(I371="개별환율", "직접입력 하세요.", IF(OR(I371="가중평균환율",I371="송금환율"), "직접입력 하세요.", IF(I371="원화집행", 1, IF(I371="월별평균환율(미화)",VLOOKUP(MONTH(A371),월별평균환율!$B$34:$D$45,2,0), IF(I371="월별평균환율(현지화)",VLOOKUP(MONTH(A371),월별평균환율!$B$34:$D$45,3,0)))))))</f>
        <v>I열의 환율적용방법 선택</v>
      </c>
      <c r="K371" s="495">
        <f t="shared" si="5"/>
        <v>0</v>
      </c>
      <c r="L371" s="491"/>
      <c r="M371" s="496"/>
      <c r="N371" s="496"/>
    </row>
    <row r="372" spans="1:14" x14ac:dyDescent="0.3">
      <c r="A372" s="490"/>
      <c r="B372" s="490"/>
      <c r="C372" s="673" t="e">
        <f>VLOOKUP(F372,DB!$D$4:$G$403,4,FALSE)</f>
        <v>#N/A</v>
      </c>
      <c r="D372" s="674" t="e">
        <f>VLOOKUP(F372,DB!$D$4:$G$403,3,FALSE)</f>
        <v>#N/A</v>
      </c>
      <c r="E372" s="675" t="e">
        <f>VLOOKUP(F372,DB!$D$4:$G$403,2,FALSE)</f>
        <v>#N/A</v>
      </c>
      <c r="F372" s="491"/>
      <c r="G372" s="491"/>
      <c r="H372" s="492"/>
      <c r="I372" s="493"/>
      <c r="J372" s="494" t="str">
        <f>IF(I372="","I열의 환율적용방법 선택",IF(I372="개별환율", "직접입력 하세요.", IF(OR(I372="가중평균환율",I372="송금환율"), "직접입력 하세요.", IF(I372="원화집행", 1, IF(I372="월별평균환율(미화)",VLOOKUP(MONTH(A372),월별평균환율!$B$34:$D$45,2,0), IF(I372="월별평균환율(현지화)",VLOOKUP(MONTH(A372),월별평균환율!$B$34:$D$45,3,0)))))))</f>
        <v>I열의 환율적용방법 선택</v>
      </c>
      <c r="K372" s="495">
        <f t="shared" si="5"/>
        <v>0</v>
      </c>
      <c r="L372" s="491"/>
      <c r="M372" s="496"/>
      <c r="N372" s="496"/>
    </row>
    <row r="373" spans="1:14" x14ac:dyDescent="0.3">
      <c r="A373" s="490"/>
      <c r="B373" s="490"/>
      <c r="C373" s="673" t="e">
        <f>VLOOKUP(F373,DB!$D$4:$G$403,4,FALSE)</f>
        <v>#N/A</v>
      </c>
      <c r="D373" s="674" t="e">
        <f>VLOOKUP(F373,DB!$D$4:$G$403,3,FALSE)</f>
        <v>#N/A</v>
      </c>
      <c r="E373" s="675" t="e">
        <f>VLOOKUP(F373,DB!$D$4:$G$403,2,FALSE)</f>
        <v>#N/A</v>
      </c>
      <c r="F373" s="491"/>
      <c r="G373" s="491"/>
      <c r="H373" s="492"/>
      <c r="I373" s="493"/>
      <c r="J373" s="494" t="str">
        <f>IF(I373="","I열의 환율적용방법 선택",IF(I373="개별환율", "직접입력 하세요.", IF(OR(I373="가중평균환율",I373="송금환율"), "직접입력 하세요.", IF(I373="원화집행", 1, IF(I373="월별평균환율(미화)",VLOOKUP(MONTH(A373),월별평균환율!$B$34:$D$45,2,0), IF(I373="월별평균환율(현지화)",VLOOKUP(MONTH(A373),월별평균환율!$B$34:$D$45,3,0)))))))</f>
        <v>I열의 환율적용방법 선택</v>
      </c>
      <c r="K373" s="495">
        <f t="shared" si="5"/>
        <v>0</v>
      </c>
      <c r="L373" s="491"/>
      <c r="M373" s="496"/>
      <c r="N373" s="496"/>
    </row>
    <row r="374" spans="1:14" x14ac:dyDescent="0.3">
      <c r="A374" s="490"/>
      <c r="B374" s="490"/>
      <c r="C374" s="673" t="e">
        <f>VLOOKUP(F374,DB!$D$4:$G$403,4,FALSE)</f>
        <v>#N/A</v>
      </c>
      <c r="D374" s="674" t="e">
        <f>VLOOKUP(F374,DB!$D$4:$G$403,3,FALSE)</f>
        <v>#N/A</v>
      </c>
      <c r="E374" s="675" t="e">
        <f>VLOOKUP(F374,DB!$D$4:$G$403,2,FALSE)</f>
        <v>#N/A</v>
      </c>
      <c r="F374" s="491"/>
      <c r="G374" s="491"/>
      <c r="H374" s="492"/>
      <c r="I374" s="493"/>
      <c r="J374" s="494" t="str">
        <f>IF(I374="","I열의 환율적용방법 선택",IF(I374="개별환율", "직접입력 하세요.", IF(OR(I374="가중평균환율",I374="송금환율"), "직접입력 하세요.", IF(I374="원화집행", 1, IF(I374="월별평균환율(미화)",VLOOKUP(MONTH(A374),월별평균환율!$B$34:$D$45,2,0), IF(I374="월별평균환율(현지화)",VLOOKUP(MONTH(A374),월별평균환율!$B$34:$D$45,3,0)))))))</f>
        <v>I열의 환율적용방법 선택</v>
      </c>
      <c r="K374" s="495">
        <f t="shared" si="5"/>
        <v>0</v>
      </c>
      <c r="L374" s="491"/>
      <c r="M374" s="496"/>
      <c r="N374" s="496"/>
    </row>
    <row r="375" spans="1:14" x14ac:dyDescent="0.3">
      <c r="A375" s="490"/>
      <c r="B375" s="490"/>
      <c r="C375" s="673" t="e">
        <f>VLOOKUP(F375,DB!$D$4:$G$403,4,FALSE)</f>
        <v>#N/A</v>
      </c>
      <c r="D375" s="674" t="e">
        <f>VLOOKUP(F375,DB!$D$4:$G$403,3,FALSE)</f>
        <v>#N/A</v>
      </c>
      <c r="E375" s="675" t="e">
        <f>VLOOKUP(F375,DB!$D$4:$G$403,2,FALSE)</f>
        <v>#N/A</v>
      </c>
      <c r="F375" s="491"/>
      <c r="G375" s="491"/>
      <c r="H375" s="492"/>
      <c r="I375" s="493"/>
      <c r="J375" s="494" t="str">
        <f>IF(I375="","I열의 환율적용방법 선택",IF(I375="개별환율", "직접입력 하세요.", IF(OR(I375="가중평균환율",I375="송금환율"), "직접입력 하세요.", IF(I375="원화집행", 1, IF(I375="월별평균환율(미화)",VLOOKUP(MONTH(A375),월별평균환율!$B$34:$D$45,2,0), IF(I375="월별평균환율(현지화)",VLOOKUP(MONTH(A375),월별평균환율!$B$34:$D$45,3,0)))))))</f>
        <v>I열의 환율적용방법 선택</v>
      </c>
      <c r="K375" s="495">
        <f t="shared" si="5"/>
        <v>0</v>
      </c>
      <c r="L375" s="491"/>
      <c r="M375" s="496"/>
      <c r="N375" s="496"/>
    </row>
    <row r="376" spans="1:14" x14ac:dyDescent="0.3">
      <c r="A376" s="490"/>
      <c r="B376" s="490"/>
      <c r="C376" s="673" t="e">
        <f>VLOOKUP(F376,DB!$D$4:$G$403,4,FALSE)</f>
        <v>#N/A</v>
      </c>
      <c r="D376" s="674" t="e">
        <f>VLOOKUP(F376,DB!$D$4:$G$403,3,FALSE)</f>
        <v>#N/A</v>
      </c>
      <c r="E376" s="675" t="e">
        <f>VLOOKUP(F376,DB!$D$4:$G$403,2,FALSE)</f>
        <v>#N/A</v>
      </c>
      <c r="F376" s="491"/>
      <c r="G376" s="491"/>
      <c r="H376" s="492"/>
      <c r="I376" s="493"/>
      <c r="J376" s="494" t="str">
        <f>IF(I376="","I열의 환율적용방법 선택",IF(I376="개별환율", "직접입력 하세요.", IF(OR(I376="가중평균환율",I376="송금환율"), "직접입력 하세요.", IF(I376="원화집행", 1, IF(I376="월별평균환율(미화)",VLOOKUP(MONTH(A376),월별평균환율!$B$34:$D$45,2,0), IF(I376="월별평균환율(현지화)",VLOOKUP(MONTH(A376),월별평균환율!$B$34:$D$45,3,0)))))))</f>
        <v>I열의 환율적용방법 선택</v>
      </c>
      <c r="K376" s="495">
        <f t="shared" si="5"/>
        <v>0</v>
      </c>
      <c r="L376" s="491"/>
      <c r="M376" s="496"/>
      <c r="N376" s="496"/>
    </row>
    <row r="377" spans="1:14" x14ac:dyDescent="0.3">
      <c r="A377" s="490"/>
      <c r="B377" s="490"/>
      <c r="C377" s="673" t="e">
        <f>VLOOKUP(F377,DB!$D$4:$G$403,4,FALSE)</f>
        <v>#N/A</v>
      </c>
      <c r="D377" s="674" t="e">
        <f>VLOOKUP(F377,DB!$D$4:$G$403,3,FALSE)</f>
        <v>#N/A</v>
      </c>
      <c r="E377" s="675" t="e">
        <f>VLOOKUP(F377,DB!$D$4:$G$403,2,FALSE)</f>
        <v>#N/A</v>
      </c>
      <c r="F377" s="491"/>
      <c r="G377" s="491"/>
      <c r="H377" s="492"/>
      <c r="I377" s="493"/>
      <c r="J377" s="494" t="str">
        <f>IF(I377="","I열의 환율적용방법 선택",IF(I377="개별환율", "직접입력 하세요.", IF(OR(I377="가중평균환율",I377="송금환율"), "직접입력 하세요.", IF(I377="원화집행", 1, IF(I377="월별평균환율(미화)",VLOOKUP(MONTH(A377),월별평균환율!$B$34:$D$45,2,0), IF(I377="월별평균환율(현지화)",VLOOKUP(MONTH(A377),월별평균환율!$B$34:$D$45,3,0)))))))</f>
        <v>I열의 환율적용방법 선택</v>
      </c>
      <c r="K377" s="495">
        <f t="shared" si="5"/>
        <v>0</v>
      </c>
      <c r="L377" s="491"/>
      <c r="M377" s="496"/>
      <c r="N377" s="496"/>
    </row>
    <row r="378" spans="1:14" x14ac:dyDescent="0.3">
      <c r="A378" s="490"/>
      <c r="B378" s="490"/>
      <c r="C378" s="673" t="e">
        <f>VLOOKUP(F378,DB!$D$4:$G$403,4,FALSE)</f>
        <v>#N/A</v>
      </c>
      <c r="D378" s="674" t="e">
        <f>VLOOKUP(F378,DB!$D$4:$G$403,3,FALSE)</f>
        <v>#N/A</v>
      </c>
      <c r="E378" s="675" t="e">
        <f>VLOOKUP(F378,DB!$D$4:$G$403,2,FALSE)</f>
        <v>#N/A</v>
      </c>
      <c r="F378" s="491"/>
      <c r="G378" s="491"/>
      <c r="H378" s="492"/>
      <c r="I378" s="493"/>
      <c r="J378" s="494" t="str">
        <f>IF(I378="","I열의 환율적용방법 선택",IF(I378="개별환율", "직접입력 하세요.", IF(OR(I378="가중평균환율",I378="송금환율"), "직접입력 하세요.", IF(I378="원화집행", 1, IF(I378="월별평균환율(미화)",VLOOKUP(MONTH(A378),월별평균환율!$B$34:$D$45,2,0), IF(I378="월별평균환율(현지화)",VLOOKUP(MONTH(A378),월별평균환율!$B$34:$D$45,3,0)))))))</f>
        <v>I열의 환율적용방법 선택</v>
      </c>
      <c r="K378" s="495">
        <f t="shared" si="5"/>
        <v>0</v>
      </c>
      <c r="L378" s="491"/>
      <c r="M378" s="496"/>
      <c r="N378" s="496"/>
    </row>
    <row r="379" spans="1:14" x14ac:dyDescent="0.3">
      <c r="A379" s="490"/>
      <c r="B379" s="490"/>
      <c r="C379" s="673" t="e">
        <f>VLOOKUP(F379,DB!$D$4:$G$403,4,FALSE)</f>
        <v>#N/A</v>
      </c>
      <c r="D379" s="674" t="e">
        <f>VLOOKUP(F379,DB!$D$4:$G$403,3,FALSE)</f>
        <v>#N/A</v>
      </c>
      <c r="E379" s="675" t="e">
        <f>VLOOKUP(F379,DB!$D$4:$G$403,2,FALSE)</f>
        <v>#N/A</v>
      </c>
      <c r="F379" s="491"/>
      <c r="G379" s="491"/>
      <c r="H379" s="492"/>
      <c r="I379" s="493"/>
      <c r="J379" s="494" t="str">
        <f>IF(I379="","I열의 환율적용방법 선택",IF(I379="개별환율", "직접입력 하세요.", IF(OR(I379="가중평균환율",I379="송금환율"), "직접입력 하세요.", IF(I379="원화집행", 1, IF(I379="월별평균환율(미화)",VLOOKUP(MONTH(A379),월별평균환율!$B$34:$D$45,2,0), IF(I379="월별평균환율(현지화)",VLOOKUP(MONTH(A379),월별평균환율!$B$34:$D$45,3,0)))))))</f>
        <v>I열의 환율적용방법 선택</v>
      </c>
      <c r="K379" s="495">
        <f t="shared" si="5"/>
        <v>0</v>
      </c>
      <c r="L379" s="491"/>
      <c r="M379" s="496"/>
      <c r="N379" s="496"/>
    </row>
    <row r="380" spans="1:14" x14ac:dyDescent="0.3">
      <c r="A380" s="490"/>
      <c r="B380" s="490"/>
      <c r="C380" s="673" t="e">
        <f>VLOOKUP(F380,DB!$D$4:$G$403,4,FALSE)</f>
        <v>#N/A</v>
      </c>
      <c r="D380" s="674" t="e">
        <f>VLOOKUP(F380,DB!$D$4:$G$403,3,FALSE)</f>
        <v>#N/A</v>
      </c>
      <c r="E380" s="675" t="e">
        <f>VLOOKUP(F380,DB!$D$4:$G$403,2,FALSE)</f>
        <v>#N/A</v>
      </c>
      <c r="F380" s="491"/>
      <c r="G380" s="491"/>
      <c r="H380" s="492"/>
      <c r="I380" s="493"/>
      <c r="J380" s="494" t="str">
        <f>IF(I380="","I열의 환율적용방법 선택",IF(I380="개별환율", "직접입력 하세요.", IF(OR(I380="가중평균환율",I380="송금환율"), "직접입력 하세요.", IF(I380="원화집행", 1, IF(I380="월별평균환율(미화)",VLOOKUP(MONTH(A380),월별평균환율!$B$34:$D$45,2,0), IF(I380="월별평균환율(현지화)",VLOOKUP(MONTH(A380),월별평균환율!$B$34:$D$45,3,0)))))))</f>
        <v>I열의 환율적용방법 선택</v>
      </c>
      <c r="K380" s="495">
        <f t="shared" si="5"/>
        <v>0</v>
      </c>
      <c r="L380" s="491"/>
      <c r="M380" s="496"/>
      <c r="N380" s="496"/>
    </row>
    <row r="381" spans="1:14" x14ac:dyDescent="0.3">
      <c r="A381" s="490"/>
      <c r="B381" s="490"/>
      <c r="C381" s="673" t="e">
        <f>VLOOKUP(F381,DB!$D$4:$G$403,4,FALSE)</f>
        <v>#N/A</v>
      </c>
      <c r="D381" s="674" t="e">
        <f>VLOOKUP(F381,DB!$D$4:$G$403,3,FALSE)</f>
        <v>#N/A</v>
      </c>
      <c r="E381" s="675" t="e">
        <f>VLOOKUP(F381,DB!$D$4:$G$403,2,FALSE)</f>
        <v>#N/A</v>
      </c>
      <c r="F381" s="491"/>
      <c r="G381" s="491"/>
      <c r="H381" s="492"/>
      <c r="I381" s="493"/>
      <c r="J381" s="494" t="str">
        <f>IF(I381="","I열의 환율적용방법 선택",IF(I381="개별환율", "직접입력 하세요.", IF(OR(I381="가중평균환율",I381="송금환율"), "직접입력 하세요.", IF(I381="원화집행", 1, IF(I381="월별평균환율(미화)",VLOOKUP(MONTH(A381),월별평균환율!$B$34:$D$45,2,0), IF(I381="월별평균환율(현지화)",VLOOKUP(MONTH(A381),월별평균환율!$B$34:$D$45,3,0)))))))</f>
        <v>I열의 환율적용방법 선택</v>
      </c>
      <c r="K381" s="495">
        <f t="shared" si="5"/>
        <v>0</v>
      </c>
      <c r="L381" s="491"/>
      <c r="M381" s="496"/>
      <c r="N381" s="496"/>
    </row>
    <row r="382" spans="1:14" x14ac:dyDescent="0.3">
      <c r="A382" s="490"/>
      <c r="B382" s="490"/>
      <c r="C382" s="673" t="e">
        <f>VLOOKUP(F382,DB!$D$4:$G$403,4,FALSE)</f>
        <v>#N/A</v>
      </c>
      <c r="D382" s="674" t="e">
        <f>VLOOKUP(F382,DB!$D$4:$G$403,3,FALSE)</f>
        <v>#N/A</v>
      </c>
      <c r="E382" s="675" t="e">
        <f>VLOOKUP(F382,DB!$D$4:$G$403,2,FALSE)</f>
        <v>#N/A</v>
      </c>
      <c r="F382" s="491"/>
      <c r="G382" s="491"/>
      <c r="H382" s="492"/>
      <c r="I382" s="493"/>
      <c r="J382" s="494" t="str">
        <f>IF(I382="","I열의 환율적용방법 선택",IF(I382="개별환율", "직접입력 하세요.", IF(OR(I382="가중평균환율",I382="송금환율"), "직접입력 하세요.", IF(I382="원화집행", 1, IF(I382="월별평균환율(미화)",VLOOKUP(MONTH(A382),월별평균환율!$B$34:$D$45,2,0), IF(I382="월별평균환율(현지화)",VLOOKUP(MONTH(A382),월별평균환율!$B$34:$D$45,3,0)))))))</f>
        <v>I열의 환율적용방법 선택</v>
      </c>
      <c r="K382" s="495">
        <f t="shared" si="5"/>
        <v>0</v>
      </c>
      <c r="L382" s="491"/>
      <c r="M382" s="496"/>
      <c r="N382" s="496"/>
    </row>
    <row r="383" spans="1:14" x14ac:dyDescent="0.3">
      <c r="A383" s="490"/>
      <c r="B383" s="490"/>
      <c r="C383" s="673" t="e">
        <f>VLOOKUP(F383,DB!$D$4:$G$403,4,FALSE)</f>
        <v>#N/A</v>
      </c>
      <c r="D383" s="674" t="e">
        <f>VLOOKUP(F383,DB!$D$4:$G$403,3,FALSE)</f>
        <v>#N/A</v>
      </c>
      <c r="E383" s="675" t="e">
        <f>VLOOKUP(F383,DB!$D$4:$G$403,2,FALSE)</f>
        <v>#N/A</v>
      </c>
      <c r="F383" s="491"/>
      <c r="G383" s="491"/>
      <c r="H383" s="492"/>
      <c r="I383" s="493"/>
      <c r="J383" s="494" t="str">
        <f>IF(I383="","I열의 환율적용방법 선택",IF(I383="개별환율", "직접입력 하세요.", IF(OR(I383="가중평균환율",I383="송금환율"), "직접입력 하세요.", IF(I383="원화집행", 1, IF(I383="월별평균환율(미화)",VLOOKUP(MONTH(A383),월별평균환율!$B$34:$D$45,2,0), IF(I383="월별평균환율(현지화)",VLOOKUP(MONTH(A383),월별평균환율!$B$34:$D$45,3,0)))))))</f>
        <v>I열의 환율적용방법 선택</v>
      </c>
      <c r="K383" s="495">
        <f t="shared" si="5"/>
        <v>0</v>
      </c>
      <c r="L383" s="491"/>
      <c r="M383" s="496"/>
      <c r="N383" s="496"/>
    </row>
    <row r="384" spans="1:14" x14ac:dyDescent="0.3">
      <c r="A384" s="490"/>
      <c r="B384" s="490"/>
      <c r="C384" s="673" t="e">
        <f>VLOOKUP(F384,DB!$D$4:$G$403,4,FALSE)</f>
        <v>#N/A</v>
      </c>
      <c r="D384" s="674" t="e">
        <f>VLOOKUP(F384,DB!$D$4:$G$403,3,FALSE)</f>
        <v>#N/A</v>
      </c>
      <c r="E384" s="675" t="e">
        <f>VLOOKUP(F384,DB!$D$4:$G$403,2,FALSE)</f>
        <v>#N/A</v>
      </c>
      <c r="F384" s="491"/>
      <c r="G384" s="491"/>
      <c r="H384" s="492"/>
      <c r="I384" s="493"/>
      <c r="J384" s="494" t="str">
        <f>IF(I384="","I열의 환율적용방법 선택",IF(I384="개별환율", "직접입력 하세요.", IF(OR(I384="가중평균환율",I384="송금환율"), "직접입력 하세요.", IF(I384="원화집행", 1, IF(I384="월별평균환율(미화)",VLOOKUP(MONTH(A384),월별평균환율!$B$34:$D$45,2,0), IF(I384="월별평균환율(현지화)",VLOOKUP(MONTH(A384),월별평균환율!$B$34:$D$45,3,0)))))))</f>
        <v>I열의 환율적용방법 선택</v>
      </c>
      <c r="K384" s="495">
        <f t="shared" si="5"/>
        <v>0</v>
      </c>
      <c r="L384" s="491"/>
      <c r="M384" s="496"/>
      <c r="N384" s="496"/>
    </row>
    <row r="385" spans="1:14" x14ac:dyDescent="0.3">
      <c r="A385" s="490"/>
      <c r="B385" s="490"/>
      <c r="C385" s="673" t="e">
        <f>VLOOKUP(F385,DB!$D$4:$G$403,4,FALSE)</f>
        <v>#N/A</v>
      </c>
      <c r="D385" s="674" t="e">
        <f>VLOOKUP(F385,DB!$D$4:$G$403,3,FALSE)</f>
        <v>#N/A</v>
      </c>
      <c r="E385" s="675" t="e">
        <f>VLOOKUP(F385,DB!$D$4:$G$403,2,FALSE)</f>
        <v>#N/A</v>
      </c>
      <c r="F385" s="491"/>
      <c r="G385" s="491"/>
      <c r="H385" s="492"/>
      <c r="I385" s="493"/>
      <c r="J385" s="494" t="str">
        <f>IF(I385="","I열의 환율적용방법 선택",IF(I385="개별환율", "직접입력 하세요.", IF(OR(I385="가중평균환율",I385="송금환율"), "직접입력 하세요.", IF(I385="원화집행", 1, IF(I385="월별평균환율(미화)",VLOOKUP(MONTH(A385),월별평균환율!$B$34:$D$45,2,0), IF(I385="월별평균환율(현지화)",VLOOKUP(MONTH(A385),월별평균환율!$B$34:$D$45,3,0)))))))</f>
        <v>I열의 환율적용방법 선택</v>
      </c>
      <c r="K385" s="495">
        <f t="shared" si="5"/>
        <v>0</v>
      </c>
      <c r="L385" s="491"/>
      <c r="M385" s="496"/>
      <c r="N385" s="496"/>
    </row>
    <row r="386" spans="1:14" x14ac:dyDescent="0.3">
      <c r="A386" s="490"/>
      <c r="B386" s="490"/>
      <c r="C386" s="673" t="e">
        <f>VLOOKUP(F386,DB!$D$4:$G$403,4,FALSE)</f>
        <v>#N/A</v>
      </c>
      <c r="D386" s="674" t="e">
        <f>VLOOKUP(F386,DB!$D$4:$G$403,3,FALSE)</f>
        <v>#N/A</v>
      </c>
      <c r="E386" s="675" t="e">
        <f>VLOOKUP(F386,DB!$D$4:$G$403,2,FALSE)</f>
        <v>#N/A</v>
      </c>
      <c r="F386" s="491"/>
      <c r="G386" s="491"/>
      <c r="H386" s="492"/>
      <c r="I386" s="493"/>
      <c r="J386" s="494" t="str">
        <f>IF(I386="","I열의 환율적용방법 선택",IF(I386="개별환율", "직접입력 하세요.", IF(OR(I386="가중평균환율",I386="송금환율"), "직접입력 하세요.", IF(I386="원화집행", 1, IF(I386="월별평균환율(미화)",VLOOKUP(MONTH(A386),월별평균환율!$B$34:$D$45,2,0), IF(I386="월별평균환율(현지화)",VLOOKUP(MONTH(A386),월별평균환율!$B$34:$D$45,3,0)))))))</f>
        <v>I열의 환율적용방법 선택</v>
      </c>
      <c r="K386" s="495">
        <f t="shared" si="5"/>
        <v>0</v>
      </c>
      <c r="L386" s="491"/>
      <c r="M386" s="496"/>
      <c r="N386" s="496"/>
    </row>
    <row r="387" spans="1:14" x14ac:dyDescent="0.3">
      <c r="A387" s="490"/>
      <c r="B387" s="490"/>
      <c r="C387" s="673" t="e">
        <f>VLOOKUP(F387,DB!$D$4:$G$403,4,FALSE)</f>
        <v>#N/A</v>
      </c>
      <c r="D387" s="674" t="e">
        <f>VLOOKUP(F387,DB!$D$4:$G$403,3,FALSE)</f>
        <v>#N/A</v>
      </c>
      <c r="E387" s="675" t="e">
        <f>VLOOKUP(F387,DB!$D$4:$G$403,2,FALSE)</f>
        <v>#N/A</v>
      </c>
      <c r="F387" s="491"/>
      <c r="G387" s="491"/>
      <c r="H387" s="492"/>
      <c r="I387" s="493"/>
      <c r="J387" s="494" t="str">
        <f>IF(I387="","I열의 환율적용방법 선택",IF(I387="개별환율", "직접입력 하세요.", IF(OR(I387="가중평균환율",I387="송금환율"), "직접입력 하세요.", IF(I387="원화집행", 1, IF(I387="월별평균환율(미화)",VLOOKUP(MONTH(A387),월별평균환율!$B$34:$D$45,2,0), IF(I387="월별평균환율(현지화)",VLOOKUP(MONTH(A387),월별평균환율!$B$34:$D$45,3,0)))))))</f>
        <v>I열의 환율적용방법 선택</v>
      </c>
      <c r="K387" s="495">
        <f t="shared" si="5"/>
        <v>0</v>
      </c>
      <c r="L387" s="491"/>
      <c r="M387" s="496"/>
      <c r="N387" s="496"/>
    </row>
    <row r="388" spans="1:14" x14ac:dyDescent="0.3">
      <c r="A388" s="490"/>
      <c r="B388" s="490"/>
      <c r="C388" s="673" t="e">
        <f>VLOOKUP(F388,DB!$D$4:$G$403,4,FALSE)</f>
        <v>#N/A</v>
      </c>
      <c r="D388" s="674" t="e">
        <f>VLOOKUP(F388,DB!$D$4:$G$403,3,FALSE)</f>
        <v>#N/A</v>
      </c>
      <c r="E388" s="675" t="e">
        <f>VLOOKUP(F388,DB!$D$4:$G$403,2,FALSE)</f>
        <v>#N/A</v>
      </c>
      <c r="F388" s="491"/>
      <c r="G388" s="491"/>
      <c r="H388" s="492"/>
      <c r="I388" s="493"/>
      <c r="J388" s="494" t="str">
        <f>IF(I388="","I열의 환율적용방법 선택",IF(I388="개별환율", "직접입력 하세요.", IF(OR(I388="가중평균환율",I388="송금환율"), "직접입력 하세요.", IF(I388="원화집행", 1, IF(I388="월별평균환율(미화)",VLOOKUP(MONTH(A388),월별평균환율!$B$34:$D$45,2,0), IF(I388="월별평균환율(현지화)",VLOOKUP(MONTH(A388),월별평균환율!$B$34:$D$45,3,0)))))))</f>
        <v>I열의 환율적용방법 선택</v>
      </c>
      <c r="K388" s="495">
        <f t="shared" si="5"/>
        <v>0</v>
      </c>
      <c r="L388" s="491"/>
      <c r="M388" s="496"/>
      <c r="N388" s="496"/>
    </row>
    <row r="389" spans="1:14" x14ac:dyDescent="0.3">
      <c r="A389" s="490"/>
      <c r="B389" s="490"/>
      <c r="C389" s="673" t="e">
        <f>VLOOKUP(F389,DB!$D$4:$G$403,4,FALSE)</f>
        <v>#N/A</v>
      </c>
      <c r="D389" s="674" t="e">
        <f>VLOOKUP(F389,DB!$D$4:$G$403,3,FALSE)</f>
        <v>#N/A</v>
      </c>
      <c r="E389" s="675" t="e">
        <f>VLOOKUP(F389,DB!$D$4:$G$403,2,FALSE)</f>
        <v>#N/A</v>
      </c>
      <c r="F389" s="491"/>
      <c r="G389" s="491"/>
      <c r="H389" s="492"/>
      <c r="I389" s="493"/>
      <c r="J389" s="494" t="str">
        <f>IF(I389="","I열의 환율적용방법 선택",IF(I389="개별환율", "직접입력 하세요.", IF(OR(I389="가중평균환율",I389="송금환율"), "직접입력 하세요.", IF(I389="원화집행", 1, IF(I389="월별평균환율(미화)",VLOOKUP(MONTH(A389),월별평균환율!$B$34:$D$45,2,0), IF(I389="월별평균환율(현지화)",VLOOKUP(MONTH(A389),월별평균환율!$B$34:$D$45,3,0)))))))</f>
        <v>I열의 환율적용방법 선택</v>
      </c>
      <c r="K389" s="495">
        <f t="shared" ref="K389:K452" si="6">IFERROR(ROUND(H389*J389, 0),0)</f>
        <v>0</v>
      </c>
      <c r="L389" s="491"/>
      <c r="M389" s="496"/>
      <c r="N389" s="496"/>
    </row>
    <row r="390" spans="1:14" x14ac:dyDescent="0.3">
      <c r="A390" s="490"/>
      <c r="B390" s="490"/>
      <c r="C390" s="673" t="e">
        <f>VLOOKUP(F390,DB!$D$4:$G$403,4,FALSE)</f>
        <v>#N/A</v>
      </c>
      <c r="D390" s="674" t="e">
        <f>VLOOKUP(F390,DB!$D$4:$G$403,3,FALSE)</f>
        <v>#N/A</v>
      </c>
      <c r="E390" s="675" t="e">
        <f>VLOOKUP(F390,DB!$D$4:$G$403,2,FALSE)</f>
        <v>#N/A</v>
      </c>
      <c r="F390" s="491"/>
      <c r="G390" s="491"/>
      <c r="H390" s="492"/>
      <c r="I390" s="493"/>
      <c r="J390" s="494" t="str">
        <f>IF(I390="","I열의 환율적용방법 선택",IF(I390="개별환율", "직접입력 하세요.", IF(OR(I390="가중평균환율",I390="송금환율"), "직접입력 하세요.", IF(I390="원화집행", 1, IF(I390="월별평균환율(미화)",VLOOKUP(MONTH(A390),월별평균환율!$B$34:$D$45,2,0), IF(I390="월별평균환율(현지화)",VLOOKUP(MONTH(A390),월별평균환율!$B$34:$D$45,3,0)))))))</f>
        <v>I열의 환율적용방법 선택</v>
      </c>
      <c r="K390" s="495">
        <f t="shared" si="6"/>
        <v>0</v>
      </c>
      <c r="L390" s="491"/>
      <c r="M390" s="496"/>
      <c r="N390" s="496"/>
    </row>
    <row r="391" spans="1:14" x14ac:dyDescent="0.3">
      <c r="A391" s="490"/>
      <c r="B391" s="490"/>
      <c r="C391" s="673" t="e">
        <f>VLOOKUP(F391,DB!$D$4:$G$403,4,FALSE)</f>
        <v>#N/A</v>
      </c>
      <c r="D391" s="674" t="e">
        <f>VLOOKUP(F391,DB!$D$4:$G$403,3,FALSE)</f>
        <v>#N/A</v>
      </c>
      <c r="E391" s="675" t="e">
        <f>VLOOKUP(F391,DB!$D$4:$G$403,2,FALSE)</f>
        <v>#N/A</v>
      </c>
      <c r="F391" s="491"/>
      <c r="G391" s="491"/>
      <c r="H391" s="492"/>
      <c r="I391" s="493"/>
      <c r="J391" s="494" t="str">
        <f>IF(I391="","I열의 환율적용방법 선택",IF(I391="개별환율", "직접입력 하세요.", IF(OR(I391="가중평균환율",I391="송금환율"), "직접입력 하세요.", IF(I391="원화집행", 1, IF(I391="월별평균환율(미화)",VLOOKUP(MONTH(A391),월별평균환율!$B$34:$D$45,2,0), IF(I391="월별평균환율(현지화)",VLOOKUP(MONTH(A391),월별평균환율!$B$34:$D$45,3,0)))))))</f>
        <v>I열의 환율적용방법 선택</v>
      </c>
      <c r="K391" s="495">
        <f t="shared" si="6"/>
        <v>0</v>
      </c>
      <c r="L391" s="491"/>
      <c r="M391" s="496"/>
      <c r="N391" s="496"/>
    </row>
    <row r="392" spans="1:14" x14ac:dyDescent="0.3">
      <c r="A392" s="490"/>
      <c r="B392" s="490"/>
      <c r="C392" s="673" t="e">
        <f>VLOOKUP(F392,DB!$D$4:$G$403,4,FALSE)</f>
        <v>#N/A</v>
      </c>
      <c r="D392" s="674" t="e">
        <f>VLOOKUP(F392,DB!$D$4:$G$403,3,FALSE)</f>
        <v>#N/A</v>
      </c>
      <c r="E392" s="675" t="e">
        <f>VLOOKUP(F392,DB!$D$4:$G$403,2,FALSE)</f>
        <v>#N/A</v>
      </c>
      <c r="F392" s="491"/>
      <c r="G392" s="491"/>
      <c r="H392" s="492"/>
      <c r="I392" s="493"/>
      <c r="J392" s="494" t="str">
        <f>IF(I392="","I열의 환율적용방법 선택",IF(I392="개별환율", "직접입력 하세요.", IF(OR(I392="가중평균환율",I392="송금환율"), "직접입력 하세요.", IF(I392="원화집행", 1, IF(I392="월별평균환율(미화)",VLOOKUP(MONTH(A392),월별평균환율!$B$34:$D$45,2,0), IF(I392="월별평균환율(현지화)",VLOOKUP(MONTH(A392),월별평균환율!$B$34:$D$45,3,0)))))))</f>
        <v>I열의 환율적용방법 선택</v>
      </c>
      <c r="K392" s="495">
        <f t="shared" si="6"/>
        <v>0</v>
      </c>
      <c r="L392" s="491"/>
      <c r="M392" s="496"/>
      <c r="N392" s="496"/>
    </row>
    <row r="393" spans="1:14" x14ac:dyDescent="0.3">
      <c r="A393" s="490"/>
      <c r="B393" s="490"/>
      <c r="C393" s="673" t="e">
        <f>VLOOKUP(F393,DB!$D$4:$G$403,4,FALSE)</f>
        <v>#N/A</v>
      </c>
      <c r="D393" s="674" t="e">
        <f>VLOOKUP(F393,DB!$D$4:$G$403,3,FALSE)</f>
        <v>#N/A</v>
      </c>
      <c r="E393" s="675" t="e">
        <f>VLOOKUP(F393,DB!$D$4:$G$403,2,FALSE)</f>
        <v>#N/A</v>
      </c>
      <c r="F393" s="491"/>
      <c r="G393" s="491"/>
      <c r="H393" s="492"/>
      <c r="I393" s="493"/>
      <c r="J393" s="494" t="str">
        <f>IF(I393="","I열의 환율적용방법 선택",IF(I393="개별환율", "직접입력 하세요.", IF(OR(I393="가중평균환율",I393="송금환율"), "직접입력 하세요.", IF(I393="원화집행", 1, IF(I393="월별평균환율(미화)",VLOOKUP(MONTH(A393),월별평균환율!$B$34:$D$45,2,0), IF(I393="월별평균환율(현지화)",VLOOKUP(MONTH(A393),월별평균환율!$B$34:$D$45,3,0)))))))</f>
        <v>I열의 환율적용방법 선택</v>
      </c>
      <c r="K393" s="495">
        <f t="shared" si="6"/>
        <v>0</v>
      </c>
      <c r="L393" s="491"/>
      <c r="M393" s="496"/>
      <c r="N393" s="496"/>
    </row>
    <row r="394" spans="1:14" x14ac:dyDescent="0.3">
      <c r="A394" s="490"/>
      <c r="B394" s="490"/>
      <c r="C394" s="673" t="e">
        <f>VLOOKUP(F394,DB!$D$4:$G$403,4,FALSE)</f>
        <v>#N/A</v>
      </c>
      <c r="D394" s="674" t="e">
        <f>VLOOKUP(F394,DB!$D$4:$G$403,3,FALSE)</f>
        <v>#N/A</v>
      </c>
      <c r="E394" s="675" t="e">
        <f>VLOOKUP(F394,DB!$D$4:$G$403,2,FALSE)</f>
        <v>#N/A</v>
      </c>
      <c r="F394" s="491"/>
      <c r="G394" s="491"/>
      <c r="H394" s="492"/>
      <c r="I394" s="493"/>
      <c r="J394" s="494" t="str">
        <f>IF(I394="","I열의 환율적용방법 선택",IF(I394="개별환율", "직접입력 하세요.", IF(OR(I394="가중평균환율",I394="송금환율"), "직접입력 하세요.", IF(I394="원화집행", 1, IF(I394="월별평균환율(미화)",VLOOKUP(MONTH(A394),월별평균환율!$B$34:$D$45,2,0), IF(I394="월별평균환율(현지화)",VLOOKUP(MONTH(A394),월별평균환율!$B$34:$D$45,3,0)))))))</f>
        <v>I열의 환율적용방법 선택</v>
      </c>
      <c r="K394" s="495">
        <f t="shared" si="6"/>
        <v>0</v>
      </c>
      <c r="L394" s="491"/>
      <c r="M394" s="496"/>
      <c r="N394" s="496"/>
    </row>
    <row r="395" spans="1:14" x14ac:dyDescent="0.3">
      <c r="A395" s="490"/>
      <c r="B395" s="490"/>
      <c r="C395" s="673" t="e">
        <f>VLOOKUP(F395,DB!$D$4:$G$403,4,FALSE)</f>
        <v>#N/A</v>
      </c>
      <c r="D395" s="674" t="e">
        <f>VLOOKUP(F395,DB!$D$4:$G$403,3,FALSE)</f>
        <v>#N/A</v>
      </c>
      <c r="E395" s="675" t="e">
        <f>VLOOKUP(F395,DB!$D$4:$G$403,2,FALSE)</f>
        <v>#N/A</v>
      </c>
      <c r="F395" s="491"/>
      <c r="G395" s="491"/>
      <c r="H395" s="492"/>
      <c r="I395" s="493"/>
      <c r="J395" s="494" t="str">
        <f>IF(I395="","I열의 환율적용방법 선택",IF(I395="개별환율", "직접입력 하세요.", IF(OR(I395="가중평균환율",I395="송금환율"), "직접입력 하세요.", IF(I395="원화집행", 1, IF(I395="월별평균환율(미화)",VLOOKUP(MONTH(A395),월별평균환율!$B$34:$D$45,2,0), IF(I395="월별평균환율(현지화)",VLOOKUP(MONTH(A395),월별평균환율!$B$34:$D$45,3,0)))))))</f>
        <v>I열의 환율적용방법 선택</v>
      </c>
      <c r="K395" s="495">
        <f t="shared" si="6"/>
        <v>0</v>
      </c>
      <c r="L395" s="491"/>
      <c r="M395" s="496"/>
      <c r="N395" s="496"/>
    </row>
    <row r="396" spans="1:14" x14ac:dyDescent="0.3">
      <c r="A396" s="490"/>
      <c r="B396" s="490"/>
      <c r="C396" s="673" t="e">
        <f>VLOOKUP(F396,DB!$D$4:$G$403,4,FALSE)</f>
        <v>#N/A</v>
      </c>
      <c r="D396" s="674" t="e">
        <f>VLOOKUP(F396,DB!$D$4:$G$403,3,FALSE)</f>
        <v>#N/A</v>
      </c>
      <c r="E396" s="675" t="e">
        <f>VLOOKUP(F396,DB!$D$4:$G$403,2,FALSE)</f>
        <v>#N/A</v>
      </c>
      <c r="F396" s="491"/>
      <c r="G396" s="491"/>
      <c r="H396" s="492"/>
      <c r="I396" s="493"/>
      <c r="J396" s="494" t="str">
        <f>IF(I396="","I열의 환율적용방법 선택",IF(I396="개별환율", "직접입력 하세요.", IF(OR(I396="가중평균환율",I396="송금환율"), "직접입력 하세요.", IF(I396="원화집행", 1, IF(I396="월별평균환율(미화)",VLOOKUP(MONTH(A396),월별평균환율!$B$34:$D$45,2,0), IF(I396="월별평균환율(현지화)",VLOOKUP(MONTH(A396),월별평균환율!$B$34:$D$45,3,0)))))))</f>
        <v>I열의 환율적용방법 선택</v>
      </c>
      <c r="K396" s="495">
        <f t="shared" si="6"/>
        <v>0</v>
      </c>
      <c r="L396" s="491"/>
      <c r="M396" s="496"/>
      <c r="N396" s="496"/>
    </row>
    <row r="397" spans="1:14" x14ac:dyDescent="0.3">
      <c r="A397" s="490"/>
      <c r="B397" s="490"/>
      <c r="C397" s="673" t="e">
        <f>VLOOKUP(F397,DB!$D$4:$G$403,4,FALSE)</f>
        <v>#N/A</v>
      </c>
      <c r="D397" s="674" t="e">
        <f>VLOOKUP(F397,DB!$D$4:$G$403,3,FALSE)</f>
        <v>#N/A</v>
      </c>
      <c r="E397" s="675" t="e">
        <f>VLOOKUP(F397,DB!$D$4:$G$403,2,FALSE)</f>
        <v>#N/A</v>
      </c>
      <c r="F397" s="491"/>
      <c r="G397" s="491"/>
      <c r="H397" s="492"/>
      <c r="I397" s="493"/>
      <c r="J397" s="494" t="str">
        <f>IF(I397="","I열의 환율적용방법 선택",IF(I397="개별환율", "직접입력 하세요.", IF(OR(I397="가중평균환율",I397="송금환율"), "직접입력 하세요.", IF(I397="원화집행", 1, IF(I397="월별평균환율(미화)",VLOOKUP(MONTH(A397),월별평균환율!$B$34:$D$45,2,0), IF(I397="월별평균환율(현지화)",VLOOKUP(MONTH(A397),월별평균환율!$B$34:$D$45,3,0)))))))</f>
        <v>I열의 환율적용방법 선택</v>
      </c>
      <c r="K397" s="495">
        <f t="shared" si="6"/>
        <v>0</v>
      </c>
      <c r="L397" s="491"/>
      <c r="M397" s="496"/>
      <c r="N397" s="496"/>
    </row>
    <row r="398" spans="1:14" x14ac:dyDescent="0.3">
      <c r="A398" s="490"/>
      <c r="B398" s="490"/>
      <c r="C398" s="673" t="e">
        <f>VLOOKUP(F398,DB!$D$4:$G$403,4,FALSE)</f>
        <v>#N/A</v>
      </c>
      <c r="D398" s="674" t="e">
        <f>VLOOKUP(F398,DB!$D$4:$G$403,3,FALSE)</f>
        <v>#N/A</v>
      </c>
      <c r="E398" s="675" t="e">
        <f>VLOOKUP(F398,DB!$D$4:$G$403,2,FALSE)</f>
        <v>#N/A</v>
      </c>
      <c r="F398" s="491"/>
      <c r="G398" s="491"/>
      <c r="H398" s="492"/>
      <c r="I398" s="493"/>
      <c r="J398" s="494" t="str">
        <f>IF(I398="","I열의 환율적용방법 선택",IF(I398="개별환율", "직접입력 하세요.", IF(OR(I398="가중평균환율",I398="송금환율"), "직접입력 하세요.", IF(I398="원화집행", 1, IF(I398="월별평균환율(미화)",VLOOKUP(MONTH(A398),월별평균환율!$B$34:$D$45,2,0), IF(I398="월별평균환율(현지화)",VLOOKUP(MONTH(A398),월별평균환율!$B$34:$D$45,3,0)))))))</f>
        <v>I열의 환율적용방법 선택</v>
      </c>
      <c r="K398" s="495">
        <f t="shared" si="6"/>
        <v>0</v>
      </c>
      <c r="L398" s="491"/>
      <c r="M398" s="496"/>
      <c r="N398" s="496"/>
    </row>
    <row r="399" spans="1:14" x14ac:dyDescent="0.3">
      <c r="A399" s="490"/>
      <c r="B399" s="490"/>
      <c r="C399" s="673" t="e">
        <f>VLOOKUP(F399,DB!$D$4:$G$403,4,FALSE)</f>
        <v>#N/A</v>
      </c>
      <c r="D399" s="674" t="e">
        <f>VLOOKUP(F399,DB!$D$4:$G$403,3,FALSE)</f>
        <v>#N/A</v>
      </c>
      <c r="E399" s="675" t="e">
        <f>VLOOKUP(F399,DB!$D$4:$G$403,2,FALSE)</f>
        <v>#N/A</v>
      </c>
      <c r="F399" s="491"/>
      <c r="G399" s="491"/>
      <c r="H399" s="492"/>
      <c r="I399" s="493"/>
      <c r="J399" s="494" t="str">
        <f>IF(I399="","I열의 환율적용방법 선택",IF(I399="개별환율", "직접입력 하세요.", IF(OR(I399="가중평균환율",I399="송금환율"), "직접입력 하세요.", IF(I399="원화집행", 1, IF(I399="월별평균환율(미화)",VLOOKUP(MONTH(A399),월별평균환율!$B$34:$D$45,2,0), IF(I399="월별평균환율(현지화)",VLOOKUP(MONTH(A399),월별평균환율!$B$34:$D$45,3,0)))))))</f>
        <v>I열의 환율적용방법 선택</v>
      </c>
      <c r="K399" s="495">
        <f t="shared" si="6"/>
        <v>0</v>
      </c>
      <c r="L399" s="491"/>
      <c r="M399" s="496"/>
      <c r="N399" s="496"/>
    </row>
    <row r="400" spans="1:14" x14ac:dyDescent="0.3">
      <c r="A400" s="490"/>
      <c r="B400" s="490"/>
      <c r="C400" s="673" t="e">
        <f>VLOOKUP(F400,DB!$D$4:$G$403,4,FALSE)</f>
        <v>#N/A</v>
      </c>
      <c r="D400" s="674" t="e">
        <f>VLOOKUP(F400,DB!$D$4:$G$403,3,FALSE)</f>
        <v>#N/A</v>
      </c>
      <c r="E400" s="675" t="e">
        <f>VLOOKUP(F400,DB!$D$4:$G$403,2,FALSE)</f>
        <v>#N/A</v>
      </c>
      <c r="F400" s="491"/>
      <c r="G400" s="491"/>
      <c r="H400" s="492"/>
      <c r="I400" s="493"/>
      <c r="J400" s="494" t="str">
        <f>IF(I400="","I열의 환율적용방법 선택",IF(I400="개별환율", "직접입력 하세요.", IF(OR(I400="가중평균환율",I400="송금환율"), "직접입력 하세요.", IF(I400="원화집행", 1, IF(I400="월별평균환율(미화)",VLOOKUP(MONTH(A400),월별평균환율!$B$34:$D$45,2,0), IF(I400="월별평균환율(현지화)",VLOOKUP(MONTH(A400),월별평균환율!$B$34:$D$45,3,0)))))))</f>
        <v>I열의 환율적용방법 선택</v>
      </c>
      <c r="K400" s="495">
        <f t="shared" si="6"/>
        <v>0</v>
      </c>
      <c r="L400" s="491"/>
      <c r="M400" s="496"/>
      <c r="N400" s="496"/>
    </row>
    <row r="401" spans="1:14" x14ac:dyDescent="0.3">
      <c r="A401" s="490"/>
      <c r="B401" s="490"/>
      <c r="C401" s="673" t="e">
        <f>VLOOKUP(F401,DB!$D$4:$G$403,4,FALSE)</f>
        <v>#N/A</v>
      </c>
      <c r="D401" s="674" t="e">
        <f>VLOOKUP(F401,DB!$D$4:$G$403,3,FALSE)</f>
        <v>#N/A</v>
      </c>
      <c r="E401" s="675" t="e">
        <f>VLOOKUP(F401,DB!$D$4:$G$403,2,FALSE)</f>
        <v>#N/A</v>
      </c>
      <c r="F401" s="491"/>
      <c r="G401" s="491"/>
      <c r="H401" s="492"/>
      <c r="I401" s="493"/>
      <c r="J401" s="494" t="str">
        <f>IF(I401="","I열의 환율적용방법 선택",IF(I401="개별환율", "직접입력 하세요.", IF(OR(I401="가중평균환율",I401="송금환율"), "직접입력 하세요.", IF(I401="원화집행", 1, IF(I401="월별평균환율(미화)",VLOOKUP(MONTH(A401),월별평균환율!$B$34:$D$45,2,0), IF(I401="월별평균환율(현지화)",VLOOKUP(MONTH(A401),월별평균환율!$B$34:$D$45,3,0)))))))</f>
        <v>I열의 환율적용방법 선택</v>
      </c>
      <c r="K401" s="495">
        <f t="shared" si="6"/>
        <v>0</v>
      </c>
      <c r="L401" s="491"/>
      <c r="M401" s="496"/>
      <c r="N401" s="496"/>
    </row>
    <row r="402" spans="1:14" x14ac:dyDescent="0.3">
      <c r="A402" s="490"/>
      <c r="B402" s="490"/>
      <c r="C402" s="673" t="e">
        <f>VLOOKUP(F402,DB!$D$4:$G$403,4,FALSE)</f>
        <v>#N/A</v>
      </c>
      <c r="D402" s="674" t="e">
        <f>VLOOKUP(F402,DB!$D$4:$G$403,3,FALSE)</f>
        <v>#N/A</v>
      </c>
      <c r="E402" s="675" t="e">
        <f>VLOOKUP(F402,DB!$D$4:$G$403,2,FALSE)</f>
        <v>#N/A</v>
      </c>
      <c r="F402" s="491"/>
      <c r="G402" s="491"/>
      <c r="H402" s="492"/>
      <c r="I402" s="493"/>
      <c r="J402" s="494" t="str">
        <f>IF(I402="","I열의 환율적용방법 선택",IF(I402="개별환율", "직접입력 하세요.", IF(OR(I402="가중평균환율",I402="송금환율"), "직접입력 하세요.", IF(I402="원화집행", 1, IF(I402="월별평균환율(미화)",VLOOKUP(MONTH(A402),월별평균환율!$B$34:$D$45,2,0), IF(I402="월별평균환율(현지화)",VLOOKUP(MONTH(A402),월별평균환율!$B$34:$D$45,3,0)))))))</f>
        <v>I열의 환율적용방법 선택</v>
      </c>
      <c r="K402" s="495">
        <f t="shared" si="6"/>
        <v>0</v>
      </c>
      <c r="L402" s="491"/>
      <c r="M402" s="496"/>
      <c r="N402" s="496"/>
    </row>
    <row r="403" spans="1:14" x14ac:dyDescent="0.3">
      <c r="A403" s="490"/>
      <c r="B403" s="490"/>
      <c r="C403" s="673" t="e">
        <f>VLOOKUP(F403,DB!$D$4:$G$403,4,FALSE)</f>
        <v>#N/A</v>
      </c>
      <c r="D403" s="674" t="e">
        <f>VLOOKUP(F403,DB!$D$4:$G$403,3,FALSE)</f>
        <v>#N/A</v>
      </c>
      <c r="E403" s="675" t="e">
        <f>VLOOKUP(F403,DB!$D$4:$G$403,2,FALSE)</f>
        <v>#N/A</v>
      </c>
      <c r="F403" s="491"/>
      <c r="G403" s="491"/>
      <c r="H403" s="492"/>
      <c r="I403" s="493"/>
      <c r="J403" s="494" t="str">
        <f>IF(I403="","I열의 환율적용방법 선택",IF(I403="개별환율", "직접입력 하세요.", IF(OR(I403="가중평균환율",I403="송금환율"), "직접입력 하세요.", IF(I403="원화집행", 1, IF(I403="월별평균환율(미화)",VLOOKUP(MONTH(A403),월별평균환율!$B$34:$D$45,2,0), IF(I403="월별평균환율(현지화)",VLOOKUP(MONTH(A403),월별평균환율!$B$34:$D$45,3,0)))))))</f>
        <v>I열의 환율적용방법 선택</v>
      </c>
      <c r="K403" s="495">
        <f t="shared" si="6"/>
        <v>0</v>
      </c>
      <c r="L403" s="491"/>
      <c r="M403" s="496"/>
      <c r="N403" s="496"/>
    </row>
    <row r="404" spans="1:14" x14ac:dyDescent="0.3">
      <c r="A404" s="490"/>
      <c r="B404" s="490"/>
      <c r="C404" s="673" t="e">
        <f>VLOOKUP(F404,DB!$D$4:$G$403,4,FALSE)</f>
        <v>#N/A</v>
      </c>
      <c r="D404" s="674" t="e">
        <f>VLOOKUP(F404,DB!$D$4:$G$403,3,FALSE)</f>
        <v>#N/A</v>
      </c>
      <c r="E404" s="675" t="e">
        <f>VLOOKUP(F404,DB!$D$4:$G$403,2,FALSE)</f>
        <v>#N/A</v>
      </c>
      <c r="F404" s="491"/>
      <c r="G404" s="491"/>
      <c r="H404" s="492"/>
      <c r="I404" s="493"/>
      <c r="J404" s="494" t="str">
        <f>IF(I404="","I열의 환율적용방법 선택",IF(I404="개별환율", "직접입력 하세요.", IF(OR(I404="가중평균환율",I404="송금환율"), "직접입력 하세요.", IF(I404="원화집행", 1, IF(I404="월별평균환율(미화)",VLOOKUP(MONTH(A404),월별평균환율!$B$34:$D$45,2,0), IF(I404="월별평균환율(현지화)",VLOOKUP(MONTH(A404),월별평균환율!$B$34:$D$45,3,0)))))))</f>
        <v>I열의 환율적용방법 선택</v>
      </c>
      <c r="K404" s="495">
        <f t="shared" si="6"/>
        <v>0</v>
      </c>
      <c r="L404" s="491"/>
      <c r="M404" s="496"/>
      <c r="N404" s="496"/>
    </row>
    <row r="405" spans="1:14" x14ac:dyDescent="0.3">
      <c r="A405" s="490"/>
      <c r="B405" s="490"/>
      <c r="C405" s="673" t="e">
        <f>VLOOKUP(F405,DB!$D$4:$G$403,4,FALSE)</f>
        <v>#N/A</v>
      </c>
      <c r="D405" s="674" t="e">
        <f>VLOOKUP(F405,DB!$D$4:$G$403,3,FALSE)</f>
        <v>#N/A</v>
      </c>
      <c r="E405" s="675" t="e">
        <f>VLOOKUP(F405,DB!$D$4:$G$403,2,FALSE)</f>
        <v>#N/A</v>
      </c>
      <c r="F405" s="491"/>
      <c r="G405" s="491"/>
      <c r="H405" s="492"/>
      <c r="I405" s="493"/>
      <c r="J405" s="494" t="str">
        <f>IF(I405="","I열의 환율적용방법 선택",IF(I405="개별환율", "직접입력 하세요.", IF(OR(I405="가중평균환율",I405="송금환율"), "직접입력 하세요.", IF(I405="원화집행", 1, IF(I405="월별평균환율(미화)",VLOOKUP(MONTH(A405),월별평균환율!$B$34:$D$45,2,0), IF(I405="월별평균환율(현지화)",VLOOKUP(MONTH(A405),월별평균환율!$B$34:$D$45,3,0)))))))</f>
        <v>I열의 환율적용방법 선택</v>
      </c>
      <c r="K405" s="495">
        <f t="shared" si="6"/>
        <v>0</v>
      </c>
      <c r="L405" s="491"/>
      <c r="M405" s="496"/>
      <c r="N405" s="496"/>
    </row>
    <row r="406" spans="1:14" x14ac:dyDescent="0.3">
      <c r="A406" s="490"/>
      <c r="B406" s="490"/>
      <c r="C406" s="673" t="e">
        <f>VLOOKUP(F406,DB!$D$4:$G$403,4,FALSE)</f>
        <v>#N/A</v>
      </c>
      <c r="D406" s="674" t="e">
        <f>VLOOKUP(F406,DB!$D$4:$G$403,3,FALSE)</f>
        <v>#N/A</v>
      </c>
      <c r="E406" s="675" t="e">
        <f>VLOOKUP(F406,DB!$D$4:$G$403,2,FALSE)</f>
        <v>#N/A</v>
      </c>
      <c r="F406" s="491"/>
      <c r="G406" s="491"/>
      <c r="H406" s="492"/>
      <c r="I406" s="493"/>
      <c r="J406" s="494" t="str">
        <f>IF(I406="","I열의 환율적용방법 선택",IF(I406="개별환율", "직접입력 하세요.", IF(OR(I406="가중평균환율",I406="송금환율"), "직접입력 하세요.", IF(I406="원화집행", 1, IF(I406="월별평균환율(미화)",VLOOKUP(MONTH(A406),월별평균환율!$B$34:$D$45,2,0), IF(I406="월별평균환율(현지화)",VLOOKUP(MONTH(A406),월별평균환율!$B$34:$D$45,3,0)))))))</f>
        <v>I열의 환율적용방법 선택</v>
      </c>
      <c r="K406" s="495">
        <f t="shared" si="6"/>
        <v>0</v>
      </c>
      <c r="L406" s="491"/>
      <c r="M406" s="496"/>
      <c r="N406" s="496"/>
    </row>
    <row r="407" spans="1:14" x14ac:dyDescent="0.3">
      <c r="A407" s="490"/>
      <c r="B407" s="490"/>
      <c r="C407" s="673" t="e">
        <f>VLOOKUP(F407,DB!$D$4:$G$403,4,FALSE)</f>
        <v>#N/A</v>
      </c>
      <c r="D407" s="674" t="e">
        <f>VLOOKUP(F407,DB!$D$4:$G$403,3,FALSE)</f>
        <v>#N/A</v>
      </c>
      <c r="E407" s="675" t="e">
        <f>VLOOKUP(F407,DB!$D$4:$G$403,2,FALSE)</f>
        <v>#N/A</v>
      </c>
      <c r="F407" s="491"/>
      <c r="G407" s="491"/>
      <c r="H407" s="492"/>
      <c r="I407" s="493"/>
      <c r="J407" s="494" t="str">
        <f>IF(I407="","I열의 환율적용방법 선택",IF(I407="개별환율", "직접입력 하세요.", IF(OR(I407="가중평균환율",I407="송금환율"), "직접입력 하세요.", IF(I407="원화집행", 1, IF(I407="월별평균환율(미화)",VLOOKUP(MONTH(A407),월별평균환율!$B$34:$D$45,2,0), IF(I407="월별평균환율(현지화)",VLOOKUP(MONTH(A407),월별평균환율!$B$34:$D$45,3,0)))))))</f>
        <v>I열의 환율적용방법 선택</v>
      </c>
      <c r="K407" s="495">
        <f t="shared" si="6"/>
        <v>0</v>
      </c>
      <c r="L407" s="491"/>
      <c r="M407" s="496"/>
      <c r="N407" s="496"/>
    </row>
    <row r="408" spans="1:14" x14ac:dyDescent="0.3">
      <c r="A408" s="490"/>
      <c r="B408" s="490"/>
      <c r="C408" s="673" t="e">
        <f>VLOOKUP(F408,DB!$D$4:$G$403,4,FALSE)</f>
        <v>#N/A</v>
      </c>
      <c r="D408" s="674" t="e">
        <f>VLOOKUP(F408,DB!$D$4:$G$403,3,FALSE)</f>
        <v>#N/A</v>
      </c>
      <c r="E408" s="675" t="e">
        <f>VLOOKUP(F408,DB!$D$4:$G$403,2,FALSE)</f>
        <v>#N/A</v>
      </c>
      <c r="F408" s="491"/>
      <c r="G408" s="491"/>
      <c r="H408" s="492"/>
      <c r="I408" s="493"/>
      <c r="J408" s="494" t="str">
        <f>IF(I408="","I열의 환율적용방법 선택",IF(I408="개별환율", "직접입력 하세요.", IF(OR(I408="가중평균환율",I408="송금환율"), "직접입력 하세요.", IF(I408="원화집행", 1, IF(I408="월별평균환율(미화)",VLOOKUP(MONTH(A408),월별평균환율!$B$34:$D$45,2,0), IF(I408="월별평균환율(현지화)",VLOOKUP(MONTH(A408),월별평균환율!$B$34:$D$45,3,0)))))))</f>
        <v>I열의 환율적용방법 선택</v>
      </c>
      <c r="K408" s="495">
        <f t="shared" si="6"/>
        <v>0</v>
      </c>
      <c r="L408" s="491"/>
      <c r="M408" s="496"/>
      <c r="N408" s="496"/>
    </row>
    <row r="409" spans="1:14" x14ac:dyDescent="0.3">
      <c r="A409" s="490"/>
      <c r="B409" s="490"/>
      <c r="C409" s="673" t="e">
        <f>VLOOKUP(F409,DB!$D$4:$G$403,4,FALSE)</f>
        <v>#N/A</v>
      </c>
      <c r="D409" s="674" t="e">
        <f>VLOOKUP(F409,DB!$D$4:$G$403,3,FALSE)</f>
        <v>#N/A</v>
      </c>
      <c r="E409" s="675" t="e">
        <f>VLOOKUP(F409,DB!$D$4:$G$403,2,FALSE)</f>
        <v>#N/A</v>
      </c>
      <c r="F409" s="491"/>
      <c r="G409" s="491"/>
      <c r="H409" s="492"/>
      <c r="I409" s="493"/>
      <c r="J409" s="494" t="str">
        <f>IF(I409="","I열의 환율적용방법 선택",IF(I409="개별환율", "직접입력 하세요.", IF(OR(I409="가중평균환율",I409="송금환율"), "직접입력 하세요.", IF(I409="원화집행", 1, IF(I409="월별평균환율(미화)",VLOOKUP(MONTH(A409),월별평균환율!$B$34:$D$45,2,0), IF(I409="월별평균환율(현지화)",VLOOKUP(MONTH(A409),월별평균환율!$B$34:$D$45,3,0)))))))</f>
        <v>I열의 환율적용방법 선택</v>
      </c>
      <c r="K409" s="495">
        <f t="shared" si="6"/>
        <v>0</v>
      </c>
      <c r="L409" s="491"/>
      <c r="M409" s="496"/>
      <c r="N409" s="496"/>
    </row>
    <row r="410" spans="1:14" x14ac:dyDescent="0.3">
      <c r="A410" s="490"/>
      <c r="B410" s="490"/>
      <c r="C410" s="673" t="e">
        <f>VLOOKUP(F410,DB!$D$4:$G$403,4,FALSE)</f>
        <v>#N/A</v>
      </c>
      <c r="D410" s="674" t="e">
        <f>VLOOKUP(F410,DB!$D$4:$G$403,3,FALSE)</f>
        <v>#N/A</v>
      </c>
      <c r="E410" s="675" t="e">
        <f>VLOOKUP(F410,DB!$D$4:$G$403,2,FALSE)</f>
        <v>#N/A</v>
      </c>
      <c r="F410" s="491"/>
      <c r="G410" s="491"/>
      <c r="H410" s="492"/>
      <c r="I410" s="493"/>
      <c r="J410" s="494" t="str">
        <f>IF(I410="","I열의 환율적용방법 선택",IF(I410="개별환율", "직접입력 하세요.", IF(OR(I410="가중평균환율",I410="송금환율"), "직접입력 하세요.", IF(I410="원화집행", 1, IF(I410="월별평균환율(미화)",VLOOKUP(MONTH(A410),월별평균환율!$B$34:$D$45,2,0), IF(I410="월별평균환율(현지화)",VLOOKUP(MONTH(A410),월별평균환율!$B$34:$D$45,3,0)))))))</f>
        <v>I열의 환율적용방법 선택</v>
      </c>
      <c r="K410" s="495">
        <f t="shared" si="6"/>
        <v>0</v>
      </c>
      <c r="L410" s="491"/>
      <c r="M410" s="496"/>
      <c r="N410" s="496"/>
    </row>
    <row r="411" spans="1:14" x14ac:dyDescent="0.3">
      <c r="A411" s="490"/>
      <c r="B411" s="490"/>
      <c r="C411" s="673" t="e">
        <f>VLOOKUP(F411,DB!$D$4:$G$403,4,FALSE)</f>
        <v>#N/A</v>
      </c>
      <c r="D411" s="674" t="e">
        <f>VLOOKUP(F411,DB!$D$4:$G$403,3,FALSE)</f>
        <v>#N/A</v>
      </c>
      <c r="E411" s="675" t="e">
        <f>VLOOKUP(F411,DB!$D$4:$G$403,2,FALSE)</f>
        <v>#N/A</v>
      </c>
      <c r="F411" s="491"/>
      <c r="G411" s="491"/>
      <c r="H411" s="492"/>
      <c r="I411" s="493"/>
      <c r="J411" s="494" t="str">
        <f>IF(I411="","I열의 환율적용방법 선택",IF(I411="개별환율", "직접입력 하세요.", IF(OR(I411="가중평균환율",I411="송금환율"), "직접입력 하세요.", IF(I411="원화집행", 1, IF(I411="월별평균환율(미화)",VLOOKUP(MONTH(A411),월별평균환율!$B$34:$D$45,2,0), IF(I411="월별평균환율(현지화)",VLOOKUP(MONTH(A411),월별평균환율!$B$34:$D$45,3,0)))))))</f>
        <v>I열의 환율적용방법 선택</v>
      </c>
      <c r="K411" s="495">
        <f t="shared" si="6"/>
        <v>0</v>
      </c>
      <c r="L411" s="491"/>
      <c r="M411" s="496"/>
      <c r="N411" s="496"/>
    </row>
    <row r="412" spans="1:14" x14ac:dyDescent="0.3">
      <c r="A412" s="490"/>
      <c r="B412" s="490"/>
      <c r="C412" s="673" t="e">
        <f>VLOOKUP(F412,DB!$D$4:$G$403,4,FALSE)</f>
        <v>#N/A</v>
      </c>
      <c r="D412" s="674" t="e">
        <f>VLOOKUP(F412,DB!$D$4:$G$403,3,FALSE)</f>
        <v>#N/A</v>
      </c>
      <c r="E412" s="675" t="e">
        <f>VLOOKUP(F412,DB!$D$4:$G$403,2,FALSE)</f>
        <v>#N/A</v>
      </c>
      <c r="F412" s="491"/>
      <c r="G412" s="491"/>
      <c r="H412" s="492"/>
      <c r="I412" s="493"/>
      <c r="J412" s="494" t="str">
        <f>IF(I412="","I열의 환율적용방법 선택",IF(I412="개별환율", "직접입력 하세요.", IF(OR(I412="가중평균환율",I412="송금환율"), "직접입력 하세요.", IF(I412="원화집행", 1, IF(I412="월별평균환율(미화)",VLOOKUP(MONTH(A412),월별평균환율!$B$34:$D$45,2,0), IF(I412="월별평균환율(현지화)",VLOOKUP(MONTH(A412),월별평균환율!$B$34:$D$45,3,0)))))))</f>
        <v>I열의 환율적용방법 선택</v>
      </c>
      <c r="K412" s="495">
        <f t="shared" si="6"/>
        <v>0</v>
      </c>
      <c r="L412" s="491"/>
      <c r="M412" s="496"/>
      <c r="N412" s="496"/>
    </row>
    <row r="413" spans="1:14" x14ac:dyDescent="0.3">
      <c r="A413" s="490"/>
      <c r="B413" s="490"/>
      <c r="C413" s="673" t="e">
        <f>VLOOKUP(F413,DB!$D$4:$G$403,4,FALSE)</f>
        <v>#N/A</v>
      </c>
      <c r="D413" s="674" t="e">
        <f>VLOOKUP(F413,DB!$D$4:$G$403,3,FALSE)</f>
        <v>#N/A</v>
      </c>
      <c r="E413" s="675" t="e">
        <f>VLOOKUP(F413,DB!$D$4:$G$403,2,FALSE)</f>
        <v>#N/A</v>
      </c>
      <c r="F413" s="491"/>
      <c r="G413" s="491"/>
      <c r="H413" s="492"/>
      <c r="I413" s="493"/>
      <c r="J413" s="494" t="str">
        <f>IF(I413="","I열의 환율적용방법 선택",IF(I413="개별환율", "직접입력 하세요.", IF(OR(I413="가중평균환율",I413="송금환율"), "직접입력 하세요.", IF(I413="원화집행", 1, IF(I413="월별평균환율(미화)",VLOOKUP(MONTH(A413),월별평균환율!$B$34:$D$45,2,0), IF(I413="월별평균환율(현지화)",VLOOKUP(MONTH(A413),월별평균환율!$B$34:$D$45,3,0)))))))</f>
        <v>I열의 환율적용방법 선택</v>
      </c>
      <c r="K413" s="495">
        <f t="shared" si="6"/>
        <v>0</v>
      </c>
      <c r="L413" s="491"/>
      <c r="M413" s="496"/>
      <c r="N413" s="496"/>
    </row>
    <row r="414" spans="1:14" x14ac:dyDescent="0.3">
      <c r="A414" s="490"/>
      <c r="B414" s="490"/>
      <c r="C414" s="673" t="e">
        <f>VLOOKUP(F414,DB!$D$4:$G$403,4,FALSE)</f>
        <v>#N/A</v>
      </c>
      <c r="D414" s="674" t="e">
        <f>VLOOKUP(F414,DB!$D$4:$G$403,3,FALSE)</f>
        <v>#N/A</v>
      </c>
      <c r="E414" s="675" t="e">
        <f>VLOOKUP(F414,DB!$D$4:$G$403,2,FALSE)</f>
        <v>#N/A</v>
      </c>
      <c r="F414" s="491"/>
      <c r="G414" s="491"/>
      <c r="H414" s="492"/>
      <c r="I414" s="493"/>
      <c r="J414" s="494" t="str">
        <f>IF(I414="","I열의 환율적용방법 선택",IF(I414="개별환율", "직접입력 하세요.", IF(OR(I414="가중평균환율",I414="송금환율"), "직접입력 하세요.", IF(I414="원화집행", 1, IF(I414="월별평균환율(미화)",VLOOKUP(MONTH(A414),월별평균환율!$B$34:$D$45,2,0), IF(I414="월별평균환율(현지화)",VLOOKUP(MONTH(A414),월별평균환율!$B$34:$D$45,3,0)))))))</f>
        <v>I열의 환율적용방법 선택</v>
      </c>
      <c r="K414" s="495">
        <f t="shared" si="6"/>
        <v>0</v>
      </c>
      <c r="L414" s="491"/>
      <c r="M414" s="496"/>
      <c r="N414" s="496"/>
    </row>
    <row r="415" spans="1:14" x14ac:dyDescent="0.3">
      <c r="A415" s="490"/>
      <c r="B415" s="490"/>
      <c r="C415" s="673" t="e">
        <f>VLOOKUP(F415,DB!$D$4:$G$403,4,FALSE)</f>
        <v>#N/A</v>
      </c>
      <c r="D415" s="674" t="e">
        <f>VLOOKUP(F415,DB!$D$4:$G$403,3,FALSE)</f>
        <v>#N/A</v>
      </c>
      <c r="E415" s="675" t="e">
        <f>VLOOKUP(F415,DB!$D$4:$G$403,2,FALSE)</f>
        <v>#N/A</v>
      </c>
      <c r="F415" s="491"/>
      <c r="G415" s="491"/>
      <c r="H415" s="492"/>
      <c r="I415" s="493"/>
      <c r="J415" s="494" t="str">
        <f>IF(I415="","I열의 환율적용방법 선택",IF(I415="개별환율", "직접입력 하세요.", IF(OR(I415="가중평균환율",I415="송금환율"), "직접입력 하세요.", IF(I415="원화집행", 1, IF(I415="월별평균환율(미화)",VLOOKUP(MONTH(A415),월별평균환율!$B$34:$D$45,2,0), IF(I415="월별평균환율(현지화)",VLOOKUP(MONTH(A415),월별평균환율!$B$34:$D$45,3,0)))))))</f>
        <v>I열의 환율적용방법 선택</v>
      </c>
      <c r="K415" s="495">
        <f t="shared" si="6"/>
        <v>0</v>
      </c>
      <c r="L415" s="491"/>
      <c r="M415" s="496"/>
      <c r="N415" s="496"/>
    </row>
    <row r="416" spans="1:14" x14ac:dyDescent="0.3">
      <c r="A416" s="490"/>
      <c r="B416" s="490"/>
      <c r="C416" s="673" t="e">
        <f>VLOOKUP(F416,DB!$D$4:$G$403,4,FALSE)</f>
        <v>#N/A</v>
      </c>
      <c r="D416" s="674" t="e">
        <f>VLOOKUP(F416,DB!$D$4:$G$403,3,FALSE)</f>
        <v>#N/A</v>
      </c>
      <c r="E416" s="675" t="e">
        <f>VLOOKUP(F416,DB!$D$4:$G$403,2,FALSE)</f>
        <v>#N/A</v>
      </c>
      <c r="F416" s="491"/>
      <c r="G416" s="491"/>
      <c r="H416" s="492"/>
      <c r="I416" s="493"/>
      <c r="J416" s="494" t="str">
        <f>IF(I416="","I열의 환율적용방법 선택",IF(I416="개별환율", "직접입력 하세요.", IF(OR(I416="가중평균환율",I416="송금환율"), "직접입력 하세요.", IF(I416="원화집행", 1, IF(I416="월별평균환율(미화)",VLOOKUP(MONTH(A416),월별평균환율!$B$34:$D$45,2,0), IF(I416="월별평균환율(현지화)",VLOOKUP(MONTH(A416),월별평균환율!$B$34:$D$45,3,0)))))))</f>
        <v>I열의 환율적용방법 선택</v>
      </c>
      <c r="K416" s="495">
        <f t="shared" si="6"/>
        <v>0</v>
      </c>
      <c r="L416" s="491"/>
      <c r="M416" s="496"/>
      <c r="N416" s="496"/>
    </row>
    <row r="417" spans="1:14" x14ac:dyDescent="0.3">
      <c r="A417" s="490"/>
      <c r="B417" s="490"/>
      <c r="C417" s="673" t="e">
        <f>VLOOKUP(F417,DB!$D$4:$G$403,4,FALSE)</f>
        <v>#N/A</v>
      </c>
      <c r="D417" s="674" t="e">
        <f>VLOOKUP(F417,DB!$D$4:$G$403,3,FALSE)</f>
        <v>#N/A</v>
      </c>
      <c r="E417" s="675" t="e">
        <f>VLOOKUP(F417,DB!$D$4:$G$403,2,FALSE)</f>
        <v>#N/A</v>
      </c>
      <c r="F417" s="491"/>
      <c r="G417" s="491"/>
      <c r="H417" s="492"/>
      <c r="I417" s="493"/>
      <c r="J417" s="494" t="str">
        <f>IF(I417="","I열의 환율적용방법 선택",IF(I417="개별환율", "직접입력 하세요.", IF(OR(I417="가중평균환율",I417="송금환율"), "직접입력 하세요.", IF(I417="원화집행", 1, IF(I417="월별평균환율(미화)",VLOOKUP(MONTH(A417),월별평균환율!$B$34:$D$45,2,0), IF(I417="월별평균환율(현지화)",VLOOKUP(MONTH(A417),월별평균환율!$B$34:$D$45,3,0)))))))</f>
        <v>I열의 환율적용방법 선택</v>
      </c>
      <c r="K417" s="495">
        <f t="shared" si="6"/>
        <v>0</v>
      </c>
      <c r="L417" s="491"/>
      <c r="M417" s="496"/>
      <c r="N417" s="496"/>
    </row>
    <row r="418" spans="1:14" x14ac:dyDescent="0.3">
      <c r="A418" s="490"/>
      <c r="B418" s="490"/>
      <c r="C418" s="673" t="e">
        <f>VLOOKUP(F418,DB!$D$4:$G$403,4,FALSE)</f>
        <v>#N/A</v>
      </c>
      <c r="D418" s="674" t="e">
        <f>VLOOKUP(F418,DB!$D$4:$G$403,3,FALSE)</f>
        <v>#N/A</v>
      </c>
      <c r="E418" s="675" t="e">
        <f>VLOOKUP(F418,DB!$D$4:$G$403,2,FALSE)</f>
        <v>#N/A</v>
      </c>
      <c r="F418" s="491"/>
      <c r="G418" s="491"/>
      <c r="H418" s="492"/>
      <c r="I418" s="493"/>
      <c r="J418" s="494" t="str">
        <f>IF(I418="","I열의 환율적용방법 선택",IF(I418="개별환율", "직접입력 하세요.", IF(OR(I418="가중평균환율",I418="송금환율"), "직접입력 하세요.", IF(I418="원화집행", 1, IF(I418="월별평균환율(미화)",VLOOKUP(MONTH(A418),월별평균환율!$B$34:$D$45,2,0), IF(I418="월별평균환율(현지화)",VLOOKUP(MONTH(A418),월별평균환율!$B$34:$D$45,3,0)))))))</f>
        <v>I열의 환율적용방법 선택</v>
      </c>
      <c r="K418" s="495">
        <f t="shared" si="6"/>
        <v>0</v>
      </c>
      <c r="L418" s="491"/>
      <c r="M418" s="496"/>
      <c r="N418" s="496"/>
    </row>
    <row r="419" spans="1:14" x14ac:dyDescent="0.3">
      <c r="A419" s="490"/>
      <c r="B419" s="490"/>
      <c r="C419" s="673" t="e">
        <f>VLOOKUP(F419,DB!$D$4:$G$403,4,FALSE)</f>
        <v>#N/A</v>
      </c>
      <c r="D419" s="674" t="e">
        <f>VLOOKUP(F419,DB!$D$4:$G$403,3,FALSE)</f>
        <v>#N/A</v>
      </c>
      <c r="E419" s="675" t="e">
        <f>VLOOKUP(F419,DB!$D$4:$G$403,2,FALSE)</f>
        <v>#N/A</v>
      </c>
      <c r="F419" s="491"/>
      <c r="G419" s="491"/>
      <c r="H419" s="492"/>
      <c r="I419" s="493"/>
      <c r="J419" s="494" t="str">
        <f>IF(I419="","I열의 환율적용방법 선택",IF(I419="개별환율", "직접입력 하세요.", IF(OR(I419="가중평균환율",I419="송금환율"), "직접입력 하세요.", IF(I419="원화집행", 1, IF(I419="월별평균환율(미화)",VLOOKUP(MONTH(A419),월별평균환율!$B$34:$D$45,2,0), IF(I419="월별평균환율(현지화)",VLOOKUP(MONTH(A419),월별평균환율!$B$34:$D$45,3,0)))))))</f>
        <v>I열의 환율적용방법 선택</v>
      </c>
      <c r="K419" s="495">
        <f t="shared" si="6"/>
        <v>0</v>
      </c>
      <c r="L419" s="491"/>
      <c r="M419" s="496"/>
      <c r="N419" s="496"/>
    </row>
    <row r="420" spans="1:14" x14ac:dyDescent="0.3">
      <c r="A420" s="490"/>
      <c r="B420" s="490"/>
      <c r="C420" s="673" t="e">
        <f>VLOOKUP(F420,DB!$D$4:$G$403,4,FALSE)</f>
        <v>#N/A</v>
      </c>
      <c r="D420" s="674" t="e">
        <f>VLOOKUP(F420,DB!$D$4:$G$403,3,FALSE)</f>
        <v>#N/A</v>
      </c>
      <c r="E420" s="675" t="e">
        <f>VLOOKUP(F420,DB!$D$4:$G$403,2,FALSE)</f>
        <v>#N/A</v>
      </c>
      <c r="F420" s="491"/>
      <c r="G420" s="491"/>
      <c r="H420" s="492"/>
      <c r="I420" s="493"/>
      <c r="J420" s="494" t="str">
        <f>IF(I420="","I열의 환율적용방법 선택",IF(I420="개별환율", "직접입력 하세요.", IF(OR(I420="가중평균환율",I420="송금환율"), "직접입력 하세요.", IF(I420="원화집행", 1, IF(I420="월별평균환율(미화)",VLOOKUP(MONTH(A420),월별평균환율!$B$34:$D$45,2,0), IF(I420="월별평균환율(현지화)",VLOOKUP(MONTH(A420),월별평균환율!$B$34:$D$45,3,0)))))))</f>
        <v>I열의 환율적용방법 선택</v>
      </c>
      <c r="K420" s="495">
        <f t="shared" si="6"/>
        <v>0</v>
      </c>
      <c r="L420" s="491"/>
      <c r="M420" s="496"/>
      <c r="N420" s="496"/>
    </row>
    <row r="421" spans="1:14" x14ac:dyDescent="0.3">
      <c r="A421" s="490"/>
      <c r="B421" s="490"/>
      <c r="C421" s="673" t="e">
        <f>VLOOKUP(F421,DB!$D$4:$G$403,4,FALSE)</f>
        <v>#N/A</v>
      </c>
      <c r="D421" s="674" t="e">
        <f>VLOOKUP(F421,DB!$D$4:$G$403,3,FALSE)</f>
        <v>#N/A</v>
      </c>
      <c r="E421" s="675" t="e">
        <f>VLOOKUP(F421,DB!$D$4:$G$403,2,FALSE)</f>
        <v>#N/A</v>
      </c>
      <c r="F421" s="491"/>
      <c r="G421" s="491"/>
      <c r="H421" s="492"/>
      <c r="I421" s="493"/>
      <c r="J421" s="494" t="str">
        <f>IF(I421="","I열의 환율적용방법 선택",IF(I421="개별환율", "직접입력 하세요.", IF(OR(I421="가중평균환율",I421="송금환율"), "직접입력 하세요.", IF(I421="원화집행", 1, IF(I421="월별평균환율(미화)",VLOOKUP(MONTH(A421),월별평균환율!$B$34:$D$45,2,0), IF(I421="월별평균환율(현지화)",VLOOKUP(MONTH(A421),월별평균환율!$B$34:$D$45,3,0)))))))</f>
        <v>I열의 환율적용방법 선택</v>
      </c>
      <c r="K421" s="495">
        <f t="shared" si="6"/>
        <v>0</v>
      </c>
      <c r="L421" s="491"/>
      <c r="M421" s="496"/>
      <c r="N421" s="496"/>
    </row>
    <row r="422" spans="1:14" x14ac:dyDescent="0.3">
      <c r="A422" s="490"/>
      <c r="B422" s="490"/>
      <c r="C422" s="673" t="e">
        <f>VLOOKUP(F422,DB!$D$4:$G$403,4,FALSE)</f>
        <v>#N/A</v>
      </c>
      <c r="D422" s="674" t="e">
        <f>VLOOKUP(F422,DB!$D$4:$G$403,3,FALSE)</f>
        <v>#N/A</v>
      </c>
      <c r="E422" s="675" t="e">
        <f>VLOOKUP(F422,DB!$D$4:$G$403,2,FALSE)</f>
        <v>#N/A</v>
      </c>
      <c r="F422" s="491"/>
      <c r="G422" s="491"/>
      <c r="H422" s="492"/>
      <c r="I422" s="493"/>
      <c r="J422" s="494" t="str">
        <f>IF(I422="","I열의 환율적용방법 선택",IF(I422="개별환율", "직접입력 하세요.", IF(OR(I422="가중평균환율",I422="송금환율"), "직접입력 하세요.", IF(I422="원화집행", 1, IF(I422="월별평균환율(미화)",VLOOKUP(MONTH(A422),월별평균환율!$B$34:$D$45,2,0), IF(I422="월별평균환율(현지화)",VLOOKUP(MONTH(A422),월별평균환율!$B$34:$D$45,3,0)))))))</f>
        <v>I열의 환율적용방법 선택</v>
      </c>
      <c r="K422" s="495">
        <f t="shared" si="6"/>
        <v>0</v>
      </c>
      <c r="L422" s="491"/>
      <c r="M422" s="496"/>
      <c r="N422" s="496"/>
    </row>
    <row r="423" spans="1:14" x14ac:dyDescent="0.3">
      <c r="A423" s="490"/>
      <c r="B423" s="490"/>
      <c r="C423" s="673" t="e">
        <f>VLOOKUP(F423,DB!$D$4:$G$403,4,FALSE)</f>
        <v>#N/A</v>
      </c>
      <c r="D423" s="674" t="e">
        <f>VLOOKUP(F423,DB!$D$4:$G$403,3,FALSE)</f>
        <v>#N/A</v>
      </c>
      <c r="E423" s="675" t="e">
        <f>VLOOKUP(F423,DB!$D$4:$G$403,2,FALSE)</f>
        <v>#N/A</v>
      </c>
      <c r="F423" s="491"/>
      <c r="G423" s="491"/>
      <c r="H423" s="492"/>
      <c r="I423" s="493"/>
      <c r="J423" s="494" t="str">
        <f>IF(I423="","I열의 환율적용방법 선택",IF(I423="개별환율", "직접입력 하세요.", IF(OR(I423="가중평균환율",I423="송금환율"), "직접입력 하세요.", IF(I423="원화집행", 1, IF(I423="월별평균환율(미화)",VLOOKUP(MONTH(A423),월별평균환율!$B$34:$D$45,2,0), IF(I423="월별평균환율(현지화)",VLOOKUP(MONTH(A423),월별평균환율!$B$34:$D$45,3,0)))))))</f>
        <v>I열의 환율적용방법 선택</v>
      </c>
      <c r="K423" s="495">
        <f t="shared" si="6"/>
        <v>0</v>
      </c>
      <c r="L423" s="491"/>
      <c r="M423" s="496"/>
      <c r="N423" s="496"/>
    </row>
    <row r="424" spans="1:14" x14ac:dyDescent="0.3">
      <c r="A424" s="490"/>
      <c r="B424" s="490"/>
      <c r="C424" s="673" t="e">
        <f>VLOOKUP(F424,DB!$D$4:$G$403,4,FALSE)</f>
        <v>#N/A</v>
      </c>
      <c r="D424" s="674" t="e">
        <f>VLOOKUP(F424,DB!$D$4:$G$403,3,FALSE)</f>
        <v>#N/A</v>
      </c>
      <c r="E424" s="675" t="e">
        <f>VLOOKUP(F424,DB!$D$4:$G$403,2,FALSE)</f>
        <v>#N/A</v>
      </c>
      <c r="F424" s="491"/>
      <c r="G424" s="491"/>
      <c r="H424" s="492"/>
      <c r="I424" s="493"/>
      <c r="J424" s="494" t="str">
        <f>IF(I424="","I열의 환율적용방법 선택",IF(I424="개별환율", "직접입력 하세요.", IF(OR(I424="가중평균환율",I424="송금환율"), "직접입력 하세요.", IF(I424="원화집행", 1, IF(I424="월별평균환율(미화)",VLOOKUP(MONTH(A424),월별평균환율!$B$34:$D$45,2,0), IF(I424="월별평균환율(현지화)",VLOOKUP(MONTH(A424),월별평균환율!$B$34:$D$45,3,0)))))))</f>
        <v>I열의 환율적용방법 선택</v>
      </c>
      <c r="K424" s="495">
        <f t="shared" si="6"/>
        <v>0</v>
      </c>
      <c r="L424" s="491"/>
      <c r="M424" s="496"/>
      <c r="N424" s="496"/>
    </row>
    <row r="425" spans="1:14" x14ac:dyDescent="0.3">
      <c r="A425" s="490"/>
      <c r="B425" s="490"/>
      <c r="C425" s="673" t="e">
        <f>VLOOKUP(F425,DB!$D$4:$G$403,4,FALSE)</f>
        <v>#N/A</v>
      </c>
      <c r="D425" s="674" t="e">
        <f>VLOOKUP(F425,DB!$D$4:$G$403,3,FALSE)</f>
        <v>#N/A</v>
      </c>
      <c r="E425" s="675" t="e">
        <f>VLOOKUP(F425,DB!$D$4:$G$403,2,FALSE)</f>
        <v>#N/A</v>
      </c>
      <c r="F425" s="491"/>
      <c r="G425" s="491"/>
      <c r="H425" s="492"/>
      <c r="I425" s="493"/>
      <c r="J425" s="494" t="str">
        <f>IF(I425="","I열의 환율적용방법 선택",IF(I425="개별환율", "직접입력 하세요.", IF(OR(I425="가중평균환율",I425="송금환율"), "직접입력 하세요.", IF(I425="원화집행", 1, IF(I425="월별평균환율(미화)",VLOOKUP(MONTH(A425),월별평균환율!$B$34:$D$45,2,0), IF(I425="월별평균환율(현지화)",VLOOKUP(MONTH(A425),월별평균환율!$B$34:$D$45,3,0)))))))</f>
        <v>I열의 환율적용방법 선택</v>
      </c>
      <c r="K425" s="495">
        <f t="shared" si="6"/>
        <v>0</v>
      </c>
      <c r="L425" s="491"/>
      <c r="M425" s="496"/>
      <c r="N425" s="496"/>
    </row>
    <row r="426" spans="1:14" x14ac:dyDescent="0.3">
      <c r="A426" s="490"/>
      <c r="B426" s="490"/>
      <c r="C426" s="673" t="e">
        <f>VLOOKUP(F426,DB!$D$4:$G$403,4,FALSE)</f>
        <v>#N/A</v>
      </c>
      <c r="D426" s="674" t="e">
        <f>VLOOKUP(F426,DB!$D$4:$G$403,3,FALSE)</f>
        <v>#N/A</v>
      </c>
      <c r="E426" s="675" t="e">
        <f>VLOOKUP(F426,DB!$D$4:$G$403,2,FALSE)</f>
        <v>#N/A</v>
      </c>
      <c r="F426" s="491"/>
      <c r="G426" s="491"/>
      <c r="H426" s="492"/>
      <c r="I426" s="493"/>
      <c r="J426" s="494" t="str">
        <f>IF(I426="","I열의 환율적용방법 선택",IF(I426="개별환율", "직접입력 하세요.", IF(OR(I426="가중평균환율",I426="송금환율"), "직접입력 하세요.", IF(I426="원화집행", 1, IF(I426="월별평균환율(미화)",VLOOKUP(MONTH(A426),월별평균환율!$B$34:$D$45,2,0), IF(I426="월별평균환율(현지화)",VLOOKUP(MONTH(A426),월별평균환율!$B$34:$D$45,3,0)))))))</f>
        <v>I열의 환율적용방법 선택</v>
      </c>
      <c r="K426" s="495">
        <f t="shared" si="6"/>
        <v>0</v>
      </c>
      <c r="L426" s="491"/>
      <c r="M426" s="496"/>
      <c r="N426" s="496"/>
    </row>
    <row r="427" spans="1:14" x14ac:dyDescent="0.3">
      <c r="A427" s="490"/>
      <c r="B427" s="490"/>
      <c r="C427" s="673" t="e">
        <f>VLOOKUP(F427,DB!$D$4:$G$403,4,FALSE)</f>
        <v>#N/A</v>
      </c>
      <c r="D427" s="674" t="e">
        <f>VLOOKUP(F427,DB!$D$4:$G$403,3,FALSE)</f>
        <v>#N/A</v>
      </c>
      <c r="E427" s="675" t="e">
        <f>VLOOKUP(F427,DB!$D$4:$G$403,2,FALSE)</f>
        <v>#N/A</v>
      </c>
      <c r="F427" s="491"/>
      <c r="G427" s="491"/>
      <c r="H427" s="492"/>
      <c r="I427" s="493"/>
      <c r="J427" s="494" t="str">
        <f>IF(I427="","I열의 환율적용방법 선택",IF(I427="개별환율", "직접입력 하세요.", IF(OR(I427="가중평균환율",I427="송금환율"), "직접입력 하세요.", IF(I427="원화집행", 1, IF(I427="월별평균환율(미화)",VLOOKUP(MONTH(A427),월별평균환율!$B$34:$D$45,2,0), IF(I427="월별평균환율(현지화)",VLOOKUP(MONTH(A427),월별평균환율!$B$34:$D$45,3,0)))))))</f>
        <v>I열의 환율적용방법 선택</v>
      </c>
      <c r="K427" s="495">
        <f t="shared" si="6"/>
        <v>0</v>
      </c>
      <c r="L427" s="491"/>
      <c r="M427" s="496"/>
      <c r="N427" s="496"/>
    </row>
    <row r="428" spans="1:14" x14ac:dyDescent="0.3">
      <c r="A428" s="490"/>
      <c r="B428" s="490"/>
      <c r="C428" s="673" t="e">
        <f>VLOOKUP(F428,DB!$D$4:$G$403,4,FALSE)</f>
        <v>#N/A</v>
      </c>
      <c r="D428" s="674" t="e">
        <f>VLOOKUP(F428,DB!$D$4:$G$403,3,FALSE)</f>
        <v>#N/A</v>
      </c>
      <c r="E428" s="675" t="e">
        <f>VLOOKUP(F428,DB!$D$4:$G$403,2,FALSE)</f>
        <v>#N/A</v>
      </c>
      <c r="F428" s="491"/>
      <c r="G428" s="491"/>
      <c r="H428" s="492"/>
      <c r="I428" s="493"/>
      <c r="J428" s="494" t="str">
        <f>IF(I428="","I열의 환율적용방법 선택",IF(I428="개별환율", "직접입력 하세요.", IF(OR(I428="가중평균환율",I428="송금환율"), "직접입력 하세요.", IF(I428="원화집행", 1, IF(I428="월별평균환율(미화)",VLOOKUP(MONTH(A428),월별평균환율!$B$34:$D$45,2,0), IF(I428="월별평균환율(현지화)",VLOOKUP(MONTH(A428),월별평균환율!$B$34:$D$45,3,0)))))))</f>
        <v>I열의 환율적용방법 선택</v>
      </c>
      <c r="K428" s="495">
        <f t="shared" si="6"/>
        <v>0</v>
      </c>
      <c r="L428" s="491"/>
      <c r="M428" s="496"/>
      <c r="N428" s="496"/>
    </row>
    <row r="429" spans="1:14" x14ac:dyDescent="0.3">
      <c r="A429" s="490"/>
      <c r="B429" s="490"/>
      <c r="C429" s="673" t="e">
        <f>VLOOKUP(F429,DB!$D$4:$G$403,4,FALSE)</f>
        <v>#N/A</v>
      </c>
      <c r="D429" s="674" t="e">
        <f>VLOOKUP(F429,DB!$D$4:$G$403,3,FALSE)</f>
        <v>#N/A</v>
      </c>
      <c r="E429" s="675" t="e">
        <f>VLOOKUP(F429,DB!$D$4:$G$403,2,FALSE)</f>
        <v>#N/A</v>
      </c>
      <c r="F429" s="491"/>
      <c r="G429" s="491"/>
      <c r="H429" s="492"/>
      <c r="I429" s="493"/>
      <c r="J429" s="494" t="str">
        <f>IF(I429="","I열의 환율적용방법 선택",IF(I429="개별환율", "직접입력 하세요.", IF(OR(I429="가중평균환율",I429="송금환율"), "직접입력 하세요.", IF(I429="원화집행", 1, IF(I429="월별평균환율(미화)",VLOOKUP(MONTH(A429),월별평균환율!$B$34:$D$45,2,0), IF(I429="월별평균환율(현지화)",VLOOKUP(MONTH(A429),월별평균환율!$B$34:$D$45,3,0)))))))</f>
        <v>I열의 환율적용방법 선택</v>
      </c>
      <c r="K429" s="495">
        <f t="shared" si="6"/>
        <v>0</v>
      </c>
      <c r="L429" s="491"/>
      <c r="M429" s="496"/>
      <c r="N429" s="496"/>
    </row>
    <row r="430" spans="1:14" x14ac:dyDescent="0.3">
      <c r="A430" s="490"/>
      <c r="B430" s="490"/>
      <c r="C430" s="673" t="e">
        <f>VLOOKUP(F430,DB!$D$4:$G$403,4,FALSE)</f>
        <v>#N/A</v>
      </c>
      <c r="D430" s="674" t="e">
        <f>VLOOKUP(F430,DB!$D$4:$G$403,3,FALSE)</f>
        <v>#N/A</v>
      </c>
      <c r="E430" s="675" t="e">
        <f>VLOOKUP(F430,DB!$D$4:$G$403,2,FALSE)</f>
        <v>#N/A</v>
      </c>
      <c r="F430" s="491"/>
      <c r="G430" s="491"/>
      <c r="H430" s="492"/>
      <c r="I430" s="493"/>
      <c r="J430" s="494" t="str">
        <f>IF(I430="","I열의 환율적용방법 선택",IF(I430="개별환율", "직접입력 하세요.", IF(OR(I430="가중평균환율",I430="송금환율"), "직접입력 하세요.", IF(I430="원화집행", 1, IF(I430="월별평균환율(미화)",VLOOKUP(MONTH(A430),월별평균환율!$B$34:$D$45,2,0), IF(I430="월별평균환율(현지화)",VLOOKUP(MONTH(A430),월별평균환율!$B$34:$D$45,3,0)))))))</f>
        <v>I열의 환율적용방법 선택</v>
      </c>
      <c r="K430" s="495">
        <f t="shared" si="6"/>
        <v>0</v>
      </c>
      <c r="L430" s="491"/>
      <c r="M430" s="496"/>
      <c r="N430" s="496"/>
    </row>
    <row r="431" spans="1:14" x14ac:dyDescent="0.3">
      <c r="A431" s="490"/>
      <c r="B431" s="490"/>
      <c r="C431" s="673" t="e">
        <f>VLOOKUP(F431,DB!$D$4:$G$403,4,FALSE)</f>
        <v>#N/A</v>
      </c>
      <c r="D431" s="674" t="e">
        <f>VLOOKUP(F431,DB!$D$4:$G$403,3,FALSE)</f>
        <v>#N/A</v>
      </c>
      <c r="E431" s="675" t="e">
        <f>VLOOKUP(F431,DB!$D$4:$G$403,2,FALSE)</f>
        <v>#N/A</v>
      </c>
      <c r="F431" s="491"/>
      <c r="G431" s="491"/>
      <c r="H431" s="492"/>
      <c r="I431" s="493"/>
      <c r="J431" s="494" t="str">
        <f>IF(I431="","I열의 환율적용방법 선택",IF(I431="개별환율", "직접입력 하세요.", IF(OR(I431="가중평균환율",I431="송금환율"), "직접입력 하세요.", IF(I431="원화집행", 1, IF(I431="월별평균환율(미화)",VLOOKUP(MONTH(A431),월별평균환율!$B$34:$D$45,2,0), IF(I431="월별평균환율(현지화)",VLOOKUP(MONTH(A431),월별평균환율!$B$34:$D$45,3,0)))))))</f>
        <v>I열의 환율적용방법 선택</v>
      </c>
      <c r="K431" s="495">
        <f t="shared" si="6"/>
        <v>0</v>
      </c>
      <c r="L431" s="491"/>
      <c r="M431" s="496"/>
      <c r="N431" s="496"/>
    </row>
    <row r="432" spans="1:14" x14ac:dyDescent="0.3">
      <c r="A432" s="490"/>
      <c r="B432" s="490"/>
      <c r="C432" s="673" t="e">
        <f>VLOOKUP(F432,DB!$D$4:$G$403,4,FALSE)</f>
        <v>#N/A</v>
      </c>
      <c r="D432" s="674" t="e">
        <f>VLOOKUP(F432,DB!$D$4:$G$403,3,FALSE)</f>
        <v>#N/A</v>
      </c>
      <c r="E432" s="675" t="e">
        <f>VLOOKUP(F432,DB!$D$4:$G$403,2,FALSE)</f>
        <v>#N/A</v>
      </c>
      <c r="F432" s="491"/>
      <c r="G432" s="491"/>
      <c r="H432" s="492"/>
      <c r="I432" s="493"/>
      <c r="J432" s="494" t="str">
        <f>IF(I432="","I열의 환율적용방법 선택",IF(I432="개별환율", "직접입력 하세요.", IF(OR(I432="가중평균환율",I432="송금환율"), "직접입력 하세요.", IF(I432="원화집행", 1, IF(I432="월별평균환율(미화)",VLOOKUP(MONTH(A432),월별평균환율!$B$34:$D$45,2,0), IF(I432="월별평균환율(현지화)",VLOOKUP(MONTH(A432),월별평균환율!$B$34:$D$45,3,0)))))))</f>
        <v>I열의 환율적용방법 선택</v>
      </c>
      <c r="K432" s="495">
        <f t="shared" si="6"/>
        <v>0</v>
      </c>
      <c r="L432" s="491"/>
      <c r="M432" s="496"/>
      <c r="N432" s="496"/>
    </row>
    <row r="433" spans="1:14" x14ac:dyDescent="0.3">
      <c r="A433" s="490"/>
      <c r="B433" s="490"/>
      <c r="C433" s="673" t="e">
        <f>VLOOKUP(F433,DB!$D$4:$G$403,4,FALSE)</f>
        <v>#N/A</v>
      </c>
      <c r="D433" s="674" t="e">
        <f>VLOOKUP(F433,DB!$D$4:$G$403,3,FALSE)</f>
        <v>#N/A</v>
      </c>
      <c r="E433" s="675" t="e">
        <f>VLOOKUP(F433,DB!$D$4:$G$403,2,FALSE)</f>
        <v>#N/A</v>
      </c>
      <c r="F433" s="491"/>
      <c r="G433" s="491"/>
      <c r="H433" s="492"/>
      <c r="I433" s="493"/>
      <c r="J433" s="494" t="str">
        <f>IF(I433="","I열의 환율적용방법 선택",IF(I433="개별환율", "직접입력 하세요.", IF(OR(I433="가중평균환율",I433="송금환율"), "직접입력 하세요.", IF(I433="원화집행", 1, IF(I433="월별평균환율(미화)",VLOOKUP(MONTH(A433),월별평균환율!$B$34:$D$45,2,0), IF(I433="월별평균환율(현지화)",VLOOKUP(MONTH(A433),월별평균환율!$B$34:$D$45,3,0)))))))</f>
        <v>I열의 환율적용방법 선택</v>
      </c>
      <c r="K433" s="495">
        <f t="shared" si="6"/>
        <v>0</v>
      </c>
      <c r="L433" s="491"/>
      <c r="M433" s="496"/>
      <c r="N433" s="496"/>
    </row>
    <row r="434" spans="1:14" x14ac:dyDescent="0.3">
      <c r="A434" s="490"/>
      <c r="B434" s="490"/>
      <c r="C434" s="673" t="e">
        <f>VLOOKUP(F434,DB!$D$4:$G$403,4,FALSE)</f>
        <v>#N/A</v>
      </c>
      <c r="D434" s="674" t="e">
        <f>VLOOKUP(F434,DB!$D$4:$G$403,3,FALSE)</f>
        <v>#N/A</v>
      </c>
      <c r="E434" s="675" t="e">
        <f>VLOOKUP(F434,DB!$D$4:$G$403,2,FALSE)</f>
        <v>#N/A</v>
      </c>
      <c r="F434" s="491"/>
      <c r="G434" s="491"/>
      <c r="H434" s="492"/>
      <c r="I434" s="493"/>
      <c r="J434" s="494" t="str">
        <f>IF(I434="","I열의 환율적용방법 선택",IF(I434="개별환율", "직접입력 하세요.", IF(OR(I434="가중평균환율",I434="송금환율"), "직접입력 하세요.", IF(I434="원화집행", 1, IF(I434="월별평균환율(미화)",VLOOKUP(MONTH(A434),월별평균환율!$B$34:$D$45,2,0), IF(I434="월별평균환율(현지화)",VLOOKUP(MONTH(A434),월별평균환율!$B$34:$D$45,3,0)))))))</f>
        <v>I열의 환율적용방법 선택</v>
      </c>
      <c r="K434" s="495">
        <f t="shared" si="6"/>
        <v>0</v>
      </c>
      <c r="L434" s="491"/>
      <c r="M434" s="496"/>
      <c r="N434" s="496"/>
    </row>
    <row r="435" spans="1:14" x14ac:dyDescent="0.3">
      <c r="A435" s="490"/>
      <c r="B435" s="490"/>
      <c r="C435" s="673" t="e">
        <f>VLOOKUP(F435,DB!$D$4:$G$403,4,FALSE)</f>
        <v>#N/A</v>
      </c>
      <c r="D435" s="674" t="e">
        <f>VLOOKUP(F435,DB!$D$4:$G$403,3,FALSE)</f>
        <v>#N/A</v>
      </c>
      <c r="E435" s="675" t="e">
        <f>VLOOKUP(F435,DB!$D$4:$G$403,2,FALSE)</f>
        <v>#N/A</v>
      </c>
      <c r="F435" s="491"/>
      <c r="G435" s="491"/>
      <c r="H435" s="492"/>
      <c r="I435" s="493"/>
      <c r="J435" s="494" t="str">
        <f>IF(I435="","I열의 환율적용방법 선택",IF(I435="개별환율", "직접입력 하세요.", IF(OR(I435="가중평균환율",I435="송금환율"), "직접입력 하세요.", IF(I435="원화집행", 1, IF(I435="월별평균환율(미화)",VLOOKUP(MONTH(A435),월별평균환율!$B$34:$D$45,2,0), IF(I435="월별평균환율(현지화)",VLOOKUP(MONTH(A435),월별평균환율!$B$34:$D$45,3,0)))))))</f>
        <v>I열의 환율적용방법 선택</v>
      </c>
      <c r="K435" s="495">
        <f t="shared" si="6"/>
        <v>0</v>
      </c>
      <c r="L435" s="491"/>
      <c r="M435" s="496"/>
      <c r="N435" s="496"/>
    </row>
    <row r="436" spans="1:14" x14ac:dyDescent="0.3">
      <c r="A436" s="490"/>
      <c r="B436" s="490"/>
      <c r="C436" s="673" t="e">
        <f>VLOOKUP(F436,DB!$D$4:$G$403,4,FALSE)</f>
        <v>#N/A</v>
      </c>
      <c r="D436" s="674" t="e">
        <f>VLOOKUP(F436,DB!$D$4:$G$403,3,FALSE)</f>
        <v>#N/A</v>
      </c>
      <c r="E436" s="675" t="e">
        <f>VLOOKUP(F436,DB!$D$4:$G$403,2,FALSE)</f>
        <v>#N/A</v>
      </c>
      <c r="F436" s="491"/>
      <c r="G436" s="491"/>
      <c r="H436" s="492"/>
      <c r="I436" s="493"/>
      <c r="J436" s="494" t="str">
        <f>IF(I436="","I열의 환율적용방법 선택",IF(I436="개별환율", "직접입력 하세요.", IF(OR(I436="가중평균환율",I436="송금환율"), "직접입력 하세요.", IF(I436="원화집행", 1, IF(I436="월별평균환율(미화)",VLOOKUP(MONTH(A436),월별평균환율!$B$34:$D$45,2,0), IF(I436="월별평균환율(현지화)",VLOOKUP(MONTH(A436),월별평균환율!$B$34:$D$45,3,0)))))))</f>
        <v>I열의 환율적용방법 선택</v>
      </c>
      <c r="K436" s="495">
        <f t="shared" si="6"/>
        <v>0</v>
      </c>
      <c r="L436" s="491"/>
      <c r="M436" s="496"/>
      <c r="N436" s="496"/>
    </row>
    <row r="437" spans="1:14" x14ac:dyDescent="0.3">
      <c r="A437" s="490"/>
      <c r="B437" s="490"/>
      <c r="C437" s="673" t="e">
        <f>VLOOKUP(F437,DB!$D$4:$G$403,4,FALSE)</f>
        <v>#N/A</v>
      </c>
      <c r="D437" s="674" t="e">
        <f>VLOOKUP(F437,DB!$D$4:$G$403,3,FALSE)</f>
        <v>#N/A</v>
      </c>
      <c r="E437" s="675" t="e">
        <f>VLOOKUP(F437,DB!$D$4:$G$403,2,FALSE)</f>
        <v>#N/A</v>
      </c>
      <c r="F437" s="491"/>
      <c r="G437" s="491"/>
      <c r="H437" s="492"/>
      <c r="I437" s="493"/>
      <c r="J437" s="494" t="str">
        <f>IF(I437="","I열의 환율적용방법 선택",IF(I437="개별환율", "직접입력 하세요.", IF(OR(I437="가중평균환율",I437="송금환율"), "직접입력 하세요.", IF(I437="원화집행", 1, IF(I437="월별평균환율(미화)",VLOOKUP(MONTH(A437),월별평균환율!$B$34:$D$45,2,0), IF(I437="월별평균환율(현지화)",VLOOKUP(MONTH(A437),월별평균환율!$B$34:$D$45,3,0)))))))</f>
        <v>I열의 환율적용방법 선택</v>
      </c>
      <c r="K437" s="495">
        <f t="shared" si="6"/>
        <v>0</v>
      </c>
      <c r="L437" s="491"/>
      <c r="M437" s="496"/>
      <c r="N437" s="496"/>
    </row>
    <row r="438" spans="1:14" x14ac:dyDescent="0.3">
      <c r="A438" s="490"/>
      <c r="B438" s="490"/>
      <c r="C438" s="673" t="e">
        <f>VLOOKUP(F438,DB!$D$4:$G$403,4,FALSE)</f>
        <v>#N/A</v>
      </c>
      <c r="D438" s="674" t="e">
        <f>VLOOKUP(F438,DB!$D$4:$G$403,3,FALSE)</f>
        <v>#N/A</v>
      </c>
      <c r="E438" s="675" t="e">
        <f>VLOOKUP(F438,DB!$D$4:$G$403,2,FALSE)</f>
        <v>#N/A</v>
      </c>
      <c r="F438" s="491"/>
      <c r="G438" s="491"/>
      <c r="H438" s="492"/>
      <c r="I438" s="493"/>
      <c r="J438" s="494" t="str">
        <f>IF(I438="","I열의 환율적용방법 선택",IF(I438="개별환율", "직접입력 하세요.", IF(OR(I438="가중평균환율",I438="송금환율"), "직접입력 하세요.", IF(I438="원화집행", 1, IF(I438="월별평균환율(미화)",VLOOKUP(MONTH(A438),월별평균환율!$B$34:$D$45,2,0), IF(I438="월별평균환율(현지화)",VLOOKUP(MONTH(A438),월별평균환율!$B$34:$D$45,3,0)))))))</f>
        <v>I열의 환율적용방법 선택</v>
      </c>
      <c r="K438" s="495">
        <f t="shared" si="6"/>
        <v>0</v>
      </c>
      <c r="L438" s="491"/>
      <c r="M438" s="496"/>
      <c r="N438" s="496"/>
    </row>
    <row r="439" spans="1:14" x14ac:dyDescent="0.3">
      <c r="A439" s="490"/>
      <c r="B439" s="490"/>
      <c r="C439" s="673" t="e">
        <f>VLOOKUP(F439,DB!$D$4:$G$403,4,FALSE)</f>
        <v>#N/A</v>
      </c>
      <c r="D439" s="674" t="e">
        <f>VLOOKUP(F439,DB!$D$4:$G$403,3,FALSE)</f>
        <v>#N/A</v>
      </c>
      <c r="E439" s="675" t="e">
        <f>VLOOKUP(F439,DB!$D$4:$G$403,2,FALSE)</f>
        <v>#N/A</v>
      </c>
      <c r="F439" s="491"/>
      <c r="G439" s="491"/>
      <c r="H439" s="492"/>
      <c r="I439" s="493"/>
      <c r="J439" s="494" t="str">
        <f>IF(I439="","I열의 환율적용방법 선택",IF(I439="개별환율", "직접입력 하세요.", IF(OR(I439="가중평균환율",I439="송금환율"), "직접입력 하세요.", IF(I439="원화집행", 1, IF(I439="월별평균환율(미화)",VLOOKUP(MONTH(A439),월별평균환율!$B$34:$D$45,2,0), IF(I439="월별평균환율(현지화)",VLOOKUP(MONTH(A439),월별평균환율!$B$34:$D$45,3,0)))))))</f>
        <v>I열의 환율적용방법 선택</v>
      </c>
      <c r="K439" s="495">
        <f t="shared" si="6"/>
        <v>0</v>
      </c>
      <c r="L439" s="491"/>
      <c r="M439" s="496"/>
      <c r="N439" s="496"/>
    </row>
    <row r="440" spans="1:14" x14ac:dyDescent="0.3">
      <c r="A440" s="490"/>
      <c r="B440" s="490"/>
      <c r="C440" s="673" t="e">
        <f>VLOOKUP(F440,DB!$D$4:$G$403,4,FALSE)</f>
        <v>#N/A</v>
      </c>
      <c r="D440" s="674" t="e">
        <f>VLOOKUP(F440,DB!$D$4:$G$403,3,FALSE)</f>
        <v>#N/A</v>
      </c>
      <c r="E440" s="675" t="e">
        <f>VLOOKUP(F440,DB!$D$4:$G$403,2,FALSE)</f>
        <v>#N/A</v>
      </c>
      <c r="F440" s="491"/>
      <c r="G440" s="491"/>
      <c r="H440" s="492"/>
      <c r="I440" s="493"/>
      <c r="J440" s="494" t="str">
        <f>IF(I440="","I열의 환율적용방법 선택",IF(I440="개별환율", "직접입력 하세요.", IF(OR(I440="가중평균환율",I440="송금환율"), "직접입력 하세요.", IF(I440="원화집행", 1, IF(I440="월별평균환율(미화)",VLOOKUP(MONTH(A440),월별평균환율!$B$34:$D$45,2,0), IF(I440="월별평균환율(현지화)",VLOOKUP(MONTH(A440),월별평균환율!$B$34:$D$45,3,0)))))))</f>
        <v>I열의 환율적용방법 선택</v>
      </c>
      <c r="K440" s="495">
        <f t="shared" si="6"/>
        <v>0</v>
      </c>
      <c r="L440" s="491"/>
      <c r="M440" s="496"/>
      <c r="N440" s="496"/>
    </row>
    <row r="441" spans="1:14" x14ac:dyDescent="0.3">
      <c r="A441" s="490"/>
      <c r="B441" s="490"/>
      <c r="C441" s="673" t="e">
        <f>VLOOKUP(F441,DB!$D$4:$G$403,4,FALSE)</f>
        <v>#N/A</v>
      </c>
      <c r="D441" s="674" t="e">
        <f>VLOOKUP(F441,DB!$D$4:$G$403,3,FALSE)</f>
        <v>#N/A</v>
      </c>
      <c r="E441" s="675" t="e">
        <f>VLOOKUP(F441,DB!$D$4:$G$403,2,FALSE)</f>
        <v>#N/A</v>
      </c>
      <c r="F441" s="491"/>
      <c r="G441" s="491"/>
      <c r="H441" s="492"/>
      <c r="I441" s="493"/>
      <c r="J441" s="494" t="str">
        <f>IF(I441="","I열의 환율적용방법 선택",IF(I441="개별환율", "직접입력 하세요.", IF(OR(I441="가중평균환율",I441="송금환율"), "직접입력 하세요.", IF(I441="원화집행", 1, IF(I441="월별평균환율(미화)",VLOOKUP(MONTH(A441),월별평균환율!$B$34:$D$45,2,0), IF(I441="월별평균환율(현지화)",VLOOKUP(MONTH(A441),월별평균환율!$B$34:$D$45,3,0)))))))</f>
        <v>I열의 환율적용방법 선택</v>
      </c>
      <c r="K441" s="495">
        <f t="shared" si="6"/>
        <v>0</v>
      </c>
      <c r="L441" s="491"/>
      <c r="M441" s="496"/>
      <c r="N441" s="496"/>
    </row>
    <row r="442" spans="1:14" x14ac:dyDescent="0.3">
      <c r="A442" s="490"/>
      <c r="B442" s="490"/>
      <c r="C442" s="673" t="e">
        <f>VLOOKUP(F442,DB!$D$4:$G$403,4,FALSE)</f>
        <v>#N/A</v>
      </c>
      <c r="D442" s="674" t="e">
        <f>VLOOKUP(F442,DB!$D$4:$G$403,3,FALSE)</f>
        <v>#N/A</v>
      </c>
      <c r="E442" s="675" t="e">
        <f>VLOOKUP(F442,DB!$D$4:$G$403,2,FALSE)</f>
        <v>#N/A</v>
      </c>
      <c r="F442" s="491"/>
      <c r="G442" s="491"/>
      <c r="H442" s="492"/>
      <c r="I442" s="493"/>
      <c r="J442" s="494" t="str">
        <f>IF(I442="","I열의 환율적용방법 선택",IF(I442="개별환율", "직접입력 하세요.", IF(OR(I442="가중평균환율",I442="송금환율"), "직접입력 하세요.", IF(I442="원화집행", 1, IF(I442="월별평균환율(미화)",VLOOKUP(MONTH(A442),월별평균환율!$B$34:$D$45,2,0), IF(I442="월별평균환율(현지화)",VLOOKUP(MONTH(A442),월별평균환율!$B$34:$D$45,3,0)))))))</f>
        <v>I열의 환율적용방법 선택</v>
      </c>
      <c r="K442" s="495">
        <f t="shared" si="6"/>
        <v>0</v>
      </c>
      <c r="L442" s="491"/>
      <c r="M442" s="496"/>
      <c r="N442" s="496"/>
    </row>
    <row r="443" spans="1:14" x14ac:dyDescent="0.3">
      <c r="A443" s="490"/>
      <c r="B443" s="490"/>
      <c r="C443" s="673" t="e">
        <f>VLOOKUP(F443,DB!$D$4:$G$403,4,FALSE)</f>
        <v>#N/A</v>
      </c>
      <c r="D443" s="674" t="e">
        <f>VLOOKUP(F443,DB!$D$4:$G$403,3,FALSE)</f>
        <v>#N/A</v>
      </c>
      <c r="E443" s="675" t="e">
        <f>VLOOKUP(F443,DB!$D$4:$G$403,2,FALSE)</f>
        <v>#N/A</v>
      </c>
      <c r="F443" s="491"/>
      <c r="G443" s="491"/>
      <c r="H443" s="492"/>
      <c r="I443" s="493"/>
      <c r="J443" s="494" t="str">
        <f>IF(I443="","I열의 환율적용방법 선택",IF(I443="개별환율", "직접입력 하세요.", IF(OR(I443="가중평균환율",I443="송금환율"), "직접입력 하세요.", IF(I443="원화집행", 1, IF(I443="월별평균환율(미화)",VLOOKUP(MONTH(A443),월별평균환율!$B$34:$D$45,2,0), IF(I443="월별평균환율(현지화)",VLOOKUP(MONTH(A443),월별평균환율!$B$34:$D$45,3,0)))))))</f>
        <v>I열의 환율적용방법 선택</v>
      </c>
      <c r="K443" s="495">
        <f t="shared" si="6"/>
        <v>0</v>
      </c>
      <c r="L443" s="491"/>
      <c r="M443" s="496"/>
      <c r="N443" s="496"/>
    </row>
    <row r="444" spans="1:14" x14ac:dyDescent="0.3">
      <c r="A444" s="490"/>
      <c r="B444" s="490"/>
      <c r="C444" s="673" t="e">
        <f>VLOOKUP(F444,DB!$D$4:$G$403,4,FALSE)</f>
        <v>#N/A</v>
      </c>
      <c r="D444" s="674" t="e">
        <f>VLOOKUP(F444,DB!$D$4:$G$403,3,FALSE)</f>
        <v>#N/A</v>
      </c>
      <c r="E444" s="675" t="e">
        <f>VLOOKUP(F444,DB!$D$4:$G$403,2,FALSE)</f>
        <v>#N/A</v>
      </c>
      <c r="F444" s="491"/>
      <c r="G444" s="491"/>
      <c r="H444" s="492"/>
      <c r="I444" s="493"/>
      <c r="J444" s="494" t="str">
        <f>IF(I444="","I열의 환율적용방법 선택",IF(I444="개별환율", "직접입력 하세요.", IF(OR(I444="가중평균환율",I444="송금환율"), "직접입력 하세요.", IF(I444="원화집행", 1, IF(I444="월별평균환율(미화)",VLOOKUP(MONTH(A444),월별평균환율!$B$34:$D$45,2,0), IF(I444="월별평균환율(현지화)",VLOOKUP(MONTH(A444),월별평균환율!$B$34:$D$45,3,0)))))))</f>
        <v>I열의 환율적용방법 선택</v>
      </c>
      <c r="K444" s="495">
        <f t="shared" si="6"/>
        <v>0</v>
      </c>
      <c r="L444" s="491"/>
      <c r="M444" s="496"/>
      <c r="N444" s="496"/>
    </row>
    <row r="445" spans="1:14" x14ac:dyDescent="0.3">
      <c r="A445" s="490"/>
      <c r="B445" s="490"/>
      <c r="C445" s="673" t="e">
        <f>VLOOKUP(F445,DB!$D$4:$G$403,4,FALSE)</f>
        <v>#N/A</v>
      </c>
      <c r="D445" s="674" t="e">
        <f>VLOOKUP(F445,DB!$D$4:$G$403,3,FALSE)</f>
        <v>#N/A</v>
      </c>
      <c r="E445" s="675" t="e">
        <f>VLOOKUP(F445,DB!$D$4:$G$403,2,FALSE)</f>
        <v>#N/A</v>
      </c>
      <c r="F445" s="491"/>
      <c r="G445" s="491"/>
      <c r="H445" s="492"/>
      <c r="I445" s="493"/>
      <c r="J445" s="494" t="str">
        <f>IF(I445="","I열의 환율적용방법 선택",IF(I445="개별환율", "직접입력 하세요.", IF(OR(I445="가중평균환율",I445="송금환율"), "직접입력 하세요.", IF(I445="원화집행", 1, IF(I445="월별평균환율(미화)",VLOOKUP(MONTH(A445),월별평균환율!$B$34:$D$45,2,0), IF(I445="월별평균환율(현지화)",VLOOKUP(MONTH(A445),월별평균환율!$B$34:$D$45,3,0)))))))</f>
        <v>I열의 환율적용방법 선택</v>
      </c>
      <c r="K445" s="495">
        <f t="shared" si="6"/>
        <v>0</v>
      </c>
      <c r="L445" s="491"/>
      <c r="M445" s="496"/>
      <c r="N445" s="496"/>
    </row>
    <row r="446" spans="1:14" x14ac:dyDescent="0.3">
      <c r="A446" s="490"/>
      <c r="B446" s="490"/>
      <c r="C446" s="673" t="e">
        <f>VLOOKUP(F446,DB!$D$4:$G$403,4,FALSE)</f>
        <v>#N/A</v>
      </c>
      <c r="D446" s="674" t="e">
        <f>VLOOKUP(F446,DB!$D$4:$G$403,3,FALSE)</f>
        <v>#N/A</v>
      </c>
      <c r="E446" s="675" t="e">
        <f>VLOOKUP(F446,DB!$D$4:$G$403,2,FALSE)</f>
        <v>#N/A</v>
      </c>
      <c r="F446" s="491"/>
      <c r="G446" s="491"/>
      <c r="H446" s="492"/>
      <c r="I446" s="493"/>
      <c r="J446" s="494" t="str">
        <f>IF(I446="","I열의 환율적용방법 선택",IF(I446="개별환율", "직접입력 하세요.", IF(OR(I446="가중평균환율",I446="송금환율"), "직접입력 하세요.", IF(I446="원화집행", 1, IF(I446="월별평균환율(미화)",VLOOKUP(MONTH(A446),월별평균환율!$B$34:$D$45,2,0), IF(I446="월별평균환율(현지화)",VLOOKUP(MONTH(A446),월별평균환율!$B$34:$D$45,3,0)))))))</f>
        <v>I열의 환율적용방법 선택</v>
      </c>
      <c r="K446" s="495">
        <f t="shared" si="6"/>
        <v>0</v>
      </c>
      <c r="L446" s="491"/>
      <c r="M446" s="496"/>
      <c r="N446" s="496"/>
    </row>
    <row r="447" spans="1:14" x14ac:dyDescent="0.3">
      <c r="A447" s="490"/>
      <c r="B447" s="490"/>
      <c r="C447" s="673" t="e">
        <f>VLOOKUP(F447,DB!$D$4:$G$403,4,FALSE)</f>
        <v>#N/A</v>
      </c>
      <c r="D447" s="674" t="e">
        <f>VLOOKUP(F447,DB!$D$4:$G$403,3,FALSE)</f>
        <v>#N/A</v>
      </c>
      <c r="E447" s="675" t="e">
        <f>VLOOKUP(F447,DB!$D$4:$G$403,2,FALSE)</f>
        <v>#N/A</v>
      </c>
      <c r="F447" s="491"/>
      <c r="G447" s="491"/>
      <c r="H447" s="492"/>
      <c r="I447" s="493"/>
      <c r="J447" s="494" t="str">
        <f>IF(I447="","I열의 환율적용방법 선택",IF(I447="개별환율", "직접입력 하세요.", IF(OR(I447="가중평균환율",I447="송금환율"), "직접입력 하세요.", IF(I447="원화집행", 1, IF(I447="월별평균환율(미화)",VLOOKUP(MONTH(A447),월별평균환율!$B$34:$D$45,2,0), IF(I447="월별평균환율(현지화)",VLOOKUP(MONTH(A447),월별평균환율!$B$34:$D$45,3,0)))))))</f>
        <v>I열의 환율적용방법 선택</v>
      </c>
      <c r="K447" s="495">
        <f t="shared" si="6"/>
        <v>0</v>
      </c>
      <c r="L447" s="491"/>
      <c r="M447" s="496"/>
      <c r="N447" s="496"/>
    </row>
    <row r="448" spans="1:14" x14ac:dyDescent="0.3">
      <c r="A448" s="490"/>
      <c r="B448" s="490"/>
      <c r="C448" s="673" t="e">
        <f>VLOOKUP(F448,DB!$D$4:$G$403,4,FALSE)</f>
        <v>#N/A</v>
      </c>
      <c r="D448" s="674" t="e">
        <f>VLOOKUP(F448,DB!$D$4:$G$403,3,FALSE)</f>
        <v>#N/A</v>
      </c>
      <c r="E448" s="675" t="e">
        <f>VLOOKUP(F448,DB!$D$4:$G$403,2,FALSE)</f>
        <v>#N/A</v>
      </c>
      <c r="F448" s="491"/>
      <c r="G448" s="491"/>
      <c r="H448" s="492"/>
      <c r="I448" s="493"/>
      <c r="J448" s="494" t="str">
        <f>IF(I448="","I열의 환율적용방법 선택",IF(I448="개별환율", "직접입력 하세요.", IF(OR(I448="가중평균환율",I448="송금환율"), "직접입력 하세요.", IF(I448="원화집행", 1, IF(I448="월별평균환율(미화)",VLOOKUP(MONTH(A448),월별평균환율!$B$34:$D$45,2,0), IF(I448="월별평균환율(현지화)",VLOOKUP(MONTH(A448),월별평균환율!$B$34:$D$45,3,0)))))))</f>
        <v>I열의 환율적용방법 선택</v>
      </c>
      <c r="K448" s="495">
        <f t="shared" si="6"/>
        <v>0</v>
      </c>
      <c r="L448" s="491"/>
      <c r="M448" s="496"/>
      <c r="N448" s="496"/>
    </row>
    <row r="449" spans="1:14" x14ac:dyDescent="0.3">
      <c r="A449" s="490"/>
      <c r="B449" s="490"/>
      <c r="C449" s="673" t="e">
        <f>VLOOKUP(F449,DB!$D$4:$G$403,4,FALSE)</f>
        <v>#N/A</v>
      </c>
      <c r="D449" s="674" t="e">
        <f>VLOOKUP(F449,DB!$D$4:$G$403,3,FALSE)</f>
        <v>#N/A</v>
      </c>
      <c r="E449" s="675" t="e">
        <f>VLOOKUP(F449,DB!$D$4:$G$403,2,FALSE)</f>
        <v>#N/A</v>
      </c>
      <c r="F449" s="491"/>
      <c r="G449" s="491"/>
      <c r="H449" s="492"/>
      <c r="I449" s="493"/>
      <c r="J449" s="494" t="str">
        <f>IF(I449="","I열의 환율적용방법 선택",IF(I449="개별환율", "직접입력 하세요.", IF(OR(I449="가중평균환율",I449="송금환율"), "직접입력 하세요.", IF(I449="원화집행", 1, IF(I449="월별평균환율(미화)",VLOOKUP(MONTH(A449),월별평균환율!$B$34:$D$45,2,0), IF(I449="월별평균환율(현지화)",VLOOKUP(MONTH(A449),월별평균환율!$B$34:$D$45,3,0)))))))</f>
        <v>I열의 환율적용방법 선택</v>
      </c>
      <c r="K449" s="495">
        <f t="shared" si="6"/>
        <v>0</v>
      </c>
      <c r="L449" s="491"/>
      <c r="M449" s="496"/>
      <c r="N449" s="496"/>
    </row>
    <row r="450" spans="1:14" x14ac:dyDescent="0.3">
      <c r="A450" s="490"/>
      <c r="B450" s="490"/>
      <c r="C450" s="673" t="e">
        <f>VLOOKUP(F450,DB!$D$4:$G$403,4,FALSE)</f>
        <v>#N/A</v>
      </c>
      <c r="D450" s="674" t="e">
        <f>VLOOKUP(F450,DB!$D$4:$G$403,3,FALSE)</f>
        <v>#N/A</v>
      </c>
      <c r="E450" s="675" t="e">
        <f>VLOOKUP(F450,DB!$D$4:$G$403,2,FALSE)</f>
        <v>#N/A</v>
      </c>
      <c r="F450" s="491"/>
      <c r="G450" s="491"/>
      <c r="H450" s="492"/>
      <c r="I450" s="493"/>
      <c r="J450" s="494" t="str">
        <f>IF(I450="","I열의 환율적용방법 선택",IF(I450="개별환율", "직접입력 하세요.", IF(OR(I450="가중평균환율",I450="송금환율"), "직접입력 하세요.", IF(I450="원화집행", 1, IF(I450="월별평균환율(미화)",VLOOKUP(MONTH(A450),월별평균환율!$B$34:$D$45,2,0), IF(I450="월별평균환율(현지화)",VLOOKUP(MONTH(A450),월별평균환율!$B$34:$D$45,3,0)))))))</f>
        <v>I열의 환율적용방법 선택</v>
      </c>
      <c r="K450" s="495">
        <f t="shared" si="6"/>
        <v>0</v>
      </c>
      <c r="L450" s="491"/>
      <c r="M450" s="496"/>
      <c r="N450" s="496"/>
    </row>
    <row r="451" spans="1:14" x14ac:dyDescent="0.3">
      <c r="A451" s="490"/>
      <c r="B451" s="490"/>
      <c r="C451" s="673" t="e">
        <f>VLOOKUP(F451,DB!$D$4:$G$403,4,FALSE)</f>
        <v>#N/A</v>
      </c>
      <c r="D451" s="674" t="e">
        <f>VLOOKUP(F451,DB!$D$4:$G$403,3,FALSE)</f>
        <v>#N/A</v>
      </c>
      <c r="E451" s="675" t="e">
        <f>VLOOKUP(F451,DB!$D$4:$G$403,2,FALSE)</f>
        <v>#N/A</v>
      </c>
      <c r="F451" s="491"/>
      <c r="G451" s="491"/>
      <c r="H451" s="492"/>
      <c r="I451" s="493"/>
      <c r="J451" s="494" t="str">
        <f>IF(I451="","I열의 환율적용방법 선택",IF(I451="개별환율", "직접입력 하세요.", IF(OR(I451="가중평균환율",I451="송금환율"), "직접입력 하세요.", IF(I451="원화집행", 1, IF(I451="월별평균환율(미화)",VLOOKUP(MONTH(A451),월별평균환율!$B$34:$D$45,2,0), IF(I451="월별평균환율(현지화)",VLOOKUP(MONTH(A451),월별평균환율!$B$34:$D$45,3,0)))))))</f>
        <v>I열의 환율적용방법 선택</v>
      </c>
      <c r="K451" s="495">
        <f t="shared" si="6"/>
        <v>0</v>
      </c>
      <c r="L451" s="491"/>
      <c r="M451" s="496"/>
      <c r="N451" s="496"/>
    </row>
    <row r="452" spans="1:14" x14ac:dyDescent="0.3">
      <c r="A452" s="490"/>
      <c r="B452" s="490"/>
      <c r="C452" s="673" t="e">
        <f>VLOOKUP(F452,DB!$D$4:$G$403,4,FALSE)</f>
        <v>#N/A</v>
      </c>
      <c r="D452" s="674" t="e">
        <f>VLOOKUP(F452,DB!$D$4:$G$403,3,FALSE)</f>
        <v>#N/A</v>
      </c>
      <c r="E452" s="675" t="e">
        <f>VLOOKUP(F452,DB!$D$4:$G$403,2,FALSE)</f>
        <v>#N/A</v>
      </c>
      <c r="F452" s="491"/>
      <c r="G452" s="491"/>
      <c r="H452" s="492"/>
      <c r="I452" s="493"/>
      <c r="J452" s="494" t="str">
        <f>IF(I452="","I열의 환율적용방법 선택",IF(I452="개별환율", "직접입력 하세요.", IF(OR(I452="가중평균환율",I452="송금환율"), "직접입력 하세요.", IF(I452="원화집행", 1, IF(I452="월별평균환율(미화)",VLOOKUP(MONTH(A452),월별평균환율!$B$34:$D$45,2,0), IF(I452="월별평균환율(현지화)",VLOOKUP(MONTH(A452),월별평균환율!$B$34:$D$45,3,0)))))))</f>
        <v>I열의 환율적용방법 선택</v>
      </c>
      <c r="K452" s="495">
        <f t="shared" si="6"/>
        <v>0</v>
      </c>
      <c r="L452" s="491"/>
      <c r="M452" s="496"/>
      <c r="N452" s="496"/>
    </row>
    <row r="453" spans="1:14" x14ac:dyDescent="0.3">
      <c r="A453" s="490"/>
      <c r="B453" s="490"/>
      <c r="C453" s="673" t="e">
        <f>VLOOKUP(F453,DB!$D$4:$G$403,4,FALSE)</f>
        <v>#N/A</v>
      </c>
      <c r="D453" s="674" t="e">
        <f>VLOOKUP(F453,DB!$D$4:$G$403,3,FALSE)</f>
        <v>#N/A</v>
      </c>
      <c r="E453" s="675" t="e">
        <f>VLOOKUP(F453,DB!$D$4:$G$403,2,FALSE)</f>
        <v>#N/A</v>
      </c>
      <c r="F453" s="491"/>
      <c r="G453" s="491"/>
      <c r="H453" s="492"/>
      <c r="I453" s="493"/>
      <c r="J453" s="494" t="str">
        <f>IF(I453="","I열의 환율적용방법 선택",IF(I453="개별환율", "직접입력 하세요.", IF(OR(I453="가중평균환율",I453="송금환율"), "직접입력 하세요.", IF(I453="원화집행", 1, IF(I453="월별평균환율(미화)",VLOOKUP(MONTH(A453),월별평균환율!$B$34:$D$45,2,0), IF(I453="월별평균환율(현지화)",VLOOKUP(MONTH(A453),월별평균환율!$B$34:$D$45,3,0)))))))</f>
        <v>I열의 환율적용방법 선택</v>
      </c>
      <c r="K453" s="495">
        <f t="shared" ref="K453:K516" si="7">IFERROR(ROUND(H453*J453, 0),0)</f>
        <v>0</v>
      </c>
      <c r="L453" s="491"/>
      <c r="M453" s="496"/>
      <c r="N453" s="496"/>
    </row>
    <row r="454" spans="1:14" x14ac:dyDescent="0.3">
      <c r="A454" s="490"/>
      <c r="B454" s="490"/>
      <c r="C454" s="673" t="e">
        <f>VLOOKUP(F454,DB!$D$4:$G$403,4,FALSE)</f>
        <v>#N/A</v>
      </c>
      <c r="D454" s="674" t="e">
        <f>VLOOKUP(F454,DB!$D$4:$G$403,3,FALSE)</f>
        <v>#N/A</v>
      </c>
      <c r="E454" s="675" t="e">
        <f>VLOOKUP(F454,DB!$D$4:$G$403,2,FALSE)</f>
        <v>#N/A</v>
      </c>
      <c r="F454" s="491"/>
      <c r="G454" s="491"/>
      <c r="H454" s="492"/>
      <c r="I454" s="493"/>
      <c r="J454" s="494" t="str">
        <f>IF(I454="","I열의 환율적용방법 선택",IF(I454="개별환율", "직접입력 하세요.", IF(OR(I454="가중평균환율",I454="송금환율"), "직접입력 하세요.", IF(I454="원화집행", 1, IF(I454="월별평균환율(미화)",VLOOKUP(MONTH(A454),월별평균환율!$B$34:$D$45,2,0), IF(I454="월별평균환율(현지화)",VLOOKUP(MONTH(A454),월별평균환율!$B$34:$D$45,3,0)))))))</f>
        <v>I열의 환율적용방법 선택</v>
      </c>
      <c r="K454" s="495">
        <f t="shared" si="7"/>
        <v>0</v>
      </c>
      <c r="L454" s="491"/>
      <c r="M454" s="496"/>
      <c r="N454" s="496"/>
    </row>
    <row r="455" spans="1:14" x14ac:dyDescent="0.3">
      <c r="A455" s="490"/>
      <c r="B455" s="490"/>
      <c r="C455" s="673" t="e">
        <f>VLOOKUP(F455,DB!$D$4:$G$403,4,FALSE)</f>
        <v>#N/A</v>
      </c>
      <c r="D455" s="674" t="e">
        <f>VLOOKUP(F455,DB!$D$4:$G$403,3,FALSE)</f>
        <v>#N/A</v>
      </c>
      <c r="E455" s="675" t="e">
        <f>VLOOKUP(F455,DB!$D$4:$G$403,2,FALSE)</f>
        <v>#N/A</v>
      </c>
      <c r="F455" s="491"/>
      <c r="G455" s="491"/>
      <c r="H455" s="492"/>
      <c r="I455" s="493"/>
      <c r="J455" s="494" t="str">
        <f>IF(I455="","I열의 환율적용방법 선택",IF(I455="개별환율", "직접입력 하세요.", IF(OR(I455="가중평균환율",I455="송금환율"), "직접입력 하세요.", IF(I455="원화집행", 1, IF(I455="월별평균환율(미화)",VLOOKUP(MONTH(A455),월별평균환율!$B$34:$D$45,2,0), IF(I455="월별평균환율(현지화)",VLOOKUP(MONTH(A455),월별평균환율!$B$34:$D$45,3,0)))))))</f>
        <v>I열의 환율적용방법 선택</v>
      </c>
      <c r="K455" s="495">
        <f t="shared" si="7"/>
        <v>0</v>
      </c>
      <c r="L455" s="491"/>
      <c r="M455" s="496"/>
      <c r="N455" s="496"/>
    </row>
    <row r="456" spans="1:14" x14ac:dyDescent="0.3">
      <c r="A456" s="490"/>
      <c r="B456" s="490"/>
      <c r="C456" s="673" t="e">
        <f>VLOOKUP(F456,DB!$D$4:$G$403,4,FALSE)</f>
        <v>#N/A</v>
      </c>
      <c r="D456" s="674" t="e">
        <f>VLOOKUP(F456,DB!$D$4:$G$403,3,FALSE)</f>
        <v>#N/A</v>
      </c>
      <c r="E456" s="675" t="e">
        <f>VLOOKUP(F456,DB!$D$4:$G$403,2,FALSE)</f>
        <v>#N/A</v>
      </c>
      <c r="F456" s="491"/>
      <c r="G456" s="491"/>
      <c r="H456" s="492"/>
      <c r="I456" s="493"/>
      <c r="J456" s="494" t="str">
        <f>IF(I456="","I열의 환율적용방법 선택",IF(I456="개별환율", "직접입력 하세요.", IF(OR(I456="가중평균환율",I456="송금환율"), "직접입력 하세요.", IF(I456="원화집행", 1, IF(I456="월별평균환율(미화)",VLOOKUP(MONTH(A456),월별평균환율!$B$34:$D$45,2,0), IF(I456="월별평균환율(현지화)",VLOOKUP(MONTH(A456),월별평균환율!$B$34:$D$45,3,0)))))))</f>
        <v>I열의 환율적용방법 선택</v>
      </c>
      <c r="K456" s="495">
        <f t="shared" si="7"/>
        <v>0</v>
      </c>
      <c r="L456" s="491"/>
      <c r="M456" s="496"/>
      <c r="N456" s="496"/>
    </row>
    <row r="457" spans="1:14" x14ac:dyDescent="0.3">
      <c r="A457" s="490"/>
      <c r="B457" s="490"/>
      <c r="C457" s="673" t="e">
        <f>VLOOKUP(F457,DB!$D$4:$G$403,4,FALSE)</f>
        <v>#N/A</v>
      </c>
      <c r="D457" s="674" t="e">
        <f>VLOOKUP(F457,DB!$D$4:$G$403,3,FALSE)</f>
        <v>#N/A</v>
      </c>
      <c r="E457" s="675" t="e">
        <f>VLOOKUP(F457,DB!$D$4:$G$403,2,FALSE)</f>
        <v>#N/A</v>
      </c>
      <c r="F457" s="491"/>
      <c r="G457" s="491"/>
      <c r="H457" s="492"/>
      <c r="I457" s="493"/>
      <c r="J457" s="494" t="str">
        <f>IF(I457="","I열의 환율적용방법 선택",IF(I457="개별환율", "직접입력 하세요.", IF(OR(I457="가중평균환율",I457="송금환율"), "직접입력 하세요.", IF(I457="원화집행", 1, IF(I457="월별평균환율(미화)",VLOOKUP(MONTH(A457),월별평균환율!$B$34:$D$45,2,0), IF(I457="월별평균환율(현지화)",VLOOKUP(MONTH(A457),월별평균환율!$B$34:$D$45,3,0)))))))</f>
        <v>I열의 환율적용방법 선택</v>
      </c>
      <c r="K457" s="495">
        <f t="shared" si="7"/>
        <v>0</v>
      </c>
      <c r="L457" s="491"/>
      <c r="M457" s="496"/>
      <c r="N457" s="496"/>
    </row>
    <row r="458" spans="1:14" x14ac:dyDescent="0.3">
      <c r="A458" s="490"/>
      <c r="B458" s="490"/>
      <c r="C458" s="673" t="e">
        <f>VLOOKUP(F458,DB!$D$4:$G$403,4,FALSE)</f>
        <v>#N/A</v>
      </c>
      <c r="D458" s="674" t="e">
        <f>VLOOKUP(F458,DB!$D$4:$G$403,3,FALSE)</f>
        <v>#N/A</v>
      </c>
      <c r="E458" s="675" t="e">
        <f>VLOOKUP(F458,DB!$D$4:$G$403,2,FALSE)</f>
        <v>#N/A</v>
      </c>
      <c r="F458" s="491"/>
      <c r="G458" s="491"/>
      <c r="H458" s="492"/>
      <c r="I458" s="493"/>
      <c r="J458" s="494" t="str">
        <f>IF(I458="","I열의 환율적용방법 선택",IF(I458="개별환율", "직접입력 하세요.", IF(OR(I458="가중평균환율",I458="송금환율"), "직접입력 하세요.", IF(I458="원화집행", 1, IF(I458="월별평균환율(미화)",VLOOKUP(MONTH(A458),월별평균환율!$B$34:$D$45,2,0), IF(I458="월별평균환율(현지화)",VLOOKUP(MONTH(A458),월별평균환율!$B$34:$D$45,3,0)))))))</f>
        <v>I열의 환율적용방법 선택</v>
      </c>
      <c r="K458" s="495">
        <f t="shared" si="7"/>
        <v>0</v>
      </c>
      <c r="L458" s="491"/>
      <c r="M458" s="496"/>
      <c r="N458" s="496"/>
    </row>
    <row r="459" spans="1:14" x14ac:dyDescent="0.3">
      <c r="A459" s="490"/>
      <c r="B459" s="490"/>
      <c r="C459" s="673" t="e">
        <f>VLOOKUP(F459,DB!$D$4:$G$403,4,FALSE)</f>
        <v>#N/A</v>
      </c>
      <c r="D459" s="674" t="e">
        <f>VLOOKUP(F459,DB!$D$4:$G$403,3,FALSE)</f>
        <v>#N/A</v>
      </c>
      <c r="E459" s="675" t="e">
        <f>VLOOKUP(F459,DB!$D$4:$G$403,2,FALSE)</f>
        <v>#N/A</v>
      </c>
      <c r="F459" s="491"/>
      <c r="G459" s="491"/>
      <c r="H459" s="492"/>
      <c r="I459" s="493"/>
      <c r="J459" s="494" t="str">
        <f>IF(I459="","I열의 환율적용방법 선택",IF(I459="개별환율", "직접입력 하세요.", IF(OR(I459="가중평균환율",I459="송금환율"), "직접입력 하세요.", IF(I459="원화집행", 1, IF(I459="월별평균환율(미화)",VLOOKUP(MONTH(A459),월별평균환율!$B$34:$D$45,2,0), IF(I459="월별평균환율(현지화)",VLOOKUP(MONTH(A459),월별평균환율!$B$34:$D$45,3,0)))))))</f>
        <v>I열의 환율적용방법 선택</v>
      </c>
      <c r="K459" s="495">
        <f t="shared" si="7"/>
        <v>0</v>
      </c>
      <c r="L459" s="491"/>
      <c r="M459" s="496"/>
      <c r="N459" s="496"/>
    </row>
    <row r="460" spans="1:14" x14ac:dyDescent="0.3">
      <c r="A460" s="490"/>
      <c r="B460" s="490"/>
      <c r="C460" s="673" t="e">
        <f>VLOOKUP(F460,DB!$D$4:$G$403,4,FALSE)</f>
        <v>#N/A</v>
      </c>
      <c r="D460" s="674" t="e">
        <f>VLOOKUP(F460,DB!$D$4:$G$403,3,FALSE)</f>
        <v>#N/A</v>
      </c>
      <c r="E460" s="675" t="e">
        <f>VLOOKUP(F460,DB!$D$4:$G$403,2,FALSE)</f>
        <v>#N/A</v>
      </c>
      <c r="F460" s="491"/>
      <c r="G460" s="491"/>
      <c r="H460" s="492"/>
      <c r="I460" s="493"/>
      <c r="J460" s="494" t="str">
        <f>IF(I460="","I열의 환율적용방법 선택",IF(I460="개별환율", "직접입력 하세요.", IF(OR(I460="가중평균환율",I460="송금환율"), "직접입력 하세요.", IF(I460="원화집행", 1, IF(I460="월별평균환율(미화)",VLOOKUP(MONTH(A460),월별평균환율!$B$34:$D$45,2,0), IF(I460="월별평균환율(현지화)",VLOOKUP(MONTH(A460),월별평균환율!$B$34:$D$45,3,0)))))))</f>
        <v>I열의 환율적용방법 선택</v>
      </c>
      <c r="K460" s="495">
        <f t="shared" si="7"/>
        <v>0</v>
      </c>
      <c r="L460" s="491"/>
      <c r="M460" s="496"/>
      <c r="N460" s="496"/>
    </row>
    <row r="461" spans="1:14" x14ac:dyDescent="0.3">
      <c r="A461" s="490"/>
      <c r="B461" s="490"/>
      <c r="C461" s="673" t="e">
        <f>VLOOKUP(F461,DB!$D$4:$G$403,4,FALSE)</f>
        <v>#N/A</v>
      </c>
      <c r="D461" s="674" t="e">
        <f>VLOOKUP(F461,DB!$D$4:$G$403,3,FALSE)</f>
        <v>#N/A</v>
      </c>
      <c r="E461" s="675" t="e">
        <f>VLOOKUP(F461,DB!$D$4:$G$403,2,FALSE)</f>
        <v>#N/A</v>
      </c>
      <c r="F461" s="491"/>
      <c r="G461" s="491"/>
      <c r="H461" s="492"/>
      <c r="I461" s="493"/>
      <c r="J461" s="494" t="str">
        <f>IF(I461="","I열의 환율적용방법 선택",IF(I461="개별환율", "직접입력 하세요.", IF(OR(I461="가중평균환율",I461="송금환율"), "직접입력 하세요.", IF(I461="원화집행", 1, IF(I461="월별평균환율(미화)",VLOOKUP(MONTH(A461),월별평균환율!$B$34:$D$45,2,0), IF(I461="월별평균환율(현지화)",VLOOKUP(MONTH(A461),월별평균환율!$B$34:$D$45,3,0)))))))</f>
        <v>I열의 환율적용방법 선택</v>
      </c>
      <c r="K461" s="495">
        <f t="shared" si="7"/>
        <v>0</v>
      </c>
      <c r="L461" s="491"/>
      <c r="M461" s="496"/>
      <c r="N461" s="496"/>
    </row>
    <row r="462" spans="1:14" x14ac:dyDescent="0.3">
      <c r="A462" s="490"/>
      <c r="B462" s="490"/>
      <c r="C462" s="673" t="e">
        <f>VLOOKUP(F462,DB!$D$4:$G$403,4,FALSE)</f>
        <v>#N/A</v>
      </c>
      <c r="D462" s="674" t="e">
        <f>VLOOKUP(F462,DB!$D$4:$G$403,3,FALSE)</f>
        <v>#N/A</v>
      </c>
      <c r="E462" s="675" t="e">
        <f>VLOOKUP(F462,DB!$D$4:$G$403,2,FALSE)</f>
        <v>#N/A</v>
      </c>
      <c r="F462" s="491"/>
      <c r="G462" s="491"/>
      <c r="H462" s="492"/>
      <c r="I462" s="493"/>
      <c r="J462" s="494" t="str">
        <f>IF(I462="","I열의 환율적용방법 선택",IF(I462="개별환율", "직접입력 하세요.", IF(OR(I462="가중평균환율",I462="송금환율"), "직접입력 하세요.", IF(I462="원화집행", 1, IF(I462="월별평균환율(미화)",VLOOKUP(MONTH(A462),월별평균환율!$B$34:$D$45,2,0), IF(I462="월별평균환율(현지화)",VLOOKUP(MONTH(A462),월별평균환율!$B$34:$D$45,3,0)))))))</f>
        <v>I열의 환율적용방법 선택</v>
      </c>
      <c r="K462" s="495">
        <f t="shared" si="7"/>
        <v>0</v>
      </c>
      <c r="L462" s="491"/>
      <c r="M462" s="496"/>
      <c r="N462" s="496"/>
    </row>
    <row r="463" spans="1:14" x14ac:dyDescent="0.3">
      <c r="A463" s="490"/>
      <c r="B463" s="490"/>
      <c r="C463" s="673" t="e">
        <f>VLOOKUP(F463,DB!$D$4:$G$403,4,FALSE)</f>
        <v>#N/A</v>
      </c>
      <c r="D463" s="674" t="e">
        <f>VLOOKUP(F463,DB!$D$4:$G$403,3,FALSE)</f>
        <v>#N/A</v>
      </c>
      <c r="E463" s="675" t="e">
        <f>VLOOKUP(F463,DB!$D$4:$G$403,2,FALSE)</f>
        <v>#N/A</v>
      </c>
      <c r="F463" s="491"/>
      <c r="G463" s="491"/>
      <c r="H463" s="492"/>
      <c r="I463" s="493"/>
      <c r="J463" s="494" t="str">
        <f>IF(I463="","I열의 환율적용방법 선택",IF(I463="개별환율", "직접입력 하세요.", IF(OR(I463="가중평균환율",I463="송금환율"), "직접입력 하세요.", IF(I463="원화집행", 1, IF(I463="월별평균환율(미화)",VLOOKUP(MONTH(A463),월별평균환율!$B$34:$D$45,2,0), IF(I463="월별평균환율(현지화)",VLOOKUP(MONTH(A463),월별평균환율!$B$34:$D$45,3,0)))))))</f>
        <v>I열의 환율적용방법 선택</v>
      </c>
      <c r="K463" s="495">
        <f t="shared" si="7"/>
        <v>0</v>
      </c>
      <c r="L463" s="491"/>
      <c r="M463" s="496"/>
      <c r="N463" s="496"/>
    </row>
    <row r="464" spans="1:14" x14ac:dyDescent="0.3">
      <c r="A464" s="490"/>
      <c r="B464" s="490"/>
      <c r="C464" s="673" t="e">
        <f>VLOOKUP(F464,DB!$D$4:$G$403,4,FALSE)</f>
        <v>#N/A</v>
      </c>
      <c r="D464" s="674" t="e">
        <f>VLOOKUP(F464,DB!$D$4:$G$403,3,FALSE)</f>
        <v>#N/A</v>
      </c>
      <c r="E464" s="675" t="e">
        <f>VLOOKUP(F464,DB!$D$4:$G$403,2,FALSE)</f>
        <v>#N/A</v>
      </c>
      <c r="F464" s="491"/>
      <c r="G464" s="491"/>
      <c r="H464" s="492"/>
      <c r="I464" s="493"/>
      <c r="J464" s="494" t="str">
        <f>IF(I464="","I열의 환율적용방법 선택",IF(I464="개별환율", "직접입력 하세요.", IF(OR(I464="가중평균환율",I464="송금환율"), "직접입력 하세요.", IF(I464="원화집행", 1, IF(I464="월별평균환율(미화)",VLOOKUP(MONTH(A464),월별평균환율!$B$34:$D$45,2,0), IF(I464="월별평균환율(현지화)",VLOOKUP(MONTH(A464),월별평균환율!$B$34:$D$45,3,0)))))))</f>
        <v>I열의 환율적용방법 선택</v>
      </c>
      <c r="K464" s="495">
        <f t="shared" si="7"/>
        <v>0</v>
      </c>
      <c r="L464" s="491"/>
      <c r="M464" s="496"/>
      <c r="N464" s="496"/>
    </row>
    <row r="465" spans="1:14" x14ac:dyDescent="0.3">
      <c r="A465" s="490"/>
      <c r="B465" s="490"/>
      <c r="C465" s="673" t="e">
        <f>VLOOKUP(F465,DB!$D$4:$G$403,4,FALSE)</f>
        <v>#N/A</v>
      </c>
      <c r="D465" s="674" t="e">
        <f>VLOOKUP(F465,DB!$D$4:$G$403,3,FALSE)</f>
        <v>#N/A</v>
      </c>
      <c r="E465" s="675" t="e">
        <f>VLOOKUP(F465,DB!$D$4:$G$403,2,FALSE)</f>
        <v>#N/A</v>
      </c>
      <c r="F465" s="491"/>
      <c r="G465" s="491"/>
      <c r="H465" s="492"/>
      <c r="I465" s="493"/>
      <c r="J465" s="494" t="str">
        <f>IF(I465="","I열의 환율적용방법 선택",IF(I465="개별환율", "직접입력 하세요.", IF(OR(I465="가중평균환율",I465="송금환율"), "직접입력 하세요.", IF(I465="원화집행", 1, IF(I465="월별평균환율(미화)",VLOOKUP(MONTH(A465),월별평균환율!$B$34:$D$45,2,0), IF(I465="월별평균환율(현지화)",VLOOKUP(MONTH(A465),월별평균환율!$B$34:$D$45,3,0)))))))</f>
        <v>I열의 환율적용방법 선택</v>
      </c>
      <c r="K465" s="495">
        <f t="shared" si="7"/>
        <v>0</v>
      </c>
      <c r="L465" s="491"/>
      <c r="M465" s="496"/>
      <c r="N465" s="496"/>
    </row>
    <row r="466" spans="1:14" x14ac:dyDescent="0.3">
      <c r="A466" s="490"/>
      <c r="B466" s="490"/>
      <c r="C466" s="673" t="e">
        <f>VLOOKUP(F466,DB!$D$4:$G$403,4,FALSE)</f>
        <v>#N/A</v>
      </c>
      <c r="D466" s="674" t="e">
        <f>VLOOKUP(F466,DB!$D$4:$G$403,3,FALSE)</f>
        <v>#N/A</v>
      </c>
      <c r="E466" s="675" t="e">
        <f>VLOOKUP(F466,DB!$D$4:$G$403,2,FALSE)</f>
        <v>#N/A</v>
      </c>
      <c r="F466" s="491"/>
      <c r="G466" s="491"/>
      <c r="H466" s="492"/>
      <c r="I466" s="493"/>
      <c r="J466" s="494" t="str">
        <f>IF(I466="","I열의 환율적용방법 선택",IF(I466="개별환율", "직접입력 하세요.", IF(OR(I466="가중평균환율",I466="송금환율"), "직접입력 하세요.", IF(I466="원화집행", 1, IF(I466="월별평균환율(미화)",VLOOKUP(MONTH(A466),월별평균환율!$B$34:$D$45,2,0), IF(I466="월별평균환율(현지화)",VLOOKUP(MONTH(A466),월별평균환율!$B$34:$D$45,3,0)))))))</f>
        <v>I열의 환율적용방법 선택</v>
      </c>
      <c r="K466" s="495">
        <f t="shared" si="7"/>
        <v>0</v>
      </c>
      <c r="L466" s="491"/>
      <c r="M466" s="496"/>
      <c r="N466" s="496"/>
    </row>
    <row r="467" spans="1:14" x14ac:dyDescent="0.3">
      <c r="A467" s="490"/>
      <c r="B467" s="490"/>
      <c r="C467" s="673" t="e">
        <f>VLOOKUP(F467,DB!$D$4:$G$403,4,FALSE)</f>
        <v>#N/A</v>
      </c>
      <c r="D467" s="674" t="e">
        <f>VLOOKUP(F467,DB!$D$4:$G$403,3,FALSE)</f>
        <v>#N/A</v>
      </c>
      <c r="E467" s="675" t="e">
        <f>VLOOKUP(F467,DB!$D$4:$G$403,2,FALSE)</f>
        <v>#N/A</v>
      </c>
      <c r="F467" s="491"/>
      <c r="G467" s="491"/>
      <c r="H467" s="492"/>
      <c r="I467" s="493"/>
      <c r="J467" s="494" t="str">
        <f>IF(I467="","I열의 환율적용방법 선택",IF(I467="개별환율", "직접입력 하세요.", IF(OR(I467="가중평균환율",I467="송금환율"), "직접입력 하세요.", IF(I467="원화집행", 1, IF(I467="월별평균환율(미화)",VLOOKUP(MONTH(A467),월별평균환율!$B$34:$D$45,2,0), IF(I467="월별평균환율(현지화)",VLOOKUP(MONTH(A467),월별평균환율!$B$34:$D$45,3,0)))))))</f>
        <v>I열의 환율적용방법 선택</v>
      </c>
      <c r="K467" s="495">
        <f t="shared" si="7"/>
        <v>0</v>
      </c>
      <c r="L467" s="491"/>
      <c r="M467" s="496"/>
      <c r="N467" s="496"/>
    </row>
    <row r="468" spans="1:14" x14ac:dyDescent="0.3">
      <c r="A468" s="490"/>
      <c r="B468" s="490"/>
      <c r="C468" s="673" t="e">
        <f>VLOOKUP(F468,DB!$D$4:$G$403,4,FALSE)</f>
        <v>#N/A</v>
      </c>
      <c r="D468" s="674" t="e">
        <f>VLOOKUP(F468,DB!$D$4:$G$403,3,FALSE)</f>
        <v>#N/A</v>
      </c>
      <c r="E468" s="675" t="e">
        <f>VLOOKUP(F468,DB!$D$4:$G$403,2,FALSE)</f>
        <v>#N/A</v>
      </c>
      <c r="F468" s="491"/>
      <c r="G468" s="491"/>
      <c r="H468" s="492"/>
      <c r="I468" s="493"/>
      <c r="J468" s="494" t="str">
        <f>IF(I468="","I열의 환율적용방법 선택",IF(I468="개별환율", "직접입력 하세요.", IF(OR(I468="가중평균환율",I468="송금환율"), "직접입력 하세요.", IF(I468="원화집행", 1, IF(I468="월별평균환율(미화)",VLOOKUP(MONTH(A468),월별평균환율!$B$34:$D$45,2,0), IF(I468="월별평균환율(현지화)",VLOOKUP(MONTH(A468),월별평균환율!$B$34:$D$45,3,0)))))))</f>
        <v>I열의 환율적용방법 선택</v>
      </c>
      <c r="K468" s="495">
        <f t="shared" si="7"/>
        <v>0</v>
      </c>
      <c r="L468" s="491"/>
      <c r="M468" s="496"/>
      <c r="N468" s="496"/>
    </row>
    <row r="469" spans="1:14" x14ac:dyDescent="0.3">
      <c r="A469" s="490"/>
      <c r="B469" s="490"/>
      <c r="C469" s="673" t="e">
        <f>VLOOKUP(F469,DB!$D$4:$G$403,4,FALSE)</f>
        <v>#N/A</v>
      </c>
      <c r="D469" s="674" t="e">
        <f>VLOOKUP(F469,DB!$D$4:$G$403,3,FALSE)</f>
        <v>#N/A</v>
      </c>
      <c r="E469" s="675" t="e">
        <f>VLOOKUP(F469,DB!$D$4:$G$403,2,FALSE)</f>
        <v>#N/A</v>
      </c>
      <c r="F469" s="491"/>
      <c r="G469" s="491"/>
      <c r="H469" s="492"/>
      <c r="I469" s="493"/>
      <c r="J469" s="494" t="str">
        <f>IF(I469="","I열의 환율적용방법 선택",IF(I469="개별환율", "직접입력 하세요.", IF(OR(I469="가중평균환율",I469="송금환율"), "직접입력 하세요.", IF(I469="원화집행", 1, IF(I469="월별평균환율(미화)",VLOOKUP(MONTH(A469),월별평균환율!$B$34:$D$45,2,0), IF(I469="월별평균환율(현지화)",VLOOKUP(MONTH(A469),월별평균환율!$B$34:$D$45,3,0)))))))</f>
        <v>I열의 환율적용방법 선택</v>
      </c>
      <c r="K469" s="495">
        <f t="shared" si="7"/>
        <v>0</v>
      </c>
      <c r="L469" s="491"/>
      <c r="M469" s="496"/>
      <c r="N469" s="496"/>
    </row>
    <row r="470" spans="1:14" x14ac:dyDescent="0.3">
      <c r="A470" s="490"/>
      <c r="B470" s="490"/>
      <c r="C470" s="673" t="e">
        <f>VLOOKUP(F470,DB!$D$4:$G$403,4,FALSE)</f>
        <v>#N/A</v>
      </c>
      <c r="D470" s="674" t="e">
        <f>VLOOKUP(F470,DB!$D$4:$G$403,3,FALSE)</f>
        <v>#N/A</v>
      </c>
      <c r="E470" s="675" t="e">
        <f>VLOOKUP(F470,DB!$D$4:$G$403,2,FALSE)</f>
        <v>#N/A</v>
      </c>
      <c r="F470" s="491"/>
      <c r="G470" s="491"/>
      <c r="H470" s="492"/>
      <c r="I470" s="493"/>
      <c r="J470" s="494" t="str">
        <f>IF(I470="","I열의 환율적용방법 선택",IF(I470="개별환율", "직접입력 하세요.", IF(OR(I470="가중평균환율",I470="송금환율"), "직접입력 하세요.", IF(I470="원화집행", 1, IF(I470="월별평균환율(미화)",VLOOKUP(MONTH(A470),월별평균환율!$B$34:$D$45,2,0), IF(I470="월별평균환율(현지화)",VLOOKUP(MONTH(A470),월별평균환율!$B$34:$D$45,3,0)))))))</f>
        <v>I열의 환율적용방법 선택</v>
      </c>
      <c r="K470" s="495">
        <f t="shared" si="7"/>
        <v>0</v>
      </c>
      <c r="L470" s="491"/>
      <c r="M470" s="496"/>
      <c r="N470" s="496"/>
    </row>
    <row r="471" spans="1:14" x14ac:dyDescent="0.3">
      <c r="A471" s="490"/>
      <c r="B471" s="490"/>
      <c r="C471" s="673" t="e">
        <f>VLOOKUP(F471,DB!$D$4:$G$403,4,FALSE)</f>
        <v>#N/A</v>
      </c>
      <c r="D471" s="674" t="e">
        <f>VLOOKUP(F471,DB!$D$4:$G$403,3,FALSE)</f>
        <v>#N/A</v>
      </c>
      <c r="E471" s="675" t="e">
        <f>VLOOKUP(F471,DB!$D$4:$G$403,2,FALSE)</f>
        <v>#N/A</v>
      </c>
      <c r="F471" s="491"/>
      <c r="G471" s="491"/>
      <c r="H471" s="492"/>
      <c r="I471" s="493"/>
      <c r="J471" s="494" t="str">
        <f>IF(I471="","I열의 환율적용방법 선택",IF(I471="개별환율", "직접입력 하세요.", IF(OR(I471="가중평균환율",I471="송금환율"), "직접입력 하세요.", IF(I471="원화집행", 1, IF(I471="월별평균환율(미화)",VLOOKUP(MONTH(A471),월별평균환율!$B$34:$D$45,2,0), IF(I471="월별평균환율(현지화)",VLOOKUP(MONTH(A471),월별평균환율!$B$34:$D$45,3,0)))))))</f>
        <v>I열의 환율적용방법 선택</v>
      </c>
      <c r="K471" s="495">
        <f t="shared" si="7"/>
        <v>0</v>
      </c>
      <c r="L471" s="491"/>
      <c r="M471" s="496"/>
      <c r="N471" s="496"/>
    </row>
    <row r="472" spans="1:14" x14ac:dyDescent="0.3">
      <c r="A472" s="490"/>
      <c r="B472" s="490"/>
      <c r="C472" s="673" t="e">
        <f>VLOOKUP(F472,DB!$D$4:$G$403,4,FALSE)</f>
        <v>#N/A</v>
      </c>
      <c r="D472" s="674" t="e">
        <f>VLOOKUP(F472,DB!$D$4:$G$403,3,FALSE)</f>
        <v>#N/A</v>
      </c>
      <c r="E472" s="675" t="e">
        <f>VLOOKUP(F472,DB!$D$4:$G$403,2,FALSE)</f>
        <v>#N/A</v>
      </c>
      <c r="F472" s="491"/>
      <c r="G472" s="491"/>
      <c r="H472" s="492"/>
      <c r="I472" s="493"/>
      <c r="J472" s="494" t="str">
        <f>IF(I472="","I열의 환율적용방법 선택",IF(I472="개별환율", "직접입력 하세요.", IF(OR(I472="가중평균환율",I472="송금환율"), "직접입력 하세요.", IF(I472="원화집행", 1, IF(I472="월별평균환율(미화)",VLOOKUP(MONTH(A472),월별평균환율!$B$34:$D$45,2,0), IF(I472="월별평균환율(현지화)",VLOOKUP(MONTH(A472),월별평균환율!$B$34:$D$45,3,0)))))))</f>
        <v>I열의 환율적용방법 선택</v>
      </c>
      <c r="K472" s="495">
        <f t="shared" si="7"/>
        <v>0</v>
      </c>
      <c r="L472" s="491"/>
      <c r="M472" s="496"/>
      <c r="N472" s="496"/>
    </row>
    <row r="473" spans="1:14" x14ac:dyDescent="0.3">
      <c r="A473" s="490"/>
      <c r="B473" s="490"/>
      <c r="C473" s="673" t="e">
        <f>VLOOKUP(F473,DB!$D$4:$G$403,4,FALSE)</f>
        <v>#N/A</v>
      </c>
      <c r="D473" s="674" t="e">
        <f>VLOOKUP(F473,DB!$D$4:$G$403,3,FALSE)</f>
        <v>#N/A</v>
      </c>
      <c r="E473" s="675" t="e">
        <f>VLOOKUP(F473,DB!$D$4:$G$403,2,FALSE)</f>
        <v>#N/A</v>
      </c>
      <c r="F473" s="491"/>
      <c r="G473" s="491"/>
      <c r="H473" s="492"/>
      <c r="I473" s="493"/>
      <c r="J473" s="494" t="str">
        <f>IF(I473="","I열의 환율적용방법 선택",IF(I473="개별환율", "직접입력 하세요.", IF(OR(I473="가중평균환율",I473="송금환율"), "직접입력 하세요.", IF(I473="원화집행", 1, IF(I473="월별평균환율(미화)",VLOOKUP(MONTH(A473),월별평균환율!$B$34:$D$45,2,0), IF(I473="월별평균환율(현지화)",VLOOKUP(MONTH(A473),월별평균환율!$B$34:$D$45,3,0)))))))</f>
        <v>I열의 환율적용방법 선택</v>
      </c>
      <c r="K473" s="495">
        <f t="shared" si="7"/>
        <v>0</v>
      </c>
      <c r="L473" s="491"/>
      <c r="M473" s="496"/>
      <c r="N473" s="496"/>
    </row>
    <row r="474" spans="1:14" x14ac:dyDescent="0.3">
      <c r="A474" s="490"/>
      <c r="B474" s="490"/>
      <c r="C474" s="673" t="e">
        <f>VLOOKUP(F474,DB!$D$4:$G$403,4,FALSE)</f>
        <v>#N/A</v>
      </c>
      <c r="D474" s="674" t="e">
        <f>VLOOKUP(F474,DB!$D$4:$G$403,3,FALSE)</f>
        <v>#N/A</v>
      </c>
      <c r="E474" s="675" t="e">
        <f>VLOOKUP(F474,DB!$D$4:$G$403,2,FALSE)</f>
        <v>#N/A</v>
      </c>
      <c r="F474" s="491"/>
      <c r="G474" s="491"/>
      <c r="H474" s="492"/>
      <c r="I474" s="493"/>
      <c r="J474" s="494" t="str">
        <f>IF(I474="","I열의 환율적용방법 선택",IF(I474="개별환율", "직접입력 하세요.", IF(OR(I474="가중평균환율",I474="송금환율"), "직접입력 하세요.", IF(I474="원화집행", 1, IF(I474="월별평균환율(미화)",VLOOKUP(MONTH(A474),월별평균환율!$B$34:$D$45,2,0), IF(I474="월별평균환율(현지화)",VLOOKUP(MONTH(A474),월별평균환율!$B$34:$D$45,3,0)))))))</f>
        <v>I열의 환율적용방법 선택</v>
      </c>
      <c r="K474" s="495">
        <f t="shared" si="7"/>
        <v>0</v>
      </c>
      <c r="L474" s="491"/>
      <c r="M474" s="496"/>
      <c r="N474" s="496"/>
    </row>
    <row r="475" spans="1:14" x14ac:dyDescent="0.3">
      <c r="A475" s="490"/>
      <c r="B475" s="490"/>
      <c r="C475" s="673" t="e">
        <f>VLOOKUP(F475,DB!$D$4:$G$403,4,FALSE)</f>
        <v>#N/A</v>
      </c>
      <c r="D475" s="674" t="e">
        <f>VLOOKUP(F475,DB!$D$4:$G$403,3,FALSE)</f>
        <v>#N/A</v>
      </c>
      <c r="E475" s="675" t="e">
        <f>VLOOKUP(F475,DB!$D$4:$G$403,2,FALSE)</f>
        <v>#N/A</v>
      </c>
      <c r="F475" s="491"/>
      <c r="G475" s="491"/>
      <c r="H475" s="492"/>
      <c r="I475" s="493"/>
      <c r="J475" s="494" t="str">
        <f>IF(I475="","I열의 환율적용방법 선택",IF(I475="개별환율", "직접입력 하세요.", IF(OR(I475="가중평균환율",I475="송금환율"), "직접입력 하세요.", IF(I475="원화집행", 1, IF(I475="월별평균환율(미화)",VLOOKUP(MONTH(A475),월별평균환율!$B$34:$D$45,2,0), IF(I475="월별평균환율(현지화)",VLOOKUP(MONTH(A475),월별평균환율!$B$34:$D$45,3,0)))))))</f>
        <v>I열의 환율적용방법 선택</v>
      </c>
      <c r="K475" s="495">
        <f t="shared" si="7"/>
        <v>0</v>
      </c>
      <c r="L475" s="491"/>
      <c r="M475" s="496"/>
      <c r="N475" s="496"/>
    </row>
    <row r="476" spans="1:14" x14ac:dyDescent="0.3">
      <c r="A476" s="490"/>
      <c r="B476" s="490"/>
      <c r="C476" s="673" t="e">
        <f>VLOOKUP(F476,DB!$D$4:$G$403,4,FALSE)</f>
        <v>#N/A</v>
      </c>
      <c r="D476" s="674" t="e">
        <f>VLOOKUP(F476,DB!$D$4:$G$403,3,FALSE)</f>
        <v>#N/A</v>
      </c>
      <c r="E476" s="675" t="e">
        <f>VLOOKUP(F476,DB!$D$4:$G$403,2,FALSE)</f>
        <v>#N/A</v>
      </c>
      <c r="F476" s="491"/>
      <c r="G476" s="491"/>
      <c r="H476" s="492"/>
      <c r="I476" s="493"/>
      <c r="J476" s="494" t="str">
        <f>IF(I476="","I열의 환율적용방법 선택",IF(I476="개별환율", "직접입력 하세요.", IF(OR(I476="가중평균환율",I476="송금환율"), "직접입력 하세요.", IF(I476="원화집행", 1, IF(I476="월별평균환율(미화)",VLOOKUP(MONTH(A476),월별평균환율!$B$34:$D$45,2,0), IF(I476="월별평균환율(현지화)",VLOOKUP(MONTH(A476),월별평균환율!$B$34:$D$45,3,0)))))))</f>
        <v>I열의 환율적용방법 선택</v>
      </c>
      <c r="K476" s="495">
        <f t="shared" si="7"/>
        <v>0</v>
      </c>
      <c r="L476" s="491"/>
      <c r="M476" s="496"/>
      <c r="N476" s="496"/>
    </row>
    <row r="477" spans="1:14" x14ac:dyDescent="0.3">
      <c r="A477" s="490"/>
      <c r="B477" s="490"/>
      <c r="C477" s="673" t="e">
        <f>VLOOKUP(F477,DB!$D$4:$G$403,4,FALSE)</f>
        <v>#N/A</v>
      </c>
      <c r="D477" s="674" t="e">
        <f>VLOOKUP(F477,DB!$D$4:$G$403,3,FALSE)</f>
        <v>#N/A</v>
      </c>
      <c r="E477" s="675" t="e">
        <f>VLOOKUP(F477,DB!$D$4:$G$403,2,FALSE)</f>
        <v>#N/A</v>
      </c>
      <c r="F477" s="491"/>
      <c r="G477" s="491"/>
      <c r="H477" s="492"/>
      <c r="I477" s="493"/>
      <c r="J477" s="494" t="str">
        <f>IF(I477="","I열의 환율적용방법 선택",IF(I477="개별환율", "직접입력 하세요.", IF(OR(I477="가중평균환율",I477="송금환율"), "직접입력 하세요.", IF(I477="원화집행", 1, IF(I477="월별평균환율(미화)",VLOOKUP(MONTH(A477),월별평균환율!$B$34:$D$45,2,0), IF(I477="월별평균환율(현지화)",VLOOKUP(MONTH(A477),월별평균환율!$B$34:$D$45,3,0)))))))</f>
        <v>I열의 환율적용방법 선택</v>
      </c>
      <c r="K477" s="495">
        <f t="shared" si="7"/>
        <v>0</v>
      </c>
      <c r="L477" s="491"/>
      <c r="M477" s="496"/>
      <c r="N477" s="496"/>
    </row>
    <row r="478" spans="1:14" x14ac:dyDescent="0.3">
      <c r="A478" s="490"/>
      <c r="B478" s="490"/>
      <c r="C478" s="673" t="e">
        <f>VLOOKUP(F478,DB!$D$4:$G$403,4,FALSE)</f>
        <v>#N/A</v>
      </c>
      <c r="D478" s="674" t="e">
        <f>VLOOKUP(F478,DB!$D$4:$G$403,3,FALSE)</f>
        <v>#N/A</v>
      </c>
      <c r="E478" s="675" t="e">
        <f>VLOOKUP(F478,DB!$D$4:$G$403,2,FALSE)</f>
        <v>#N/A</v>
      </c>
      <c r="F478" s="491"/>
      <c r="G478" s="491"/>
      <c r="H478" s="492"/>
      <c r="I478" s="493"/>
      <c r="J478" s="494" t="str">
        <f>IF(I478="","I열의 환율적용방법 선택",IF(I478="개별환율", "직접입력 하세요.", IF(OR(I478="가중평균환율",I478="송금환율"), "직접입력 하세요.", IF(I478="원화집행", 1, IF(I478="월별평균환율(미화)",VLOOKUP(MONTH(A478),월별평균환율!$B$34:$D$45,2,0), IF(I478="월별평균환율(현지화)",VLOOKUP(MONTH(A478),월별평균환율!$B$34:$D$45,3,0)))))))</f>
        <v>I열의 환율적용방법 선택</v>
      </c>
      <c r="K478" s="495">
        <f t="shared" si="7"/>
        <v>0</v>
      </c>
      <c r="L478" s="491"/>
      <c r="M478" s="496"/>
      <c r="N478" s="496"/>
    </row>
    <row r="479" spans="1:14" x14ac:dyDescent="0.3">
      <c r="A479" s="490"/>
      <c r="B479" s="490"/>
      <c r="C479" s="673" t="e">
        <f>VLOOKUP(F479,DB!$D$4:$G$403,4,FALSE)</f>
        <v>#N/A</v>
      </c>
      <c r="D479" s="674" t="e">
        <f>VLOOKUP(F479,DB!$D$4:$G$403,3,FALSE)</f>
        <v>#N/A</v>
      </c>
      <c r="E479" s="675" t="e">
        <f>VLOOKUP(F479,DB!$D$4:$G$403,2,FALSE)</f>
        <v>#N/A</v>
      </c>
      <c r="F479" s="491"/>
      <c r="G479" s="491"/>
      <c r="H479" s="492"/>
      <c r="I479" s="493"/>
      <c r="J479" s="494" t="str">
        <f>IF(I479="","I열의 환율적용방법 선택",IF(I479="개별환율", "직접입력 하세요.", IF(OR(I479="가중평균환율",I479="송금환율"), "직접입력 하세요.", IF(I479="원화집행", 1, IF(I479="월별평균환율(미화)",VLOOKUP(MONTH(A479),월별평균환율!$B$34:$D$45,2,0), IF(I479="월별평균환율(현지화)",VLOOKUP(MONTH(A479),월별평균환율!$B$34:$D$45,3,0)))))))</f>
        <v>I열의 환율적용방법 선택</v>
      </c>
      <c r="K479" s="495">
        <f t="shared" si="7"/>
        <v>0</v>
      </c>
      <c r="L479" s="491"/>
      <c r="M479" s="496"/>
      <c r="N479" s="496"/>
    </row>
    <row r="480" spans="1:14" x14ac:dyDescent="0.3">
      <c r="A480" s="490"/>
      <c r="B480" s="490"/>
      <c r="C480" s="673" t="e">
        <f>VLOOKUP(F480,DB!$D$4:$G$403,4,FALSE)</f>
        <v>#N/A</v>
      </c>
      <c r="D480" s="674" t="e">
        <f>VLOOKUP(F480,DB!$D$4:$G$403,3,FALSE)</f>
        <v>#N/A</v>
      </c>
      <c r="E480" s="675" t="e">
        <f>VLOOKUP(F480,DB!$D$4:$G$403,2,FALSE)</f>
        <v>#N/A</v>
      </c>
      <c r="F480" s="491"/>
      <c r="G480" s="491"/>
      <c r="H480" s="492"/>
      <c r="I480" s="493"/>
      <c r="J480" s="494" t="str">
        <f>IF(I480="","I열의 환율적용방법 선택",IF(I480="개별환율", "직접입력 하세요.", IF(OR(I480="가중평균환율",I480="송금환율"), "직접입력 하세요.", IF(I480="원화집행", 1, IF(I480="월별평균환율(미화)",VLOOKUP(MONTH(A480),월별평균환율!$B$34:$D$45,2,0), IF(I480="월별평균환율(현지화)",VLOOKUP(MONTH(A480),월별평균환율!$B$34:$D$45,3,0)))))))</f>
        <v>I열의 환율적용방법 선택</v>
      </c>
      <c r="K480" s="495">
        <f t="shared" si="7"/>
        <v>0</v>
      </c>
      <c r="L480" s="491"/>
      <c r="M480" s="496"/>
      <c r="N480" s="496"/>
    </row>
    <row r="481" spans="1:14" x14ac:dyDescent="0.3">
      <c r="A481" s="490"/>
      <c r="B481" s="490"/>
      <c r="C481" s="673" t="e">
        <f>VLOOKUP(F481,DB!$D$4:$G$403,4,FALSE)</f>
        <v>#N/A</v>
      </c>
      <c r="D481" s="674" t="e">
        <f>VLOOKUP(F481,DB!$D$4:$G$403,3,FALSE)</f>
        <v>#N/A</v>
      </c>
      <c r="E481" s="675" t="e">
        <f>VLOOKUP(F481,DB!$D$4:$G$403,2,FALSE)</f>
        <v>#N/A</v>
      </c>
      <c r="F481" s="491"/>
      <c r="G481" s="491"/>
      <c r="H481" s="492"/>
      <c r="I481" s="493"/>
      <c r="J481" s="494" t="str">
        <f>IF(I481="","I열의 환율적용방법 선택",IF(I481="개별환율", "직접입력 하세요.", IF(OR(I481="가중평균환율",I481="송금환율"), "직접입력 하세요.", IF(I481="원화집행", 1, IF(I481="월별평균환율(미화)",VLOOKUP(MONTH(A481),월별평균환율!$B$34:$D$45,2,0), IF(I481="월별평균환율(현지화)",VLOOKUP(MONTH(A481),월별평균환율!$B$34:$D$45,3,0)))))))</f>
        <v>I열의 환율적용방법 선택</v>
      </c>
      <c r="K481" s="495">
        <f t="shared" si="7"/>
        <v>0</v>
      </c>
      <c r="L481" s="491"/>
      <c r="M481" s="496"/>
      <c r="N481" s="496"/>
    </row>
    <row r="482" spans="1:14" x14ac:dyDescent="0.3">
      <c r="A482" s="490"/>
      <c r="B482" s="490"/>
      <c r="C482" s="673" t="e">
        <f>VLOOKUP(F482,DB!$D$4:$G$403,4,FALSE)</f>
        <v>#N/A</v>
      </c>
      <c r="D482" s="674" t="e">
        <f>VLOOKUP(F482,DB!$D$4:$G$403,3,FALSE)</f>
        <v>#N/A</v>
      </c>
      <c r="E482" s="675" t="e">
        <f>VLOOKUP(F482,DB!$D$4:$G$403,2,FALSE)</f>
        <v>#N/A</v>
      </c>
      <c r="F482" s="491"/>
      <c r="G482" s="491"/>
      <c r="H482" s="492"/>
      <c r="I482" s="493"/>
      <c r="J482" s="494" t="str">
        <f>IF(I482="","I열의 환율적용방법 선택",IF(I482="개별환율", "직접입력 하세요.", IF(OR(I482="가중평균환율",I482="송금환율"), "직접입력 하세요.", IF(I482="원화집행", 1, IF(I482="월별평균환율(미화)",VLOOKUP(MONTH(A482),월별평균환율!$B$34:$D$45,2,0), IF(I482="월별평균환율(현지화)",VLOOKUP(MONTH(A482),월별평균환율!$B$34:$D$45,3,0)))))))</f>
        <v>I열의 환율적용방법 선택</v>
      </c>
      <c r="K482" s="495">
        <f t="shared" si="7"/>
        <v>0</v>
      </c>
      <c r="L482" s="491"/>
      <c r="M482" s="496"/>
      <c r="N482" s="496"/>
    </row>
    <row r="483" spans="1:14" x14ac:dyDescent="0.3">
      <c r="A483" s="490"/>
      <c r="B483" s="490"/>
      <c r="C483" s="673" t="e">
        <f>VLOOKUP(F483,DB!$D$4:$G$403,4,FALSE)</f>
        <v>#N/A</v>
      </c>
      <c r="D483" s="674" t="e">
        <f>VLOOKUP(F483,DB!$D$4:$G$403,3,FALSE)</f>
        <v>#N/A</v>
      </c>
      <c r="E483" s="675" t="e">
        <f>VLOOKUP(F483,DB!$D$4:$G$403,2,FALSE)</f>
        <v>#N/A</v>
      </c>
      <c r="F483" s="491"/>
      <c r="G483" s="491"/>
      <c r="H483" s="492"/>
      <c r="I483" s="493"/>
      <c r="J483" s="494" t="str">
        <f>IF(I483="","I열의 환율적용방법 선택",IF(I483="개별환율", "직접입력 하세요.", IF(OR(I483="가중평균환율",I483="송금환율"), "직접입력 하세요.", IF(I483="원화집행", 1, IF(I483="월별평균환율(미화)",VLOOKUP(MONTH(A483),월별평균환율!$B$34:$D$45,2,0), IF(I483="월별평균환율(현지화)",VLOOKUP(MONTH(A483),월별평균환율!$B$34:$D$45,3,0)))))))</f>
        <v>I열의 환율적용방법 선택</v>
      </c>
      <c r="K483" s="495">
        <f t="shared" si="7"/>
        <v>0</v>
      </c>
      <c r="L483" s="491"/>
      <c r="M483" s="496"/>
      <c r="N483" s="496"/>
    </row>
    <row r="484" spans="1:14" x14ac:dyDescent="0.3">
      <c r="A484" s="490"/>
      <c r="B484" s="490"/>
      <c r="C484" s="673" t="e">
        <f>VLOOKUP(F484,DB!$D$4:$G$403,4,FALSE)</f>
        <v>#N/A</v>
      </c>
      <c r="D484" s="674" t="e">
        <f>VLOOKUP(F484,DB!$D$4:$G$403,3,FALSE)</f>
        <v>#N/A</v>
      </c>
      <c r="E484" s="675" t="e">
        <f>VLOOKUP(F484,DB!$D$4:$G$403,2,FALSE)</f>
        <v>#N/A</v>
      </c>
      <c r="F484" s="491"/>
      <c r="G484" s="491"/>
      <c r="H484" s="492"/>
      <c r="I484" s="493"/>
      <c r="J484" s="494" t="str">
        <f>IF(I484="","I열의 환율적용방법 선택",IF(I484="개별환율", "직접입력 하세요.", IF(OR(I484="가중평균환율",I484="송금환율"), "직접입력 하세요.", IF(I484="원화집행", 1, IF(I484="월별평균환율(미화)",VLOOKUP(MONTH(A484),월별평균환율!$B$34:$D$45,2,0), IF(I484="월별평균환율(현지화)",VLOOKUP(MONTH(A484),월별평균환율!$B$34:$D$45,3,0)))))))</f>
        <v>I열의 환율적용방법 선택</v>
      </c>
      <c r="K484" s="495">
        <f t="shared" si="7"/>
        <v>0</v>
      </c>
      <c r="L484" s="491"/>
      <c r="M484" s="496"/>
      <c r="N484" s="496"/>
    </row>
    <row r="485" spans="1:14" x14ac:dyDescent="0.3">
      <c r="A485" s="490"/>
      <c r="B485" s="490"/>
      <c r="C485" s="673" t="e">
        <f>VLOOKUP(F485,DB!$D$4:$G$403,4,FALSE)</f>
        <v>#N/A</v>
      </c>
      <c r="D485" s="674" t="e">
        <f>VLOOKUP(F485,DB!$D$4:$G$403,3,FALSE)</f>
        <v>#N/A</v>
      </c>
      <c r="E485" s="675" t="e">
        <f>VLOOKUP(F485,DB!$D$4:$G$403,2,FALSE)</f>
        <v>#N/A</v>
      </c>
      <c r="F485" s="491"/>
      <c r="G485" s="491"/>
      <c r="H485" s="492"/>
      <c r="I485" s="493"/>
      <c r="J485" s="494" t="str">
        <f>IF(I485="","I열의 환율적용방법 선택",IF(I485="개별환율", "직접입력 하세요.", IF(OR(I485="가중평균환율",I485="송금환율"), "직접입력 하세요.", IF(I485="원화집행", 1, IF(I485="월별평균환율(미화)",VLOOKUP(MONTH(A485),월별평균환율!$B$34:$D$45,2,0), IF(I485="월별평균환율(현지화)",VLOOKUP(MONTH(A485),월별평균환율!$B$34:$D$45,3,0)))))))</f>
        <v>I열의 환율적용방법 선택</v>
      </c>
      <c r="K485" s="495">
        <f t="shared" si="7"/>
        <v>0</v>
      </c>
      <c r="L485" s="491"/>
      <c r="M485" s="496"/>
      <c r="N485" s="496"/>
    </row>
    <row r="486" spans="1:14" x14ac:dyDescent="0.3">
      <c r="A486" s="490"/>
      <c r="B486" s="490"/>
      <c r="C486" s="673" t="e">
        <f>VLOOKUP(F486,DB!$D$4:$G$403,4,FALSE)</f>
        <v>#N/A</v>
      </c>
      <c r="D486" s="674" t="e">
        <f>VLOOKUP(F486,DB!$D$4:$G$403,3,FALSE)</f>
        <v>#N/A</v>
      </c>
      <c r="E486" s="675" t="e">
        <f>VLOOKUP(F486,DB!$D$4:$G$403,2,FALSE)</f>
        <v>#N/A</v>
      </c>
      <c r="F486" s="491"/>
      <c r="G486" s="491"/>
      <c r="H486" s="492"/>
      <c r="I486" s="493"/>
      <c r="J486" s="494" t="str">
        <f>IF(I486="","I열의 환율적용방법 선택",IF(I486="개별환율", "직접입력 하세요.", IF(OR(I486="가중평균환율",I486="송금환율"), "직접입력 하세요.", IF(I486="원화집행", 1, IF(I486="월별평균환율(미화)",VLOOKUP(MONTH(A486),월별평균환율!$B$34:$D$45,2,0), IF(I486="월별평균환율(현지화)",VLOOKUP(MONTH(A486),월별평균환율!$B$34:$D$45,3,0)))))))</f>
        <v>I열의 환율적용방법 선택</v>
      </c>
      <c r="K486" s="495">
        <f t="shared" si="7"/>
        <v>0</v>
      </c>
      <c r="L486" s="491"/>
      <c r="M486" s="496"/>
      <c r="N486" s="496"/>
    </row>
    <row r="487" spans="1:14" x14ac:dyDescent="0.3">
      <c r="A487" s="490"/>
      <c r="B487" s="490"/>
      <c r="C487" s="673" t="e">
        <f>VLOOKUP(F487,DB!$D$4:$G$403,4,FALSE)</f>
        <v>#N/A</v>
      </c>
      <c r="D487" s="674" t="e">
        <f>VLOOKUP(F487,DB!$D$4:$G$403,3,FALSE)</f>
        <v>#N/A</v>
      </c>
      <c r="E487" s="675" t="e">
        <f>VLOOKUP(F487,DB!$D$4:$G$403,2,FALSE)</f>
        <v>#N/A</v>
      </c>
      <c r="F487" s="491"/>
      <c r="G487" s="491"/>
      <c r="H487" s="492"/>
      <c r="I487" s="493"/>
      <c r="J487" s="494" t="str">
        <f>IF(I487="","I열의 환율적용방법 선택",IF(I487="개별환율", "직접입력 하세요.", IF(OR(I487="가중평균환율",I487="송금환율"), "직접입력 하세요.", IF(I487="원화집행", 1, IF(I487="월별평균환율(미화)",VLOOKUP(MONTH(A487),월별평균환율!$B$34:$D$45,2,0), IF(I487="월별평균환율(현지화)",VLOOKUP(MONTH(A487),월별평균환율!$B$34:$D$45,3,0)))))))</f>
        <v>I열의 환율적용방법 선택</v>
      </c>
      <c r="K487" s="495">
        <f t="shared" si="7"/>
        <v>0</v>
      </c>
      <c r="L487" s="491"/>
      <c r="M487" s="496"/>
      <c r="N487" s="496"/>
    </row>
    <row r="488" spans="1:14" x14ac:dyDescent="0.3">
      <c r="A488" s="490"/>
      <c r="B488" s="490"/>
      <c r="C488" s="673" t="e">
        <f>VLOOKUP(F488,DB!$D$4:$G$403,4,FALSE)</f>
        <v>#N/A</v>
      </c>
      <c r="D488" s="674" t="e">
        <f>VLOOKUP(F488,DB!$D$4:$G$403,3,FALSE)</f>
        <v>#N/A</v>
      </c>
      <c r="E488" s="675" t="e">
        <f>VLOOKUP(F488,DB!$D$4:$G$403,2,FALSE)</f>
        <v>#N/A</v>
      </c>
      <c r="F488" s="491"/>
      <c r="G488" s="491"/>
      <c r="H488" s="492"/>
      <c r="I488" s="493"/>
      <c r="J488" s="494" t="str">
        <f>IF(I488="","I열의 환율적용방법 선택",IF(I488="개별환율", "직접입력 하세요.", IF(OR(I488="가중평균환율",I488="송금환율"), "직접입력 하세요.", IF(I488="원화집행", 1, IF(I488="월별평균환율(미화)",VLOOKUP(MONTH(A488),월별평균환율!$B$34:$D$45,2,0), IF(I488="월별평균환율(현지화)",VLOOKUP(MONTH(A488),월별평균환율!$B$34:$D$45,3,0)))))))</f>
        <v>I열의 환율적용방법 선택</v>
      </c>
      <c r="K488" s="495">
        <f t="shared" si="7"/>
        <v>0</v>
      </c>
      <c r="L488" s="491"/>
      <c r="M488" s="496"/>
      <c r="N488" s="496"/>
    </row>
    <row r="489" spans="1:14" x14ac:dyDescent="0.3">
      <c r="A489" s="490"/>
      <c r="B489" s="490"/>
      <c r="C489" s="673" t="e">
        <f>VLOOKUP(F489,DB!$D$4:$G$403,4,FALSE)</f>
        <v>#N/A</v>
      </c>
      <c r="D489" s="674" t="e">
        <f>VLOOKUP(F489,DB!$D$4:$G$403,3,FALSE)</f>
        <v>#N/A</v>
      </c>
      <c r="E489" s="675" t="e">
        <f>VLOOKUP(F489,DB!$D$4:$G$403,2,FALSE)</f>
        <v>#N/A</v>
      </c>
      <c r="F489" s="491"/>
      <c r="G489" s="491"/>
      <c r="H489" s="492"/>
      <c r="I489" s="493"/>
      <c r="J489" s="494" t="str">
        <f>IF(I489="","I열의 환율적용방법 선택",IF(I489="개별환율", "직접입력 하세요.", IF(OR(I489="가중평균환율",I489="송금환율"), "직접입력 하세요.", IF(I489="원화집행", 1, IF(I489="월별평균환율(미화)",VLOOKUP(MONTH(A489),월별평균환율!$B$34:$D$45,2,0), IF(I489="월별평균환율(현지화)",VLOOKUP(MONTH(A489),월별평균환율!$B$34:$D$45,3,0)))))))</f>
        <v>I열의 환율적용방법 선택</v>
      </c>
      <c r="K489" s="495">
        <f t="shared" si="7"/>
        <v>0</v>
      </c>
      <c r="L489" s="491"/>
      <c r="M489" s="496"/>
      <c r="N489" s="496"/>
    </row>
    <row r="490" spans="1:14" x14ac:dyDescent="0.3">
      <c r="A490" s="490"/>
      <c r="B490" s="490"/>
      <c r="C490" s="673" t="e">
        <f>VLOOKUP(F490,DB!$D$4:$G$403,4,FALSE)</f>
        <v>#N/A</v>
      </c>
      <c r="D490" s="674" t="e">
        <f>VLOOKUP(F490,DB!$D$4:$G$403,3,FALSE)</f>
        <v>#N/A</v>
      </c>
      <c r="E490" s="675" t="e">
        <f>VLOOKUP(F490,DB!$D$4:$G$403,2,FALSE)</f>
        <v>#N/A</v>
      </c>
      <c r="F490" s="491"/>
      <c r="G490" s="491"/>
      <c r="H490" s="492"/>
      <c r="I490" s="493"/>
      <c r="J490" s="494" t="str">
        <f>IF(I490="","I열의 환율적용방법 선택",IF(I490="개별환율", "직접입력 하세요.", IF(OR(I490="가중평균환율",I490="송금환율"), "직접입력 하세요.", IF(I490="원화집행", 1, IF(I490="월별평균환율(미화)",VLOOKUP(MONTH(A490),월별평균환율!$B$34:$D$45,2,0), IF(I490="월별평균환율(현지화)",VLOOKUP(MONTH(A490),월별평균환율!$B$34:$D$45,3,0)))))))</f>
        <v>I열의 환율적용방법 선택</v>
      </c>
      <c r="K490" s="495">
        <f t="shared" si="7"/>
        <v>0</v>
      </c>
      <c r="L490" s="491"/>
      <c r="M490" s="496"/>
      <c r="N490" s="496"/>
    </row>
    <row r="491" spans="1:14" x14ac:dyDescent="0.3">
      <c r="A491" s="490"/>
      <c r="B491" s="490"/>
      <c r="C491" s="673" t="e">
        <f>VLOOKUP(F491,DB!$D$4:$G$403,4,FALSE)</f>
        <v>#N/A</v>
      </c>
      <c r="D491" s="674" t="e">
        <f>VLOOKUP(F491,DB!$D$4:$G$403,3,FALSE)</f>
        <v>#N/A</v>
      </c>
      <c r="E491" s="675" t="e">
        <f>VLOOKUP(F491,DB!$D$4:$G$403,2,FALSE)</f>
        <v>#N/A</v>
      </c>
      <c r="F491" s="491"/>
      <c r="G491" s="491"/>
      <c r="H491" s="492"/>
      <c r="I491" s="493"/>
      <c r="J491" s="494" t="str">
        <f>IF(I491="","I열의 환율적용방법 선택",IF(I491="개별환율", "직접입력 하세요.", IF(OR(I491="가중평균환율",I491="송금환율"), "직접입력 하세요.", IF(I491="원화집행", 1, IF(I491="월별평균환율(미화)",VLOOKUP(MONTH(A491),월별평균환율!$B$34:$D$45,2,0), IF(I491="월별평균환율(현지화)",VLOOKUP(MONTH(A491),월별평균환율!$B$34:$D$45,3,0)))))))</f>
        <v>I열의 환율적용방법 선택</v>
      </c>
      <c r="K491" s="495">
        <f t="shared" si="7"/>
        <v>0</v>
      </c>
      <c r="L491" s="491"/>
      <c r="M491" s="496"/>
      <c r="N491" s="496"/>
    </row>
    <row r="492" spans="1:14" x14ac:dyDescent="0.3">
      <c r="A492" s="490"/>
      <c r="B492" s="490"/>
      <c r="C492" s="673" t="e">
        <f>VLOOKUP(F492,DB!$D$4:$G$403,4,FALSE)</f>
        <v>#N/A</v>
      </c>
      <c r="D492" s="674" t="e">
        <f>VLOOKUP(F492,DB!$D$4:$G$403,3,FALSE)</f>
        <v>#N/A</v>
      </c>
      <c r="E492" s="675" t="e">
        <f>VLOOKUP(F492,DB!$D$4:$G$403,2,FALSE)</f>
        <v>#N/A</v>
      </c>
      <c r="F492" s="491"/>
      <c r="G492" s="491"/>
      <c r="H492" s="492"/>
      <c r="I492" s="493"/>
      <c r="J492" s="494" t="str">
        <f>IF(I492="","I열의 환율적용방법 선택",IF(I492="개별환율", "직접입력 하세요.", IF(OR(I492="가중평균환율",I492="송금환율"), "직접입력 하세요.", IF(I492="원화집행", 1, IF(I492="월별평균환율(미화)",VLOOKUP(MONTH(A492),월별평균환율!$B$34:$D$45,2,0), IF(I492="월별평균환율(현지화)",VLOOKUP(MONTH(A492),월별평균환율!$B$34:$D$45,3,0)))))))</f>
        <v>I열의 환율적용방법 선택</v>
      </c>
      <c r="K492" s="495">
        <f t="shared" si="7"/>
        <v>0</v>
      </c>
      <c r="L492" s="491"/>
      <c r="M492" s="496"/>
      <c r="N492" s="496"/>
    </row>
    <row r="493" spans="1:14" x14ac:dyDescent="0.3">
      <c r="A493" s="490"/>
      <c r="B493" s="490"/>
      <c r="C493" s="673" t="e">
        <f>VLOOKUP(F493,DB!$D$4:$G$403,4,FALSE)</f>
        <v>#N/A</v>
      </c>
      <c r="D493" s="674" t="e">
        <f>VLOOKUP(F493,DB!$D$4:$G$403,3,FALSE)</f>
        <v>#N/A</v>
      </c>
      <c r="E493" s="675" t="e">
        <f>VLOOKUP(F493,DB!$D$4:$G$403,2,FALSE)</f>
        <v>#N/A</v>
      </c>
      <c r="F493" s="491"/>
      <c r="G493" s="491"/>
      <c r="H493" s="492"/>
      <c r="I493" s="493"/>
      <c r="J493" s="494" t="str">
        <f>IF(I493="","I열의 환율적용방법 선택",IF(I493="개별환율", "직접입력 하세요.", IF(OR(I493="가중평균환율",I493="송금환율"), "직접입력 하세요.", IF(I493="원화집행", 1, IF(I493="월별평균환율(미화)",VLOOKUP(MONTH(A493),월별평균환율!$B$34:$D$45,2,0), IF(I493="월별평균환율(현지화)",VLOOKUP(MONTH(A493),월별평균환율!$B$34:$D$45,3,0)))))))</f>
        <v>I열의 환율적용방법 선택</v>
      </c>
      <c r="K493" s="495">
        <f t="shared" si="7"/>
        <v>0</v>
      </c>
      <c r="L493" s="491"/>
      <c r="M493" s="496"/>
      <c r="N493" s="496"/>
    </row>
    <row r="494" spans="1:14" x14ac:dyDescent="0.3">
      <c r="A494" s="490"/>
      <c r="B494" s="490"/>
      <c r="C494" s="673" t="e">
        <f>VLOOKUP(F494,DB!$D$4:$G$403,4,FALSE)</f>
        <v>#N/A</v>
      </c>
      <c r="D494" s="674" t="e">
        <f>VLOOKUP(F494,DB!$D$4:$G$403,3,FALSE)</f>
        <v>#N/A</v>
      </c>
      <c r="E494" s="675" t="e">
        <f>VLOOKUP(F494,DB!$D$4:$G$403,2,FALSE)</f>
        <v>#N/A</v>
      </c>
      <c r="F494" s="491"/>
      <c r="G494" s="491"/>
      <c r="H494" s="492"/>
      <c r="I494" s="493"/>
      <c r="J494" s="494" t="str">
        <f>IF(I494="","I열의 환율적용방법 선택",IF(I494="개별환율", "직접입력 하세요.", IF(OR(I494="가중평균환율",I494="송금환율"), "직접입력 하세요.", IF(I494="원화집행", 1, IF(I494="월별평균환율(미화)",VLOOKUP(MONTH(A494),월별평균환율!$B$34:$D$45,2,0), IF(I494="월별평균환율(현지화)",VLOOKUP(MONTH(A494),월별평균환율!$B$34:$D$45,3,0)))))))</f>
        <v>I열의 환율적용방법 선택</v>
      </c>
      <c r="K494" s="495">
        <f t="shared" si="7"/>
        <v>0</v>
      </c>
      <c r="L494" s="491"/>
      <c r="M494" s="496"/>
      <c r="N494" s="496"/>
    </row>
    <row r="495" spans="1:14" x14ac:dyDescent="0.3">
      <c r="A495" s="490"/>
      <c r="B495" s="490"/>
      <c r="C495" s="673" t="e">
        <f>VLOOKUP(F495,DB!$D$4:$G$403,4,FALSE)</f>
        <v>#N/A</v>
      </c>
      <c r="D495" s="674" t="e">
        <f>VLOOKUP(F495,DB!$D$4:$G$403,3,FALSE)</f>
        <v>#N/A</v>
      </c>
      <c r="E495" s="675" t="e">
        <f>VLOOKUP(F495,DB!$D$4:$G$403,2,FALSE)</f>
        <v>#N/A</v>
      </c>
      <c r="F495" s="491"/>
      <c r="G495" s="491"/>
      <c r="H495" s="492"/>
      <c r="I495" s="493"/>
      <c r="J495" s="494" t="str">
        <f>IF(I495="","I열의 환율적용방법 선택",IF(I495="개별환율", "직접입력 하세요.", IF(OR(I495="가중평균환율",I495="송금환율"), "직접입력 하세요.", IF(I495="원화집행", 1, IF(I495="월별평균환율(미화)",VLOOKUP(MONTH(A495),월별평균환율!$B$34:$D$45,2,0), IF(I495="월별평균환율(현지화)",VLOOKUP(MONTH(A495),월별평균환율!$B$34:$D$45,3,0)))))))</f>
        <v>I열의 환율적용방법 선택</v>
      </c>
      <c r="K495" s="495">
        <f t="shared" si="7"/>
        <v>0</v>
      </c>
      <c r="L495" s="491"/>
      <c r="M495" s="496"/>
      <c r="N495" s="496"/>
    </row>
    <row r="496" spans="1:14" x14ac:dyDescent="0.3">
      <c r="A496" s="490"/>
      <c r="B496" s="490"/>
      <c r="C496" s="673" t="e">
        <f>VLOOKUP(F496,DB!$D$4:$G$403,4,FALSE)</f>
        <v>#N/A</v>
      </c>
      <c r="D496" s="674" t="e">
        <f>VLOOKUP(F496,DB!$D$4:$G$403,3,FALSE)</f>
        <v>#N/A</v>
      </c>
      <c r="E496" s="675" t="e">
        <f>VLOOKUP(F496,DB!$D$4:$G$403,2,FALSE)</f>
        <v>#N/A</v>
      </c>
      <c r="F496" s="491"/>
      <c r="G496" s="491"/>
      <c r="H496" s="492"/>
      <c r="I496" s="493"/>
      <c r="J496" s="494" t="str">
        <f>IF(I496="","I열의 환율적용방법 선택",IF(I496="개별환율", "직접입력 하세요.", IF(OR(I496="가중평균환율",I496="송금환율"), "직접입력 하세요.", IF(I496="원화집행", 1, IF(I496="월별평균환율(미화)",VLOOKUP(MONTH(A496),월별평균환율!$B$34:$D$45,2,0), IF(I496="월별평균환율(현지화)",VLOOKUP(MONTH(A496),월별평균환율!$B$34:$D$45,3,0)))))))</f>
        <v>I열의 환율적용방법 선택</v>
      </c>
      <c r="K496" s="495">
        <f t="shared" si="7"/>
        <v>0</v>
      </c>
      <c r="L496" s="491"/>
      <c r="M496" s="496"/>
      <c r="N496" s="496"/>
    </row>
    <row r="497" spans="1:14" x14ac:dyDescent="0.3">
      <c r="A497" s="490"/>
      <c r="B497" s="490"/>
      <c r="C497" s="673" t="e">
        <f>VLOOKUP(F497,DB!$D$4:$G$403,4,FALSE)</f>
        <v>#N/A</v>
      </c>
      <c r="D497" s="674" t="e">
        <f>VLOOKUP(F497,DB!$D$4:$G$403,3,FALSE)</f>
        <v>#N/A</v>
      </c>
      <c r="E497" s="675" t="e">
        <f>VLOOKUP(F497,DB!$D$4:$G$403,2,FALSE)</f>
        <v>#N/A</v>
      </c>
      <c r="F497" s="491"/>
      <c r="G497" s="491"/>
      <c r="H497" s="492"/>
      <c r="I497" s="493"/>
      <c r="J497" s="494" t="str">
        <f>IF(I497="","I열의 환율적용방법 선택",IF(I497="개별환율", "직접입력 하세요.", IF(OR(I497="가중평균환율",I497="송금환율"), "직접입력 하세요.", IF(I497="원화집행", 1, IF(I497="월별평균환율(미화)",VLOOKUP(MONTH(A497),월별평균환율!$B$34:$D$45,2,0), IF(I497="월별평균환율(현지화)",VLOOKUP(MONTH(A497),월별평균환율!$B$34:$D$45,3,0)))))))</f>
        <v>I열의 환율적용방법 선택</v>
      </c>
      <c r="K497" s="495">
        <f t="shared" si="7"/>
        <v>0</v>
      </c>
      <c r="L497" s="491"/>
      <c r="M497" s="496"/>
      <c r="N497" s="496"/>
    </row>
    <row r="498" spans="1:14" x14ac:dyDescent="0.3">
      <c r="A498" s="490"/>
      <c r="B498" s="490"/>
      <c r="C498" s="673" t="e">
        <f>VLOOKUP(F498,DB!$D$4:$G$403,4,FALSE)</f>
        <v>#N/A</v>
      </c>
      <c r="D498" s="674" t="e">
        <f>VLOOKUP(F498,DB!$D$4:$G$403,3,FALSE)</f>
        <v>#N/A</v>
      </c>
      <c r="E498" s="675" t="e">
        <f>VLOOKUP(F498,DB!$D$4:$G$403,2,FALSE)</f>
        <v>#N/A</v>
      </c>
      <c r="F498" s="491"/>
      <c r="G498" s="491"/>
      <c r="H498" s="492"/>
      <c r="I498" s="493"/>
      <c r="J498" s="494" t="str">
        <f>IF(I498="","I열의 환율적용방법 선택",IF(I498="개별환율", "직접입력 하세요.", IF(OR(I498="가중평균환율",I498="송금환율"), "직접입력 하세요.", IF(I498="원화집행", 1, IF(I498="월별평균환율(미화)",VLOOKUP(MONTH(A498),월별평균환율!$B$34:$D$45,2,0), IF(I498="월별평균환율(현지화)",VLOOKUP(MONTH(A498),월별평균환율!$B$34:$D$45,3,0)))))))</f>
        <v>I열의 환율적용방법 선택</v>
      </c>
      <c r="K498" s="495">
        <f t="shared" si="7"/>
        <v>0</v>
      </c>
      <c r="L498" s="491"/>
      <c r="M498" s="496"/>
      <c r="N498" s="496"/>
    </row>
    <row r="499" spans="1:14" x14ac:dyDescent="0.3">
      <c r="A499" s="490"/>
      <c r="B499" s="490"/>
      <c r="C499" s="673" t="e">
        <f>VLOOKUP(F499,DB!$D$4:$G$403,4,FALSE)</f>
        <v>#N/A</v>
      </c>
      <c r="D499" s="674" t="e">
        <f>VLOOKUP(F499,DB!$D$4:$G$403,3,FALSE)</f>
        <v>#N/A</v>
      </c>
      <c r="E499" s="675" t="e">
        <f>VLOOKUP(F499,DB!$D$4:$G$403,2,FALSE)</f>
        <v>#N/A</v>
      </c>
      <c r="F499" s="491"/>
      <c r="G499" s="491"/>
      <c r="H499" s="492"/>
      <c r="I499" s="493"/>
      <c r="J499" s="494" t="str">
        <f>IF(I499="","I열의 환율적용방법 선택",IF(I499="개별환율", "직접입력 하세요.", IF(OR(I499="가중평균환율",I499="송금환율"), "직접입력 하세요.", IF(I499="원화집행", 1, IF(I499="월별평균환율(미화)",VLOOKUP(MONTH(A499),월별평균환율!$B$34:$D$45,2,0), IF(I499="월별평균환율(현지화)",VLOOKUP(MONTH(A499),월별평균환율!$B$34:$D$45,3,0)))))))</f>
        <v>I열의 환율적용방법 선택</v>
      </c>
      <c r="K499" s="495">
        <f t="shared" si="7"/>
        <v>0</v>
      </c>
      <c r="L499" s="491"/>
      <c r="M499" s="496"/>
      <c r="N499" s="496"/>
    </row>
    <row r="500" spans="1:14" x14ac:dyDescent="0.3">
      <c r="A500" s="490"/>
      <c r="B500" s="490"/>
      <c r="C500" s="673" t="e">
        <f>VLOOKUP(F500,DB!$D$4:$G$403,4,FALSE)</f>
        <v>#N/A</v>
      </c>
      <c r="D500" s="674" t="e">
        <f>VLOOKUP(F500,DB!$D$4:$G$403,3,FALSE)</f>
        <v>#N/A</v>
      </c>
      <c r="E500" s="675" t="e">
        <f>VLOOKUP(F500,DB!$D$4:$G$403,2,FALSE)</f>
        <v>#N/A</v>
      </c>
      <c r="F500" s="491"/>
      <c r="G500" s="491"/>
      <c r="H500" s="492"/>
      <c r="I500" s="493"/>
      <c r="J500" s="494" t="str">
        <f>IF(I500="","I열의 환율적용방법 선택",IF(I500="개별환율", "직접입력 하세요.", IF(OR(I500="가중평균환율",I500="송금환율"), "직접입력 하세요.", IF(I500="원화집행", 1, IF(I500="월별평균환율(미화)",VLOOKUP(MONTH(A500),월별평균환율!$B$34:$D$45,2,0), IF(I500="월별평균환율(현지화)",VLOOKUP(MONTH(A500),월별평균환율!$B$34:$D$45,3,0)))))))</f>
        <v>I열의 환율적용방법 선택</v>
      </c>
      <c r="K500" s="495">
        <f t="shared" si="7"/>
        <v>0</v>
      </c>
      <c r="L500" s="491"/>
      <c r="M500" s="496"/>
      <c r="N500" s="496"/>
    </row>
    <row r="501" spans="1:14" x14ac:dyDescent="0.3">
      <c r="A501" s="490"/>
      <c r="B501" s="490"/>
      <c r="C501" s="673" t="e">
        <f>VLOOKUP(F501,DB!$D$4:$G$403,4,FALSE)</f>
        <v>#N/A</v>
      </c>
      <c r="D501" s="674" t="e">
        <f>VLOOKUP(F501,DB!$D$4:$G$403,3,FALSE)</f>
        <v>#N/A</v>
      </c>
      <c r="E501" s="675" t="e">
        <f>VLOOKUP(F501,DB!$D$4:$G$403,2,FALSE)</f>
        <v>#N/A</v>
      </c>
      <c r="F501" s="491"/>
      <c r="G501" s="491"/>
      <c r="H501" s="492"/>
      <c r="I501" s="493"/>
      <c r="J501" s="494" t="str">
        <f>IF(I501="","I열의 환율적용방법 선택",IF(I501="개별환율", "직접입력 하세요.", IF(OR(I501="가중평균환율",I501="송금환율"), "직접입력 하세요.", IF(I501="원화집행", 1, IF(I501="월별평균환율(미화)",VLOOKUP(MONTH(A501),월별평균환율!$B$34:$D$45,2,0), IF(I501="월별평균환율(현지화)",VLOOKUP(MONTH(A501),월별평균환율!$B$34:$D$45,3,0)))))))</f>
        <v>I열의 환율적용방법 선택</v>
      </c>
      <c r="K501" s="495">
        <f t="shared" si="7"/>
        <v>0</v>
      </c>
      <c r="L501" s="491"/>
      <c r="M501" s="496"/>
      <c r="N501" s="496"/>
    </row>
    <row r="502" spans="1:14" x14ac:dyDescent="0.3">
      <c r="A502" s="490"/>
      <c r="B502" s="490"/>
      <c r="C502" s="673" t="e">
        <f>VLOOKUP(F502,DB!$D$4:$G$403,4,FALSE)</f>
        <v>#N/A</v>
      </c>
      <c r="D502" s="674" t="e">
        <f>VLOOKUP(F502,DB!$D$4:$G$403,3,FALSE)</f>
        <v>#N/A</v>
      </c>
      <c r="E502" s="675" t="e">
        <f>VLOOKUP(F502,DB!$D$4:$G$403,2,FALSE)</f>
        <v>#N/A</v>
      </c>
      <c r="F502" s="491"/>
      <c r="G502" s="491"/>
      <c r="H502" s="492"/>
      <c r="I502" s="493"/>
      <c r="J502" s="494" t="str">
        <f>IF(I502="","I열의 환율적용방법 선택",IF(I502="개별환율", "직접입력 하세요.", IF(OR(I502="가중평균환율",I502="송금환율"), "직접입력 하세요.", IF(I502="원화집행", 1, IF(I502="월별평균환율(미화)",VLOOKUP(MONTH(A502),월별평균환율!$B$34:$D$45,2,0), IF(I502="월별평균환율(현지화)",VLOOKUP(MONTH(A502),월별평균환율!$B$34:$D$45,3,0)))))))</f>
        <v>I열의 환율적용방법 선택</v>
      </c>
      <c r="K502" s="495">
        <f t="shared" si="7"/>
        <v>0</v>
      </c>
      <c r="L502" s="491"/>
      <c r="M502" s="496"/>
      <c r="N502" s="496"/>
    </row>
    <row r="503" spans="1:14" x14ac:dyDescent="0.3">
      <c r="A503" s="490"/>
      <c r="B503" s="490"/>
      <c r="C503" s="673" t="e">
        <f>VLOOKUP(F503,DB!$D$4:$G$403,4,FALSE)</f>
        <v>#N/A</v>
      </c>
      <c r="D503" s="674" t="e">
        <f>VLOOKUP(F503,DB!$D$4:$G$403,3,FALSE)</f>
        <v>#N/A</v>
      </c>
      <c r="E503" s="675" t="e">
        <f>VLOOKUP(F503,DB!$D$4:$G$403,2,FALSE)</f>
        <v>#N/A</v>
      </c>
      <c r="F503" s="491"/>
      <c r="G503" s="491"/>
      <c r="H503" s="492"/>
      <c r="I503" s="493"/>
      <c r="J503" s="494" t="str">
        <f>IF(I503="","I열의 환율적용방법 선택",IF(I503="개별환율", "직접입력 하세요.", IF(OR(I503="가중평균환율",I503="송금환율"), "직접입력 하세요.", IF(I503="원화집행", 1, IF(I503="월별평균환율(미화)",VLOOKUP(MONTH(A503),월별평균환율!$B$34:$D$45,2,0), IF(I503="월별평균환율(현지화)",VLOOKUP(MONTH(A503),월별평균환율!$B$34:$D$45,3,0)))))))</f>
        <v>I열의 환율적용방법 선택</v>
      </c>
      <c r="K503" s="495">
        <f t="shared" si="7"/>
        <v>0</v>
      </c>
      <c r="L503" s="491"/>
      <c r="M503" s="496"/>
      <c r="N503" s="496"/>
    </row>
    <row r="504" spans="1:14" x14ac:dyDescent="0.3">
      <c r="A504" s="490"/>
      <c r="B504" s="490"/>
      <c r="C504" s="673" t="e">
        <f>VLOOKUP(F504,DB!$D$4:$G$403,4,FALSE)</f>
        <v>#N/A</v>
      </c>
      <c r="D504" s="674" t="e">
        <f>VLOOKUP(F504,DB!$D$4:$G$403,3,FALSE)</f>
        <v>#N/A</v>
      </c>
      <c r="E504" s="675" t="e">
        <f>VLOOKUP(F504,DB!$D$4:$G$403,2,FALSE)</f>
        <v>#N/A</v>
      </c>
      <c r="F504" s="491"/>
      <c r="G504" s="491"/>
      <c r="H504" s="492"/>
      <c r="I504" s="493"/>
      <c r="J504" s="494" t="str">
        <f>IF(I504="","I열의 환율적용방법 선택",IF(I504="개별환율", "직접입력 하세요.", IF(OR(I504="가중평균환율",I504="송금환율"), "직접입력 하세요.", IF(I504="원화집행", 1, IF(I504="월별평균환율(미화)",VLOOKUP(MONTH(A504),월별평균환율!$B$34:$D$45,2,0), IF(I504="월별평균환율(현지화)",VLOOKUP(MONTH(A504),월별평균환율!$B$34:$D$45,3,0)))))))</f>
        <v>I열의 환율적용방법 선택</v>
      </c>
      <c r="K504" s="495">
        <f t="shared" si="7"/>
        <v>0</v>
      </c>
      <c r="L504" s="491"/>
      <c r="M504" s="496"/>
      <c r="N504" s="496"/>
    </row>
    <row r="505" spans="1:14" x14ac:dyDescent="0.3">
      <c r="A505" s="490"/>
      <c r="B505" s="490"/>
      <c r="C505" s="673" t="e">
        <f>VLOOKUP(F505,DB!$D$4:$G$403,4,FALSE)</f>
        <v>#N/A</v>
      </c>
      <c r="D505" s="674" t="e">
        <f>VLOOKUP(F505,DB!$D$4:$G$403,3,FALSE)</f>
        <v>#N/A</v>
      </c>
      <c r="E505" s="675" t="e">
        <f>VLOOKUP(F505,DB!$D$4:$G$403,2,FALSE)</f>
        <v>#N/A</v>
      </c>
      <c r="F505" s="491"/>
      <c r="G505" s="491"/>
      <c r="H505" s="492"/>
      <c r="I505" s="493"/>
      <c r="J505" s="494" t="str">
        <f>IF(I505="","I열의 환율적용방법 선택",IF(I505="개별환율", "직접입력 하세요.", IF(OR(I505="가중평균환율",I505="송금환율"), "직접입력 하세요.", IF(I505="원화집행", 1, IF(I505="월별평균환율(미화)",VLOOKUP(MONTH(A505),월별평균환율!$B$34:$D$45,2,0), IF(I505="월별평균환율(현지화)",VLOOKUP(MONTH(A505),월별평균환율!$B$34:$D$45,3,0)))))))</f>
        <v>I열의 환율적용방법 선택</v>
      </c>
      <c r="K505" s="495">
        <f t="shared" si="7"/>
        <v>0</v>
      </c>
      <c r="L505" s="491"/>
      <c r="M505" s="496"/>
      <c r="N505" s="496"/>
    </row>
    <row r="506" spans="1:14" x14ac:dyDescent="0.3">
      <c r="A506" s="490"/>
      <c r="B506" s="490"/>
      <c r="C506" s="673" t="e">
        <f>VLOOKUP(F506,DB!$D$4:$G$403,4,FALSE)</f>
        <v>#N/A</v>
      </c>
      <c r="D506" s="674" t="e">
        <f>VLOOKUP(F506,DB!$D$4:$G$403,3,FALSE)</f>
        <v>#N/A</v>
      </c>
      <c r="E506" s="675" t="e">
        <f>VLOOKUP(F506,DB!$D$4:$G$403,2,FALSE)</f>
        <v>#N/A</v>
      </c>
      <c r="F506" s="491"/>
      <c r="G506" s="491"/>
      <c r="H506" s="492"/>
      <c r="I506" s="493"/>
      <c r="J506" s="494" t="str">
        <f>IF(I506="","I열의 환율적용방법 선택",IF(I506="개별환율", "직접입력 하세요.", IF(OR(I506="가중평균환율",I506="송금환율"), "직접입력 하세요.", IF(I506="원화집행", 1, IF(I506="월별평균환율(미화)",VLOOKUP(MONTH(A506),월별평균환율!$B$34:$D$45,2,0), IF(I506="월별평균환율(현지화)",VLOOKUP(MONTH(A506),월별평균환율!$B$34:$D$45,3,0)))))))</f>
        <v>I열의 환율적용방법 선택</v>
      </c>
      <c r="K506" s="495">
        <f t="shared" si="7"/>
        <v>0</v>
      </c>
      <c r="L506" s="491"/>
      <c r="M506" s="496"/>
      <c r="N506" s="496"/>
    </row>
    <row r="507" spans="1:14" x14ac:dyDescent="0.3">
      <c r="A507" s="490"/>
      <c r="B507" s="490"/>
      <c r="C507" s="673" t="e">
        <f>VLOOKUP(F507,DB!$D$4:$G$403,4,FALSE)</f>
        <v>#N/A</v>
      </c>
      <c r="D507" s="674" t="e">
        <f>VLOOKUP(F507,DB!$D$4:$G$403,3,FALSE)</f>
        <v>#N/A</v>
      </c>
      <c r="E507" s="675" t="e">
        <f>VLOOKUP(F507,DB!$D$4:$G$403,2,FALSE)</f>
        <v>#N/A</v>
      </c>
      <c r="F507" s="491"/>
      <c r="G507" s="491"/>
      <c r="H507" s="492"/>
      <c r="I507" s="493"/>
      <c r="J507" s="494" t="str">
        <f>IF(I507="","I열의 환율적용방법 선택",IF(I507="개별환율", "직접입력 하세요.", IF(OR(I507="가중평균환율",I507="송금환율"), "직접입력 하세요.", IF(I507="원화집행", 1, IF(I507="월별평균환율(미화)",VLOOKUP(MONTH(A507),월별평균환율!$B$34:$D$45,2,0), IF(I507="월별평균환율(현지화)",VLOOKUP(MONTH(A507),월별평균환율!$B$34:$D$45,3,0)))))))</f>
        <v>I열의 환율적용방법 선택</v>
      </c>
      <c r="K507" s="495">
        <f t="shared" si="7"/>
        <v>0</v>
      </c>
      <c r="L507" s="491"/>
      <c r="M507" s="496"/>
      <c r="N507" s="496"/>
    </row>
    <row r="508" spans="1:14" x14ac:dyDescent="0.3">
      <c r="A508" s="490"/>
      <c r="B508" s="490"/>
      <c r="C508" s="673" t="e">
        <f>VLOOKUP(F508,DB!$D$4:$G$403,4,FALSE)</f>
        <v>#N/A</v>
      </c>
      <c r="D508" s="674" t="e">
        <f>VLOOKUP(F508,DB!$D$4:$G$403,3,FALSE)</f>
        <v>#N/A</v>
      </c>
      <c r="E508" s="675" t="e">
        <f>VLOOKUP(F508,DB!$D$4:$G$403,2,FALSE)</f>
        <v>#N/A</v>
      </c>
      <c r="F508" s="491"/>
      <c r="G508" s="491"/>
      <c r="H508" s="492"/>
      <c r="I508" s="493"/>
      <c r="J508" s="494" t="str">
        <f>IF(I508="","I열의 환율적용방법 선택",IF(I508="개별환율", "직접입력 하세요.", IF(OR(I508="가중평균환율",I508="송금환율"), "직접입력 하세요.", IF(I508="원화집행", 1, IF(I508="월별평균환율(미화)",VLOOKUP(MONTH(A508),월별평균환율!$B$34:$D$45,2,0), IF(I508="월별평균환율(현지화)",VLOOKUP(MONTH(A508),월별평균환율!$B$34:$D$45,3,0)))))))</f>
        <v>I열의 환율적용방법 선택</v>
      </c>
      <c r="K508" s="495">
        <f t="shared" si="7"/>
        <v>0</v>
      </c>
      <c r="L508" s="491"/>
      <c r="M508" s="496"/>
      <c r="N508" s="496"/>
    </row>
    <row r="509" spans="1:14" x14ac:dyDescent="0.3">
      <c r="A509" s="490"/>
      <c r="B509" s="490"/>
      <c r="C509" s="673" t="e">
        <f>VLOOKUP(F509,DB!$D$4:$G$403,4,FALSE)</f>
        <v>#N/A</v>
      </c>
      <c r="D509" s="674" t="e">
        <f>VLOOKUP(F509,DB!$D$4:$G$403,3,FALSE)</f>
        <v>#N/A</v>
      </c>
      <c r="E509" s="675" t="e">
        <f>VLOOKUP(F509,DB!$D$4:$G$403,2,FALSE)</f>
        <v>#N/A</v>
      </c>
      <c r="F509" s="491"/>
      <c r="G509" s="491"/>
      <c r="H509" s="492"/>
      <c r="I509" s="493"/>
      <c r="J509" s="494" t="str">
        <f>IF(I509="","I열의 환율적용방법 선택",IF(I509="개별환율", "직접입력 하세요.", IF(OR(I509="가중평균환율",I509="송금환율"), "직접입력 하세요.", IF(I509="원화집행", 1, IF(I509="월별평균환율(미화)",VLOOKUP(MONTH(A509),월별평균환율!$B$34:$D$45,2,0), IF(I509="월별평균환율(현지화)",VLOOKUP(MONTH(A509),월별평균환율!$B$34:$D$45,3,0)))))))</f>
        <v>I열의 환율적용방법 선택</v>
      </c>
      <c r="K509" s="495">
        <f t="shared" si="7"/>
        <v>0</v>
      </c>
      <c r="L509" s="491"/>
      <c r="M509" s="496"/>
      <c r="N509" s="496"/>
    </row>
    <row r="510" spans="1:14" x14ac:dyDescent="0.3">
      <c r="A510" s="490"/>
      <c r="B510" s="490"/>
      <c r="C510" s="673" t="e">
        <f>VLOOKUP(F510,DB!$D$4:$G$403,4,FALSE)</f>
        <v>#N/A</v>
      </c>
      <c r="D510" s="674" t="e">
        <f>VLOOKUP(F510,DB!$D$4:$G$403,3,FALSE)</f>
        <v>#N/A</v>
      </c>
      <c r="E510" s="675" t="e">
        <f>VLOOKUP(F510,DB!$D$4:$G$403,2,FALSE)</f>
        <v>#N/A</v>
      </c>
      <c r="F510" s="491"/>
      <c r="G510" s="491"/>
      <c r="H510" s="492"/>
      <c r="I510" s="493"/>
      <c r="J510" s="494" t="str">
        <f>IF(I510="","I열의 환율적용방법 선택",IF(I510="개별환율", "직접입력 하세요.", IF(OR(I510="가중평균환율",I510="송금환율"), "직접입력 하세요.", IF(I510="원화집행", 1, IF(I510="월별평균환율(미화)",VLOOKUP(MONTH(A510),월별평균환율!$B$34:$D$45,2,0), IF(I510="월별평균환율(현지화)",VLOOKUP(MONTH(A510),월별평균환율!$B$34:$D$45,3,0)))))))</f>
        <v>I열의 환율적용방법 선택</v>
      </c>
      <c r="K510" s="495">
        <f t="shared" si="7"/>
        <v>0</v>
      </c>
      <c r="L510" s="491"/>
      <c r="M510" s="496"/>
      <c r="N510" s="496"/>
    </row>
    <row r="511" spans="1:14" x14ac:dyDescent="0.3">
      <c r="A511" s="490"/>
      <c r="B511" s="490"/>
      <c r="C511" s="673" t="e">
        <f>VLOOKUP(F511,DB!$D$4:$G$403,4,FALSE)</f>
        <v>#N/A</v>
      </c>
      <c r="D511" s="674" t="e">
        <f>VLOOKUP(F511,DB!$D$4:$G$403,3,FALSE)</f>
        <v>#N/A</v>
      </c>
      <c r="E511" s="675" t="e">
        <f>VLOOKUP(F511,DB!$D$4:$G$403,2,FALSE)</f>
        <v>#N/A</v>
      </c>
      <c r="F511" s="491"/>
      <c r="G511" s="491"/>
      <c r="H511" s="492"/>
      <c r="I511" s="493"/>
      <c r="J511" s="494" t="str">
        <f>IF(I511="","I열의 환율적용방법 선택",IF(I511="개별환율", "직접입력 하세요.", IF(OR(I511="가중평균환율",I511="송금환율"), "직접입력 하세요.", IF(I511="원화집행", 1, IF(I511="월별평균환율(미화)",VLOOKUP(MONTH(A511),월별평균환율!$B$34:$D$45,2,0), IF(I511="월별평균환율(현지화)",VLOOKUP(MONTH(A511),월별평균환율!$B$34:$D$45,3,0)))))))</f>
        <v>I열의 환율적용방법 선택</v>
      </c>
      <c r="K511" s="495">
        <f t="shared" si="7"/>
        <v>0</v>
      </c>
      <c r="L511" s="491"/>
      <c r="M511" s="496"/>
      <c r="N511" s="496"/>
    </row>
    <row r="512" spans="1:14" x14ac:dyDescent="0.3">
      <c r="A512" s="490"/>
      <c r="B512" s="490"/>
      <c r="C512" s="673" t="e">
        <f>VLOOKUP(F512,DB!$D$4:$G$403,4,FALSE)</f>
        <v>#N/A</v>
      </c>
      <c r="D512" s="674" t="e">
        <f>VLOOKUP(F512,DB!$D$4:$G$403,3,FALSE)</f>
        <v>#N/A</v>
      </c>
      <c r="E512" s="675" t="e">
        <f>VLOOKUP(F512,DB!$D$4:$G$403,2,FALSE)</f>
        <v>#N/A</v>
      </c>
      <c r="F512" s="491"/>
      <c r="G512" s="491"/>
      <c r="H512" s="492"/>
      <c r="I512" s="493"/>
      <c r="J512" s="494" t="str">
        <f>IF(I512="","I열의 환율적용방법 선택",IF(I512="개별환율", "직접입력 하세요.", IF(OR(I512="가중평균환율",I512="송금환율"), "직접입력 하세요.", IF(I512="원화집행", 1, IF(I512="월별평균환율(미화)",VLOOKUP(MONTH(A512),월별평균환율!$B$34:$D$45,2,0), IF(I512="월별평균환율(현지화)",VLOOKUP(MONTH(A512),월별평균환율!$B$34:$D$45,3,0)))))))</f>
        <v>I열의 환율적용방법 선택</v>
      </c>
      <c r="K512" s="495">
        <f t="shared" si="7"/>
        <v>0</v>
      </c>
      <c r="L512" s="491"/>
      <c r="M512" s="496"/>
      <c r="N512" s="496"/>
    </row>
    <row r="513" spans="1:14" x14ac:dyDescent="0.3">
      <c r="A513" s="490"/>
      <c r="B513" s="490"/>
      <c r="C513" s="673" t="e">
        <f>VLOOKUP(F513,DB!$D$4:$G$403,4,FALSE)</f>
        <v>#N/A</v>
      </c>
      <c r="D513" s="674" t="e">
        <f>VLOOKUP(F513,DB!$D$4:$G$403,3,FALSE)</f>
        <v>#N/A</v>
      </c>
      <c r="E513" s="675" t="e">
        <f>VLOOKUP(F513,DB!$D$4:$G$403,2,FALSE)</f>
        <v>#N/A</v>
      </c>
      <c r="F513" s="491"/>
      <c r="G513" s="491"/>
      <c r="H513" s="492"/>
      <c r="I513" s="493"/>
      <c r="J513" s="494" t="str">
        <f>IF(I513="","I열의 환율적용방법 선택",IF(I513="개별환율", "직접입력 하세요.", IF(OR(I513="가중평균환율",I513="송금환율"), "직접입력 하세요.", IF(I513="원화집행", 1, IF(I513="월별평균환율(미화)",VLOOKUP(MONTH(A513),월별평균환율!$B$34:$D$45,2,0), IF(I513="월별평균환율(현지화)",VLOOKUP(MONTH(A513),월별평균환율!$B$34:$D$45,3,0)))))))</f>
        <v>I열의 환율적용방법 선택</v>
      </c>
      <c r="K513" s="495">
        <f t="shared" si="7"/>
        <v>0</v>
      </c>
      <c r="L513" s="491"/>
      <c r="M513" s="496"/>
      <c r="N513" s="496"/>
    </row>
    <row r="514" spans="1:14" x14ac:dyDescent="0.3">
      <c r="A514" s="490"/>
      <c r="B514" s="490"/>
      <c r="C514" s="673" t="e">
        <f>VLOOKUP(F514,DB!$D$4:$G$403,4,FALSE)</f>
        <v>#N/A</v>
      </c>
      <c r="D514" s="674" t="e">
        <f>VLOOKUP(F514,DB!$D$4:$G$403,3,FALSE)</f>
        <v>#N/A</v>
      </c>
      <c r="E514" s="675" t="e">
        <f>VLOOKUP(F514,DB!$D$4:$G$403,2,FALSE)</f>
        <v>#N/A</v>
      </c>
      <c r="F514" s="491"/>
      <c r="G514" s="491"/>
      <c r="H514" s="492"/>
      <c r="I514" s="493"/>
      <c r="J514" s="494" t="str">
        <f>IF(I514="","I열의 환율적용방법 선택",IF(I514="개별환율", "직접입력 하세요.", IF(OR(I514="가중평균환율",I514="송금환율"), "직접입력 하세요.", IF(I514="원화집행", 1, IF(I514="월별평균환율(미화)",VLOOKUP(MONTH(A514),월별평균환율!$B$34:$D$45,2,0), IF(I514="월별평균환율(현지화)",VLOOKUP(MONTH(A514),월별평균환율!$B$34:$D$45,3,0)))))))</f>
        <v>I열의 환율적용방법 선택</v>
      </c>
      <c r="K514" s="495">
        <f t="shared" si="7"/>
        <v>0</v>
      </c>
      <c r="L514" s="491"/>
      <c r="M514" s="496"/>
      <c r="N514" s="496"/>
    </row>
    <row r="515" spans="1:14" x14ac:dyDescent="0.3">
      <c r="A515" s="490"/>
      <c r="B515" s="490"/>
      <c r="C515" s="673" t="e">
        <f>VLOOKUP(F515,DB!$D$4:$G$403,4,FALSE)</f>
        <v>#N/A</v>
      </c>
      <c r="D515" s="674" t="e">
        <f>VLOOKUP(F515,DB!$D$4:$G$403,3,FALSE)</f>
        <v>#N/A</v>
      </c>
      <c r="E515" s="675" t="e">
        <f>VLOOKUP(F515,DB!$D$4:$G$403,2,FALSE)</f>
        <v>#N/A</v>
      </c>
      <c r="F515" s="491"/>
      <c r="G515" s="491"/>
      <c r="H515" s="492"/>
      <c r="I515" s="493"/>
      <c r="J515" s="494" t="str">
        <f>IF(I515="","I열의 환율적용방법 선택",IF(I515="개별환율", "직접입력 하세요.", IF(OR(I515="가중평균환율",I515="송금환율"), "직접입력 하세요.", IF(I515="원화집행", 1, IF(I515="월별평균환율(미화)",VLOOKUP(MONTH(A515),월별평균환율!$B$34:$D$45,2,0), IF(I515="월별평균환율(현지화)",VLOOKUP(MONTH(A515),월별평균환율!$B$34:$D$45,3,0)))))))</f>
        <v>I열의 환율적용방법 선택</v>
      </c>
      <c r="K515" s="495">
        <f t="shared" si="7"/>
        <v>0</v>
      </c>
      <c r="L515" s="491"/>
      <c r="M515" s="496"/>
      <c r="N515" s="496"/>
    </row>
    <row r="516" spans="1:14" x14ac:dyDescent="0.3">
      <c r="A516" s="490"/>
      <c r="B516" s="490"/>
      <c r="C516" s="673" t="e">
        <f>VLOOKUP(F516,DB!$D$4:$G$403,4,FALSE)</f>
        <v>#N/A</v>
      </c>
      <c r="D516" s="674" t="e">
        <f>VLOOKUP(F516,DB!$D$4:$G$403,3,FALSE)</f>
        <v>#N/A</v>
      </c>
      <c r="E516" s="675" t="e">
        <f>VLOOKUP(F516,DB!$D$4:$G$403,2,FALSE)</f>
        <v>#N/A</v>
      </c>
      <c r="F516" s="491"/>
      <c r="G516" s="491"/>
      <c r="H516" s="492"/>
      <c r="I516" s="493"/>
      <c r="J516" s="494" t="str">
        <f>IF(I516="","I열의 환율적용방법 선택",IF(I516="개별환율", "직접입력 하세요.", IF(OR(I516="가중평균환율",I516="송금환율"), "직접입력 하세요.", IF(I516="원화집행", 1, IF(I516="월별평균환율(미화)",VLOOKUP(MONTH(A516),월별평균환율!$B$34:$D$45,2,0), IF(I516="월별평균환율(현지화)",VLOOKUP(MONTH(A516),월별평균환율!$B$34:$D$45,3,0)))))))</f>
        <v>I열의 환율적용방법 선택</v>
      </c>
      <c r="K516" s="495">
        <f t="shared" si="7"/>
        <v>0</v>
      </c>
      <c r="L516" s="491"/>
      <c r="M516" s="496"/>
      <c r="N516" s="496"/>
    </row>
    <row r="517" spans="1:14" x14ac:dyDescent="0.3">
      <c r="A517" s="490"/>
      <c r="B517" s="490"/>
      <c r="C517" s="673" t="e">
        <f>VLOOKUP(F517,DB!$D$4:$G$403,4,FALSE)</f>
        <v>#N/A</v>
      </c>
      <c r="D517" s="674" t="e">
        <f>VLOOKUP(F517,DB!$D$4:$G$403,3,FALSE)</f>
        <v>#N/A</v>
      </c>
      <c r="E517" s="675" t="e">
        <f>VLOOKUP(F517,DB!$D$4:$G$403,2,FALSE)</f>
        <v>#N/A</v>
      </c>
      <c r="F517" s="491"/>
      <c r="G517" s="491"/>
      <c r="H517" s="492"/>
      <c r="I517" s="493"/>
      <c r="J517" s="494" t="str">
        <f>IF(I517="","I열의 환율적용방법 선택",IF(I517="개별환율", "직접입력 하세요.", IF(OR(I517="가중평균환율",I517="송금환율"), "직접입력 하세요.", IF(I517="원화집행", 1, IF(I517="월별평균환율(미화)",VLOOKUP(MONTH(A517),월별평균환율!$B$34:$D$45,2,0), IF(I517="월별평균환율(현지화)",VLOOKUP(MONTH(A517),월별평균환율!$B$34:$D$45,3,0)))))))</f>
        <v>I열의 환율적용방법 선택</v>
      </c>
      <c r="K517" s="495">
        <f t="shared" ref="K517:K580" si="8">IFERROR(ROUND(H517*J517, 0),0)</f>
        <v>0</v>
      </c>
      <c r="L517" s="491"/>
      <c r="M517" s="496"/>
      <c r="N517" s="496"/>
    </row>
    <row r="518" spans="1:14" x14ac:dyDescent="0.3">
      <c r="A518" s="490"/>
      <c r="B518" s="490"/>
      <c r="C518" s="673" t="e">
        <f>VLOOKUP(F518,DB!$D$4:$G$403,4,FALSE)</f>
        <v>#N/A</v>
      </c>
      <c r="D518" s="674" t="e">
        <f>VLOOKUP(F518,DB!$D$4:$G$403,3,FALSE)</f>
        <v>#N/A</v>
      </c>
      <c r="E518" s="675" t="e">
        <f>VLOOKUP(F518,DB!$D$4:$G$403,2,FALSE)</f>
        <v>#N/A</v>
      </c>
      <c r="F518" s="491"/>
      <c r="G518" s="491"/>
      <c r="H518" s="492"/>
      <c r="I518" s="493"/>
      <c r="J518" s="494" t="str">
        <f>IF(I518="","I열의 환율적용방법 선택",IF(I518="개별환율", "직접입력 하세요.", IF(OR(I518="가중평균환율",I518="송금환율"), "직접입력 하세요.", IF(I518="원화집행", 1, IF(I518="월별평균환율(미화)",VLOOKUP(MONTH(A518),월별평균환율!$B$34:$D$45,2,0), IF(I518="월별평균환율(현지화)",VLOOKUP(MONTH(A518),월별평균환율!$B$34:$D$45,3,0)))))))</f>
        <v>I열의 환율적용방법 선택</v>
      </c>
      <c r="K518" s="495">
        <f t="shared" si="8"/>
        <v>0</v>
      </c>
      <c r="L518" s="491"/>
      <c r="M518" s="496"/>
      <c r="N518" s="496"/>
    </row>
    <row r="519" spans="1:14" x14ac:dyDescent="0.3">
      <c r="A519" s="490"/>
      <c r="B519" s="490"/>
      <c r="C519" s="673" t="e">
        <f>VLOOKUP(F519,DB!$D$4:$G$403,4,FALSE)</f>
        <v>#N/A</v>
      </c>
      <c r="D519" s="674" t="e">
        <f>VLOOKUP(F519,DB!$D$4:$G$403,3,FALSE)</f>
        <v>#N/A</v>
      </c>
      <c r="E519" s="675" t="e">
        <f>VLOOKUP(F519,DB!$D$4:$G$403,2,FALSE)</f>
        <v>#N/A</v>
      </c>
      <c r="F519" s="491"/>
      <c r="G519" s="491"/>
      <c r="H519" s="492"/>
      <c r="I519" s="493"/>
      <c r="J519" s="494" t="str">
        <f>IF(I519="","I열의 환율적용방법 선택",IF(I519="개별환율", "직접입력 하세요.", IF(OR(I519="가중평균환율",I519="송금환율"), "직접입력 하세요.", IF(I519="원화집행", 1, IF(I519="월별평균환율(미화)",VLOOKUP(MONTH(A519),월별평균환율!$B$34:$D$45,2,0), IF(I519="월별평균환율(현지화)",VLOOKUP(MONTH(A519),월별평균환율!$B$34:$D$45,3,0)))))))</f>
        <v>I열의 환율적용방법 선택</v>
      </c>
      <c r="K519" s="495">
        <f t="shared" si="8"/>
        <v>0</v>
      </c>
      <c r="L519" s="491"/>
      <c r="M519" s="496"/>
      <c r="N519" s="496"/>
    </row>
    <row r="520" spans="1:14" x14ac:dyDescent="0.3">
      <c r="A520" s="490"/>
      <c r="B520" s="490"/>
      <c r="C520" s="673" t="e">
        <f>VLOOKUP(F520,DB!$D$4:$G$403,4,FALSE)</f>
        <v>#N/A</v>
      </c>
      <c r="D520" s="674" t="e">
        <f>VLOOKUP(F520,DB!$D$4:$G$403,3,FALSE)</f>
        <v>#N/A</v>
      </c>
      <c r="E520" s="675" t="e">
        <f>VLOOKUP(F520,DB!$D$4:$G$403,2,FALSE)</f>
        <v>#N/A</v>
      </c>
      <c r="F520" s="491"/>
      <c r="G520" s="491"/>
      <c r="H520" s="492"/>
      <c r="I520" s="493"/>
      <c r="J520" s="494" t="str">
        <f>IF(I520="","I열의 환율적용방법 선택",IF(I520="개별환율", "직접입력 하세요.", IF(OR(I520="가중평균환율",I520="송금환율"), "직접입력 하세요.", IF(I520="원화집행", 1, IF(I520="월별평균환율(미화)",VLOOKUP(MONTH(A520),월별평균환율!$B$34:$D$45,2,0), IF(I520="월별평균환율(현지화)",VLOOKUP(MONTH(A520),월별평균환율!$B$34:$D$45,3,0)))))))</f>
        <v>I열의 환율적용방법 선택</v>
      </c>
      <c r="K520" s="495">
        <f t="shared" si="8"/>
        <v>0</v>
      </c>
      <c r="L520" s="491"/>
      <c r="M520" s="496"/>
      <c r="N520" s="496"/>
    </row>
    <row r="521" spans="1:14" x14ac:dyDescent="0.3">
      <c r="A521" s="490"/>
      <c r="B521" s="490"/>
      <c r="C521" s="673" t="e">
        <f>VLOOKUP(F521,DB!$D$4:$G$403,4,FALSE)</f>
        <v>#N/A</v>
      </c>
      <c r="D521" s="674" t="e">
        <f>VLOOKUP(F521,DB!$D$4:$G$403,3,FALSE)</f>
        <v>#N/A</v>
      </c>
      <c r="E521" s="675" t="e">
        <f>VLOOKUP(F521,DB!$D$4:$G$403,2,FALSE)</f>
        <v>#N/A</v>
      </c>
      <c r="F521" s="491"/>
      <c r="G521" s="491"/>
      <c r="H521" s="492"/>
      <c r="I521" s="493"/>
      <c r="J521" s="494" t="str">
        <f>IF(I521="","I열의 환율적용방법 선택",IF(I521="개별환율", "직접입력 하세요.", IF(OR(I521="가중평균환율",I521="송금환율"), "직접입력 하세요.", IF(I521="원화집행", 1, IF(I521="월별평균환율(미화)",VLOOKUP(MONTH(A521),월별평균환율!$B$34:$D$45,2,0), IF(I521="월별평균환율(현지화)",VLOOKUP(MONTH(A521),월별평균환율!$B$34:$D$45,3,0)))))))</f>
        <v>I열의 환율적용방법 선택</v>
      </c>
      <c r="K521" s="495">
        <f t="shared" si="8"/>
        <v>0</v>
      </c>
      <c r="L521" s="491"/>
      <c r="M521" s="496"/>
      <c r="N521" s="496"/>
    </row>
    <row r="522" spans="1:14" x14ac:dyDescent="0.3">
      <c r="A522" s="490"/>
      <c r="B522" s="490"/>
      <c r="C522" s="673" t="e">
        <f>VLOOKUP(F522,DB!$D$4:$G$403,4,FALSE)</f>
        <v>#N/A</v>
      </c>
      <c r="D522" s="674" t="e">
        <f>VLOOKUP(F522,DB!$D$4:$G$403,3,FALSE)</f>
        <v>#N/A</v>
      </c>
      <c r="E522" s="675" t="e">
        <f>VLOOKUP(F522,DB!$D$4:$G$403,2,FALSE)</f>
        <v>#N/A</v>
      </c>
      <c r="F522" s="491"/>
      <c r="G522" s="491"/>
      <c r="H522" s="492"/>
      <c r="I522" s="493"/>
      <c r="J522" s="494" t="str">
        <f>IF(I522="","I열의 환율적용방법 선택",IF(I522="개별환율", "직접입력 하세요.", IF(OR(I522="가중평균환율",I522="송금환율"), "직접입력 하세요.", IF(I522="원화집행", 1, IF(I522="월별평균환율(미화)",VLOOKUP(MONTH(A522),월별평균환율!$B$34:$D$45,2,0), IF(I522="월별평균환율(현지화)",VLOOKUP(MONTH(A522),월별평균환율!$B$34:$D$45,3,0)))))))</f>
        <v>I열의 환율적용방법 선택</v>
      </c>
      <c r="K522" s="495">
        <f t="shared" si="8"/>
        <v>0</v>
      </c>
      <c r="L522" s="491"/>
      <c r="M522" s="496"/>
      <c r="N522" s="496"/>
    </row>
    <row r="523" spans="1:14" x14ac:dyDescent="0.3">
      <c r="A523" s="490"/>
      <c r="B523" s="490"/>
      <c r="C523" s="673" t="e">
        <f>VLOOKUP(F523,DB!$D$4:$G$403,4,FALSE)</f>
        <v>#N/A</v>
      </c>
      <c r="D523" s="674" t="e">
        <f>VLOOKUP(F523,DB!$D$4:$G$403,3,FALSE)</f>
        <v>#N/A</v>
      </c>
      <c r="E523" s="675" t="e">
        <f>VLOOKUP(F523,DB!$D$4:$G$403,2,FALSE)</f>
        <v>#N/A</v>
      </c>
      <c r="F523" s="491"/>
      <c r="G523" s="491"/>
      <c r="H523" s="492"/>
      <c r="I523" s="493"/>
      <c r="J523" s="494" t="str">
        <f>IF(I523="","I열의 환율적용방법 선택",IF(I523="개별환율", "직접입력 하세요.", IF(OR(I523="가중평균환율",I523="송금환율"), "직접입력 하세요.", IF(I523="원화집행", 1, IF(I523="월별평균환율(미화)",VLOOKUP(MONTH(A523),월별평균환율!$B$34:$D$45,2,0), IF(I523="월별평균환율(현지화)",VLOOKUP(MONTH(A523),월별평균환율!$B$34:$D$45,3,0)))))))</f>
        <v>I열의 환율적용방법 선택</v>
      </c>
      <c r="K523" s="495">
        <f t="shared" si="8"/>
        <v>0</v>
      </c>
      <c r="L523" s="491"/>
      <c r="M523" s="496"/>
      <c r="N523" s="496"/>
    </row>
    <row r="524" spans="1:14" x14ac:dyDescent="0.3">
      <c r="A524" s="490"/>
      <c r="B524" s="490"/>
      <c r="C524" s="673" t="e">
        <f>VLOOKUP(F524,DB!$D$4:$G$403,4,FALSE)</f>
        <v>#N/A</v>
      </c>
      <c r="D524" s="674" t="e">
        <f>VLOOKUP(F524,DB!$D$4:$G$403,3,FALSE)</f>
        <v>#N/A</v>
      </c>
      <c r="E524" s="675" t="e">
        <f>VLOOKUP(F524,DB!$D$4:$G$403,2,FALSE)</f>
        <v>#N/A</v>
      </c>
      <c r="F524" s="491"/>
      <c r="G524" s="491"/>
      <c r="H524" s="492"/>
      <c r="I524" s="493"/>
      <c r="J524" s="494" t="str">
        <f>IF(I524="","I열의 환율적용방법 선택",IF(I524="개별환율", "직접입력 하세요.", IF(OR(I524="가중평균환율",I524="송금환율"), "직접입력 하세요.", IF(I524="원화집행", 1, IF(I524="월별평균환율(미화)",VLOOKUP(MONTH(A524),월별평균환율!$B$34:$D$45,2,0), IF(I524="월별평균환율(현지화)",VLOOKUP(MONTH(A524),월별평균환율!$B$34:$D$45,3,0)))))))</f>
        <v>I열의 환율적용방법 선택</v>
      </c>
      <c r="K524" s="495">
        <f t="shared" si="8"/>
        <v>0</v>
      </c>
      <c r="L524" s="491"/>
      <c r="M524" s="496"/>
      <c r="N524" s="496"/>
    </row>
    <row r="525" spans="1:14" x14ac:dyDescent="0.3">
      <c r="A525" s="490"/>
      <c r="B525" s="490"/>
      <c r="C525" s="673" t="e">
        <f>VLOOKUP(F525,DB!$D$4:$G$403,4,FALSE)</f>
        <v>#N/A</v>
      </c>
      <c r="D525" s="674" t="e">
        <f>VLOOKUP(F525,DB!$D$4:$G$403,3,FALSE)</f>
        <v>#N/A</v>
      </c>
      <c r="E525" s="675" t="e">
        <f>VLOOKUP(F525,DB!$D$4:$G$403,2,FALSE)</f>
        <v>#N/A</v>
      </c>
      <c r="F525" s="491"/>
      <c r="G525" s="491"/>
      <c r="H525" s="492"/>
      <c r="I525" s="493"/>
      <c r="J525" s="494" t="str">
        <f>IF(I525="","I열의 환율적용방법 선택",IF(I525="개별환율", "직접입력 하세요.", IF(OR(I525="가중평균환율",I525="송금환율"), "직접입력 하세요.", IF(I525="원화집행", 1, IF(I525="월별평균환율(미화)",VLOOKUP(MONTH(A525),월별평균환율!$B$34:$D$45,2,0), IF(I525="월별평균환율(현지화)",VLOOKUP(MONTH(A525),월별평균환율!$B$34:$D$45,3,0)))))))</f>
        <v>I열의 환율적용방법 선택</v>
      </c>
      <c r="K525" s="495">
        <f t="shared" si="8"/>
        <v>0</v>
      </c>
      <c r="L525" s="491"/>
      <c r="M525" s="496"/>
      <c r="N525" s="496"/>
    </row>
    <row r="526" spans="1:14" x14ac:dyDescent="0.3">
      <c r="A526" s="490"/>
      <c r="B526" s="490"/>
      <c r="C526" s="673" t="e">
        <f>VLOOKUP(F526,DB!$D$4:$G$403,4,FALSE)</f>
        <v>#N/A</v>
      </c>
      <c r="D526" s="674" t="e">
        <f>VLOOKUP(F526,DB!$D$4:$G$403,3,FALSE)</f>
        <v>#N/A</v>
      </c>
      <c r="E526" s="675" t="e">
        <f>VLOOKUP(F526,DB!$D$4:$G$403,2,FALSE)</f>
        <v>#N/A</v>
      </c>
      <c r="F526" s="491"/>
      <c r="G526" s="491"/>
      <c r="H526" s="492"/>
      <c r="I526" s="493"/>
      <c r="J526" s="494" t="str">
        <f>IF(I526="","I열의 환율적용방법 선택",IF(I526="개별환율", "직접입력 하세요.", IF(OR(I526="가중평균환율",I526="송금환율"), "직접입력 하세요.", IF(I526="원화집행", 1, IF(I526="월별평균환율(미화)",VLOOKUP(MONTH(A526),월별평균환율!$B$34:$D$45,2,0), IF(I526="월별평균환율(현지화)",VLOOKUP(MONTH(A526),월별평균환율!$B$34:$D$45,3,0)))))))</f>
        <v>I열의 환율적용방법 선택</v>
      </c>
      <c r="K526" s="495">
        <f t="shared" si="8"/>
        <v>0</v>
      </c>
      <c r="L526" s="491"/>
      <c r="M526" s="496"/>
      <c r="N526" s="496"/>
    </row>
    <row r="527" spans="1:14" x14ac:dyDescent="0.3">
      <c r="A527" s="490"/>
      <c r="B527" s="490"/>
      <c r="C527" s="673" t="e">
        <f>VLOOKUP(F527,DB!$D$4:$G$403,4,FALSE)</f>
        <v>#N/A</v>
      </c>
      <c r="D527" s="674" t="e">
        <f>VLOOKUP(F527,DB!$D$4:$G$403,3,FALSE)</f>
        <v>#N/A</v>
      </c>
      <c r="E527" s="675" t="e">
        <f>VLOOKUP(F527,DB!$D$4:$G$403,2,FALSE)</f>
        <v>#N/A</v>
      </c>
      <c r="F527" s="491"/>
      <c r="G527" s="491"/>
      <c r="H527" s="492"/>
      <c r="I527" s="493"/>
      <c r="J527" s="494" t="str">
        <f>IF(I527="","I열의 환율적용방법 선택",IF(I527="개별환율", "직접입력 하세요.", IF(OR(I527="가중평균환율",I527="송금환율"), "직접입력 하세요.", IF(I527="원화집행", 1, IF(I527="월별평균환율(미화)",VLOOKUP(MONTH(A527),월별평균환율!$B$34:$D$45,2,0), IF(I527="월별평균환율(현지화)",VLOOKUP(MONTH(A527),월별평균환율!$B$34:$D$45,3,0)))))))</f>
        <v>I열의 환율적용방법 선택</v>
      </c>
      <c r="K527" s="495">
        <f t="shared" si="8"/>
        <v>0</v>
      </c>
      <c r="L527" s="491"/>
      <c r="M527" s="496"/>
      <c r="N527" s="496"/>
    </row>
    <row r="528" spans="1:14" x14ac:dyDescent="0.3">
      <c r="A528" s="490"/>
      <c r="B528" s="490"/>
      <c r="C528" s="673" t="e">
        <f>VLOOKUP(F528,DB!$D$4:$G$403,4,FALSE)</f>
        <v>#N/A</v>
      </c>
      <c r="D528" s="674" t="e">
        <f>VLOOKUP(F528,DB!$D$4:$G$403,3,FALSE)</f>
        <v>#N/A</v>
      </c>
      <c r="E528" s="675" t="e">
        <f>VLOOKUP(F528,DB!$D$4:$G$403,2,FALSE)</f>
        <v>#N/A</v>
      </c>
      <c r="F528" s="491"/>
      <c r="G528" s="491"/>
      <c r="H528" s="492"/>
      <c r="I528" s="493"/>
      <c r="J528" s="494" t="str">
        <f>IF(I528="","I열의 환율적용방법 선택",IF(I528="개별환율", "직접입력 하세요.", IF(OR(I528="가중평균환율",I528="송금환율"), "직접입력 하세요.", IF(I528="원화집행", 1, IF(I528="월별평균환율(미화)",VLOOKUP(MONTH(A528),월별평균환율!$B$34:$D$45,2,0), IF(I528="월별평균환율(현지화)",VLOOKUP(MONTH(A528),월별평균환율!$B$34:$D$45,3,0)))))))</f>
        <v>I열의 환율적용방법 선택</v>
      </c>
      <c r="K528" s="495">
        <f t="shared" si="8"/>
        <v>0</v>
      </c>
      <c r="L528" s="491"/>
      <c r="M528" s="496"/>
      <c r="N528" s="496"/>
    </row>
    <row r="529" spans="1:14" x14ac:dyDescent="0.3">
      <c r="A529" s="490"/>
      <c r="B529" s="490"/>
      <c r="C529" s="673" t="e">
        <f>VLOOKUP(F529,DB!$D$4:$G$403,4,FALSE)</f>
        <v>#N/A</v>
      </c>
      <c r="D529" s="674" t="e">
        <f>VLOOKUP(F529,DB!$D$4:$G$403,3,FALSE)</f>
        <v>#N/A</v>
      </c>
      <c r="E529" s="675" t="e">
        <f>VLOOKUP(F529,DB!$D$4:$G$403,2,FALSE)</f>
        <v>#N/A</v>
      </c>
      <c r="F529" s="491"/>
      <c r="G529" s="491"/>
      <c r="H529" s="492"/>
      <c r="I529" s="493"/>
      <c r="J529" s="494" t="str">
        <f>IF(I529="","I열의 환율적용방법 선택",IF(I529="개별환율", "직접입력 하세요.", IF(OR(I529="가중평균환율",I529="송금환율"), "직접입력 하세요.", IF(I529="원화집행", 1, IF(I529="월별평균환율(미화)",VLOOKUP(MONTH(A529),월별평균환율!$B$34:$D$45,2,0), IF(I529="월별평균환율(현지화)",VLOOKUP(MONTH(A529),월별평균환율!$B$34:$D$45,3,0)))))))</f>
        <v>I열의 환율적용방법 선택</v>
      </c>
      <c r="K529" s="495">
        <f t="shared" si="8"/>
        <v>0</v>
      </c>
      <c r="L529" s="491"/>
      <c r="M529" s="496"/>
      <c r="N529" s="496"/>
    </row>
    <row r="530" spans="1:14" x14ac:dyDescent="0.3">
      <c r="A530" s="490"/>
      <c r="B530" s="490"/>
      <c r="C530" s="673" t="e">
        <f>VLOOKUP(F530,DB!$D$4:$G$403,4,FALSE)</f>
        <v>#N/A</v>
      </c>
      <c r="D530" s="674" t="e">
        <f>VLOOKUP(F530,DB!$D$4:$G$403,3,FALSE)</f>
        <v>#N/A</v>
      </c>
      <c r="E530" s="675" t="e">
        <f>VLOOKUP(F530,DB!$D$4:$G$403,2,FALSE)</f>
        <v>#N/A</v>
      </c>
      <c r="F530" s="491"/>
      <c r="G530" s="491"/>
      <c r="H530" s="492"/>
      <c r="I530" s="493"/>
      <c r="J530" s="494" t="str">
        <f>IF(I530="","I열의 환율적용방법 선택",IF(I530="개별환율", "직접입력 하세요.", IF(OR(I530="가중평균환율",I530="송금환율"), "직접입력 하세요.", IF(I530="원화집행", 1, IF(I530="월별평균환율(미화)",VLOOKUP(MONTH(A530),월별평균환율!$B$34:$D$45,2,0), IF(I530="월별평균환율(현지화)",VLOOKUP(MONTH(A530),월별평균환율!$B$34:$D$45,3,0)))))))</f>
        <v>I열의 환율적용방법 선택</v>
      </c>
      <c r="K530" s="495">
        <f t="shared" si="8"/>
        <v>0</v>
      </c>
      <c r="L530" s="491"/>
      <c r="M530" s="496"/>
      <c r="N530" s="496"/>
    </row>
    <row r="531" spans="1:14" x14ac:dyDescent="0.3">
      <c r="A531" s="490"/>
      <c r="B531" s="490"/>
      <c r="C531" s="673" t="e">
        <f>VLOOKUP(F531,DB!$D$4:$G$403,4,FALSE)</f>
        <v>#N/A</v>
      </c>
      <c r="D531" s="674" t="e">
        <f>VLOOKUP(F531,DB!$D$4:$G$403,3,FALSE)</f>
        <v>#N/A</v>
      </c>
      <c r="E531" s="675" t="e">
        <f>VLOOKUP(F531,DB!$D$4:$G$403,2,FALSE)</f>
        <v>#N/A</v>
      </c>
      <c r="F531" s="491"/>
      <c r="G531" s="491"/>
      <c r="H531" s="492"/>
      <c r="I531" s="493"/>
      <c r="J531" s="494" t="str">
        <f>IF(I531="","I열의 환율적용방법 선택",IF(I531="개별환율", "직접입력 하세요.", IF(OR(I531="가중평균환율",I531="송금환율"), "직접입력 하세요.", IF(I531="원화집행", 1, IF(I531="월별평균환율(미화)",VLOOKUP(MONTH(A531),월별평균환율!$B$34:$D$45,2,0), IF(I531="월별평균환율(현지화)",VLOOKUP(MONTH(A531),월별평균환율!$B$34:$D$45,3,0)))))))</f>
        <v>I열의 환율적용방법 선택</v>
      </c>
      <c r="K531" s="495">
        <f t="shared" si="8"/>
        <v>0</v>
      </c>
      <c r="L531" s="491"/>
      <c r="M531" s="496"/>
      <c r="N531" s="496"/>
    </row>
    <row r="532" spans="1:14" x14ac:dyDescent="0.3">
      <c r="A532" s="490"/>
      <c r="B532" s="490"/>
      <c r="C532" s="673" t="e">
        <f>VLOOKUP(F532,DB!$D$4:$G$403,4,FALSE)</f>
        <v>#N/A</v>
      </c>
      <c r="D532" s="674" t="e">
        <f>VLOOKUP(F532,DB!$D$4:$G$403,3,FALSE)</f>
        <v>#N/A</v>
      </c>
      <c r="E532" s="675" t="e">
        <f>VLOOKUP(F532,DB!$D$4:$G$403,2,FALSE)</f>
        <v>#N/A</v>
      </c>
      <c r="F532" s="491"/>
      <c r="G532" s="491"/>
      <c r="H532" s="492"/>
      <c r="I532" s="493"/>
      <c r="J532" s="494" t="str">
        <f>IF(I532="","I열의 환율적용방법 선택",IF(I532="개별환율", "직접입력 하세요.", IF(OR(I532="가중평균환율",I532="송금환율"), "직접입력 하세요.", IF(I532="원화집행", 1, IF(I532="월별평균환율(미화)",VLOOKUP(MONTH(A532),월별평균환율!$B$34:$D$45,2,0), IF(I532="월별평균환율(현지화)",VLOOKUP(MONTH(A532),월별평균환율!$B$34:$D$45,3,0)))))))</f>
        <v>I열의 환율적용방법 선택</v>
      </c>
      <c r="K532" s="495">
        <f t="shared" si="8"/>
        <v>0</v>
      </c>
      <c r="L532" s="491"/>
      <c r="M532" s="496"/>
      <c r="N532" s="496"/>
    </row>
    <row r="533" spans="1:14" x14ac:dyDescent="0.3">
      <c r="A533" s="490"/>
      <c r="B533" s="490"/>
      <c r="C533" s="673" t="e">
        <f>VLOOKUP(F533,DB!$D$4:$G$403,4,FALSE)</f>
        <v>#N/A</v>
      </c>
      <c r="D533" s="674" t="e">
        <f>VLOOKUP(F533,DB!$D$4:$G$403,3,FALSE)</f>
        <v>#N/A</v>
      </c>
      <c r="E533" s="675" t="e">
        <f>VLOOKUP(F533,DB!$D$4:$G$403,2,FALSE)</f>
        <v>#N/A</v>
      </c>
      <c r="F533" s="491"/>
      <c r="G533" s="491"/>
      <c r="H533" s="492"/>
      <c r="I533" s="493"/>
      <c r="J533" s="494" t="str">
        <f>IF(I533="","I열의 환율적용방법 선택",IF(I533="개별환율", "직접입력 하세요.", IF(OR(I533="가중평균환율",I533="송금환율"), "직접입력 하세요.", IF(I533="원화집행", 1, IF(I533="월별평균환율(미화)",VLOOKUP(MONTH(A533),월별평균환율!$B$34:$D$45,2,0), IF(I533="월별평균환율(현지화)",VLOOKUP(MONTH(A533),월별평균환율!$B$34:$D$45,3,0)))))))</f>
        <v>I열의 환율적용방법 선택</v>
      </c>
      <c r="K533" s="495">
        <f t="shared" si="8"/>
        <v>0</v>
      </c>
      <c r="L533" s="491"/>
      <c r="M533" s="496"/>
      <c r="N533" s="496"/>
    </row>
    <row r="534" spans="1:14" x14ac:dyDescent="0.3">
      <c r="A534" s="490"/>
      <c r="B534" s="490"/>
      <c r="C534" s="673" t="e">
        <f>VLOOKUP(F534,DB!$D$4:$G$403,4,FALSE)</f>
        <v>#N/A</v>
      </c>
      <c r="D534" s="674" t="e">
        <f>VLOOKUP(F534,DB!$D$4:$G$403,3,FALSE)</f>
        <v>#N/A</v>
      </c>
      <c r="E534" s="675" t="e">
        <f>VLOOKUP(F534,DB!$D$4:$G$403,2,FALSE)</f>
        <v>#N/A</v>
      </c>
      <c r="F534" s="491"/>
      <c r="G534" s="491"/>
      <c r="H534" s="492"/>
      <c r="I534" s="493"/>
      <c r="J534" s="494" t="str">
        <f>IF(I534="","I열의 환율적용방법 선택",IF(I534="개별환율", "직접입력 하세요.", IF(OR(I534="가중평균환율",I534="송금환율"), "직접입력 하세요.", IF(I534="원화집행", 1, IF(I534="월별평균환율(미화)",VLOOKUP(MONTH(A534),월별평균환율!$B$34:$D$45,2,0), IF(I534="월별평균환율(현지화)",VLOOKUP(MONTH(A534),월별평균환율!$B$34:$D$45,3,0)))))))</f>
        <v>I열의 환율적용방법 선택</v>
      </c>
      <c r="K534" s="495">
        <f t="shared" si="8"/>
        <v>0</v>
      </c>
      <c r="L534" s="491"/>
      <c r="M534" s="496"/>
      <c r="N534" s="496"/>
    </row>
    <row r="535" spans="1:14" x14ac:dyDescent="0.3">
      <c r="A535" s="490"/>
      <c r="B535" s="490"/>
      <c r="C535" s="673" t="e">
        <f>VLOOKUP(F535,DB!$D$4:$G$403,4,FALSE)</f>
        <v>#N/A</v>
      </c>
      <c r="D535" s="674" t="e">
        <f>VLOOKUP(F535,DB!$D$4:$G$403,3,FALSE)</f>
        <v>#N/A</v>
      </c>
      <c r="E535" s="675" t="e">
        <f>VLOOKUP(F535,DB!$D$4:$G$403,2,FALSE)</f>
        <v>#N/A</v>
      </c>
      <c r="F535" s="491"/>
      <c r="G535" s="491"/>
      <c r="H535" s="492"/>
      <c r="I535" s="493"/>
      <c r="J535" s="494" t="str">
        <f>IF(I535="","I열의 환율적용방법 선택",IF(I535="개별환율", "직접입력 하세요.", IF(OR(I535="가중평균환율",I535="송금환율"), "직접입력 하세요.", IF(I535="원화집행", 1, IF(I535="월별평균환율(미화)",VLOOKUP(MONTH(A535),월별평균환율!$B$34:$D$45,2,0), IF(I535="월별평균환율(현지화)",VLOOKUP(MONTH(A535),월별평균환율!$B$34:$D$45,3,0)))))))</f>
        <v>I열의 환율적용방법 선택</v>
      </c>
      <c r="K535" s="495">
        <f t="shared" si="8"/>
        <v>0</v>
      </c>
      <c r="L535" s="491"/>
      <c r="M535" s="496"/>
      <c r="N535" s="496"/>
    </row>
    <row r="536" spans="1:14" x14ac:dyDescent="0.3">
      <c r="A536" s="490"/>
      <c r="B536" s="490"/>
      <c r="C536" s="673" t="e">
        <f>VLOOKUP(F536,DB!$D$4:$G$403,4,FALSE)</f>
        <v>#N/A</v>
      </c>
      <c r="D536" s="674" t="e">
        <f>VLOOKUP(F536,DB!$D$4:$G$403,3,FALSE)</f>
        <v>#N/A</v>
      </c>
      <c r="E536" s="675" t="e">
        <f>VLOOKUP(F536,DB!$D$4:$G$403,2,FALSE)</f>
        <v>#N/A</v>
      </c>
      <c r="F536" s="491"/>
      <c r="G536" s="491"/>
      <c r="H536" s="492"/>
      <c r="I536" s="493"/>
      <c r="J536" s="494" t="str">
        <f>IF(I536="","I열의 환율적용방법 선택",IF(I536="개별환율", "직접입력 하세요.", IF(OR(I536="가중평균환율",I536="송금환율"), "직접입력 하세요.", IF(I536="원화집행", 1, IF(I536="월별평균환율(미화)",VLOOKUP(MONTH(A536),월별평균환율!$B$34:$D$45,2,0), IF(I536="월별평균환율(현지화)",VLOOKUP(MONTH(A536),월별평균환율!$B$34:$D$45,3,0)))))))</f>
        <v>I열의 환율적용방법 선택</v>
      </c>
      <c r="K536" s="495">
        <f t="shared" si="8"/>
        <v>0</v>
      </c>
      <c r="L536" s="491"/>
      <c r="M536" s="496"/>
      <c r="N536" s="496"/>
    </row>
    <row r="537" spans="1:14" x14ac:dyDescent="0.3">
      <c r="A537" s="490"/>
      <c r="B537" s="490"/>
      <c r="C537" s="673" t="e">
        <f>VLOOKUP(F537,DB!$D$4:$G$403,4,FALSE)</f>
        <v>#N/A</v>
      </c>
      <c r="D537" s="674" t="e">
        <f>VLOOKUP(F537,DB!$D$4:$G$403,3,FALSE)</f>
        <v>#N/A</v>
      </c>
      <c r="E537" s="675" t="e">
        <f>VLOOKUP(F537,DB!$D$4:$G$403,2,FALSE)</f>
        <v>#N/A</v>
      </c>
      <c r="F537" s="491"/>
      <c r="G537" s="491"/>
      <c r="H537" s="492"/>
      <c r="I537" s="493"/>
      <c r="J537" s="494" t="str">
        <f>IF(I537="","I열의 환율적용방법 선택",IF(I537="개별환율", "직접입력 하세요.", IF(OR(I537="가중평균환율",I537="송금환율"), "직접입력 하세요.", IF(I537="원화집행", 1, IF(I537="월별평균환율(미화)",VLOOKUP(MONTH(A537),월별평균환율!$B$34:$D$45,2,0), IF(I537="월별평균환율(현지화)",VLOOKUP(MONTH(A537),월별평균환율!$B$34:$D$45,3,0)))))))</f>
        <v>I열의 환율적용방법 선택</v>
      </c>
      <c r="K537" s="495">
        <f t="shared" si="8"/>
        <v>0</v>
      </c>
      <c r="L537" s="491"/>
      <c r="M537" s="496"/>
      <c r="N537" s="496"/>
    </row>
    <row r="538" spans="1:14" x14ac:dyDescent="0.3">
      <c r="A538" s="490"/>
      <c r="B538" s="490"/>
      <c r="C538" s="673" t="e">
        <f>VLOOKUP(F538,DB!$D$4:$G$403,4,FALSE)</f>
        <v>#N/A</v>
      </c>
      <c r="D538" s="674" t="e">
        <f>VLOOKUP(F538,DB!$D$4:$G$403,3,FALSE)</f>
        <v>#N/A</v>
      </c>
      <c r="E538" s="675" t="e">
        <f>VLOOKUP(F538,DB!$D$4:$G$403,2,FALSE)</f>
        <v>#N/A</v>
      </c>
      <c r="F538" s="491"/>
      <c r="G538" s="491"/>
      <c r="H538" s="492"/>
      <c r="I538" s="493"/>
      <c r="J538" s="494" t="str">
        <f>IF(I538="","I열의 환율적용방법 선택",IF(I538="개별환율", "직접입력 하세요.", IF(OR(I538="가중평균환율",I538="송금환율"), "직접입력 하세요.", IF(I538="원화집행", 1, IF(I538="월별평균환율(미화)",VLOOKUP(MONTH(A538),월별평균환율!$B$34:$D$45,2,0), IF(I538="월별평균환율(현지화)",VLOOKUP(MONTH(A538),월별평균환율!$B$34:$D$45,3,0)))))))</f>
        <v>I열의 환율적용방법 선택</v>
      </c>
      <c r="K538" s="495">
        <f t="shared" si="8"/>
        <v>0</v>
      </c>
      <c r="L538" s="491"/>
      <c r="M538" s="496"/>
      <c r="N538" s="496"/>
    </row>
    <row r="539" spans="1:14" x14ac:dyDescent="0.3">
      <c r="A539" s="490"/>
      <c r="B539" s="490"/>
      <c r="C539" s="673" t="e">
        <f>VLOOKUP(F539,DB!$D$4:$G$403,4,FALSE)</f>
        <v>#N/A</v>
      </c>
      <c r="D539" s="674" t="e">
        <f>VLOOKUP(F539,DB!$D$4:$G$403,3,FALSE)</f>
        <v>#N/A</v>
      </c>
      <c r="E539" s="675" t="e">
        <f>VLOOKUP(F539,DB!$D$4:$G$403,2,FALSE)</f>
        <v>#N/A</v>
      </c>
      <c r="F539" s="491"/>
      <c r="G539" s="491"/>
      <c r="H539" s="492"/>
      <c r="I539" s="493"/>
      <c r="J539" s="494" t="str">
        <f>IF(I539="","I열의 환율적용방법 선택",IF(I539="개별환율", "직접입력 하세요.", IF(OR(I539="가중평균환율",I539="송금환율"), "직접입력 하세요.", IF(I539="원화집행", 1, IF(I539="월별평균환율(미화)",VLOOKUP(MONTH(A539),월별평균환율!$B$34:$D$45,2,0), IF(I539="월별평균환율(현지화)",VLOOKUP(MONTH(A539),월별평균환율!$B$34:$D$45,3,0)))))))</f>
        <v>I열의 환율적용방법 선택</v>
      </c>
      <c r="K539" s="495">
        <f t="shared" si="8"/>
        <v>0</v>
      </c>
      <c r="L539" s="491"/>
      <c r="M539" s="496"/>
      <c r="N539" s="496"/>
    </row>
    <row r="540" spans="1:14" x14ac:dyDescent="0.3">
      <c r="A540" s="490"/>
      <c r="B540" s="490"/>
      <c r="C540" s="673" t="e">
        <f>VLOOKUP(F540,DB!$D$4:$G$403,4,FALSE)</f>
        <v>#N/A</v>
      </c>
      <c r="D540" s="674" t="e">
        <f>VLOOKUP(F540,DB!$D$4:$G$403,3,FALSE)</f>
        <v>#N/A</v>
      </c>
      <c r="E540" s="675" t="e">
        <f>VLOOKUP(F540,DB!$D$4:$G$403,2,FALSE)</f>
        <v>#N/A</v>
      </c>
      <c r="F540" s="491"/>
      <c r="G540" s="491"/>
      <c r="H540" s="492"/>
      <c r="I540" s="493"/>
      <c r="J540" s="494" t="str">
        <f>IF(I540="","I열의 환율적용방법 선택",IF(I540="개별환율", "직접입력 하세요.", IF(OR(I540="가중평균환율",I540="송금환율"), "직접입력 하세요.", IF(I540="원화집행", 1, IF(I540="월별평균환율(미화)",VLOOKUP(MONTH(A540),월별평균환율!$B$34:$D$45,2,0), IF(I540="월별평균환율(현지화)",VLOOKUP(MONTH(A540),월별평균환율!$B$34:$D$45,3,0)))))))</f>
        <v>I열의 환율적용방법 선택</v>
      </c>
      <c r="K540" s="495">
        <f t="shared" si="8"/>
        <v>0</v>
      </c>
      <c r="L540" s="491"/>
      <c r="M540" s="496"/>
      <c r="N540" s="496"/>
    </row>
    <row r="541" spans="1:14" x14ac:dyDescent="0.3">
      <c r="A541" s="490"/>
      <c r="B541" s="490"/>
      <c r="C541" s="673" t="e">
        <f>VLOOKUP(F541,DB!$D$4:$G$403,4,FALSE)</f>
        <v>#N/A</v>
      </c>
      <c r="D541" s="674" t="e">
        <f>VLOOKUP(F541,DB!$D$4:$G$403,3,FALSE)</f>
        <v>#N/A</v>
      </c>
      <c r="E541" s="675" t="e">
        <f>VLOOKUP(F541,DB!$D$4:$G$403,2,FALSE)</f>
        <v>#N/A</v>
      </c>
      <c r="F541" s="491"/>
      <c r="G541" s="491"/>
      <c r="H541" s="492"/>
      <c r="I541" s="493"/>
      <c r="J541" s="494" t="str">
        <f>IF(I541="","I열의 환율적용방법 선택",IF(I541="개별환율", "직접입력 하세요.", IF(OR(I541="가중평균환율",I541="송금환율"), "직접입력 하세요.", IF(I541="원화집행", 1, IF(I541="월별평균환율(미화)",VLOOKUP(MONTH(A541),월별평균환율!$B$34:$D$45,2,0), IF(I541="월별평균환율(현지화)",VLOOKUP(MONTH(A541),월별평균환율!$B$34:$D$45,3,0)))))))</f>
        <v>I열의 환율적용방법 선택</v>
      </c>
      <c r="K541" s="495">
        <f t="shared" si="8"/>
        <v>0</v>
      </c>
      <c r="L541" s="491"/>
      <c r="M541" s="496"/>
      <c r="N541" s="496"/>
    </row>
    <row r="542" spans="1:14" x14ac:dyDescent="0.3">
      <c r="A542" s="490"/>
      <c r="B542" s="490"/>
      <c r="C542" s="673" t="e">
        <f>VLOOKUP(F542,DB!$D$4:$G$403,4,FALSE)</f>
        <v>#N/A</v>
      </c>
      <c r="D542" s="674" t="e">
        <f>VLOOKUP(F542,DB!$D$4:$G$403,3,FALSE)</f>
        <v>#N/A</v>
      </c>
      <c r="E542" s="675" t="e">
        <f>VLOOKUP(F542,DB!$D$4:$G$403,2,FALSE)</f>
        <v>#N/A</v>
      </c>
      <c r="F542" s="491"/>
      <c r="G542" s="491"/>
      <c r="H542" s="492"/>
      <c r="I542" s="493"/>
      <c r="J542" s="494" t="str">
        <f>IF(I542="","I열의 환율적용방법 선택",IF(I542="개별환율", "직접입력 하세요.", IF(OR(I542="가중평균환율",I542="송금환율"), "직접입력 하세요.", IF(I542="원화집행", 1, IF(I542="월별평균환율(미화)",VLOOKUP(MONTH(A542),월별평균환율!$B$34:$D$45,2,0), IF(I542="월별평균환율(현지화)",VLOOKUP(MONTH(A542),월별평균환율!$B$34:$D$45,3,0)))))))</f>
        <v>I열의 환율적용방법 선택</v>
      </c>
      <c r="K542" s="495">
        <f t="shared" si="8"/>
        <v>0</v>
      </c>
      <c r="L542" s="491"/>
      <c r="M542" s="496"/>
      <c r="N542" s="496"/>
    </row>
    <row r="543" spans="1:14" x14ac:dyDescent="0.3">
      <c r="A543" s="490"/>
      <c r="B543" s="490"/>
      <c r="C543" s="673" t="e">
        <f>VLOOKUP(F543,DB!$D$4:$G$403,4,FALSE)</f>
        <v>#N/A</v>
      </c>
      <c r="D543" s="674" t="e">
        <f>VLOOKUP(F543,DB!$D$4:$G$403,3,FALSE)</f>
        <v>#N/A</v>
      </c>
      <c r="E543" s="675" t="e">
        <f>VLOOKUP(F543,DB!$D$4:$G$403,2,FALSE)</f>
        <v>#N/A</v>
      </c>
      <c r="F543" s="491"/>
      <c r="G543" s="491"/>
      <c r="H543" s="492"/>
      <c r="I543" s="493"/>
      <c r="J543" s="494" t="str">
        <f>IF(I543="","I열의 환율적용방법 선택",IF(I543="개별환율", "직접입력 하세요.", IF(OR(I543="가중평균환율",I543="송금환율"), "직접입력 하세요.", IF(I543="원화집행", 1, IF(I543="월별평균환율(미화)",VLOOKUP(MONTH(A543),월별평균환율!$B$34:$D$45,2,0), IF(I543="월별평균환율(현지화)",VLOOKUP(MONTH(A543),월별평균환율!$B$34:$D$45,3,0)))))))</f>
        <v>I열의 환율적용방법 선택</v>
      </c>
      <c r="K543" s="495">
        <f t="shared" si="8"/>
        <v>0</v>
      </c>
      <c r="L543" s="491"/>
      <c r="M543" s="496"/>
      <c r="N543" s="496"/>
    </row>
    <row r="544" spans="1:14" x14ac:dyDescent="0.3">
      <c r="A544" s="490"/>
      <c r="B544" s="490"/>
      <c r="C544" s="673" t="e">
        <f>VLOOKUP(F544,DB!$D$4:$G$403,4,FALSE)</f>
        <v>#N/A</v>
      </c>
      <c r="D544" s="674" t="e">
        <f>VLOOKUP(F544,DB!$D$4:$G$403,3,FALSE)</f>
        <v>#N/A</v>
      </c>
      <c r="E544" s="675" t="e">
        <f>VLOOKUP(F544,DB!$D$4:$G$403,2,FALSE)</f>
        <v>#N/A</v>
      </c>
      <c r="F544" s="491"/>
      <c r="G544" s="491"/>
      <c r="H544" s="492"/>
      <c r="I544" s="493"/>
      <c r="J544" s="494" t="str">
        <f>IF(I544="","I열의 환율적용방법 선택",IF(I544="개별환율", "직접입력 하세요.", IF(OR(I544="가중평균환율",I544="송금환율"), "직접입력 하세요.", IF(I544="원화집행", 1, IF(I544="월별평균환율(미화)",VLOOKUP(MONTH(A544),월별평균환율!$B$34:$D$45,2,0), IF(I544="월별평균환율(현지화)",VLOOKUP(MONTH(A544),월별평균환율!$B$34:$D$45,3,0)))))))</f>
        <v>I열의 환율적용방법 선택</v>
      </c>
      <c r="K544" s="495">
        <f t="shared" si="8"/>
        <v>0</v>
      </c>
      <c r="L544" s="491"/>
      <c r="M544" s="496"/>
      <c r="N544" s="496"/>
    </row>
    <row r="545" spans="1:14" x14ac:dyDescent="0.3">
      <c r="A545" s="490"/>
      <c r="B545" s="490"/>
      <c r="C545" s="673" t="e">
        <f>VLOOKUP(F545,DB!$D$4:$G$403,4,FALSE)</f>
        <v>#N/A</v>
      </c>
      <c r="D545" s="674" t="e">
        <f>VLOOKUP(F545,DB!$D$4:$G$403,3,FALSE)</f>
        <v>#N/A</v>
      </c>
      <c r="E545" s="675" t="e">
        <f>VLOOKUP(F545,DB!$D$4:$G$403,2,FALSE)</f>
        <v>#N/A</v>
      </c>
      <c r="F545" s="491"/>
      <c r="G545" s="491"/>
      <c r="H545" s="492"/>
      <c r="I545" s="493"/>
      <c r="J545" s="494" t="str">
        <f>IF(I545="","I열의 환율적용방법 선택",IF(I545="개별환율", "직접입력 하세요.", IF(OR(I545="가중평균환율",I545="송금환율"), "직접입력 하세요.", IF(I545="원화집행", 1, IF(I545="월별평균환율(미화)",VLOOKUP(MONTH(A545),월별평균환율!$B$34:$D$45,2,0), IF(I545="월별평균환율(현지화)",VLOOKUP(MONTH(A545),월별평균환율!$B$34:$D$45,3,0)))))))</f>
        <v>I열의 환율적용방법 선택</v>
      </c>
      <c r="K545" s="495">
        <f t="shared" si="8"/>
        <v>0</v>
      </c>
      <c r="L545" s="491"/>
      <c r="M545" s="496"/>
      <c r="N545" s="496"/>
    </row>
    <row r="546" spans="1:14" x14ac:dyDescent="0.3">
      <c r="A546" s="490"/>
      <c r="B546" s="490"/>
      <c r="C546" s="673" t="e">
        <f>VLOOKUP(F546,DB!$D$4:$G$403,4,FALSE)</f>
        <v>#N/A</v>
      </c>
      <c r="D546" s="674" t="e">
        <f>VLOOKUP(F546,DB!$D$4:$G$403,3,FALSE)</f>
        <v>#N/A</v>
      </c>
      <c r="E546" s="675" t="e">
        <f>VLOOKUP(F546,DB!$D$4:$G$403,2,FALSE)</f>
        <v>#N/A</v>
      </c>
      <c r="F546" s="491"/>
      <c r="G546" s="491"/>
      <c r="H546" s="492"/>
      <c r="I546" s="493"/>
      <c r="J546" s="494" t="str">
        <f>IF(I546="","I열의 환율적용방법 선택",IF(I546="개별환율", "직접입력 하세요.", IF(OR(I546="가중평균환율",I546="송금환율"), "직접입력 하세요.", IF(I546="원화집행", 1, IF(I546="월별평균환율(미화)",VLOOKUP(MONTH(A546),월별평균환율!$B$34:$D$45,2,0), IF(I546="월별평균환율(현지화)",VLOOKUP(MONTH(A546),월별평균환율!$B$34:$D$45,3,0)))))))</f>
        <v>I열의 환율적용방법 선택</v>
      </c>
      <c r="K546" s="495">
        <f t="shared" si="8"/>
        <v>0</v>
      </c>
      <c r="L546" s="491"/>
      <c r="M546" s="496"/>
      <c r="N546" s="496"/>
    </row>
    <row r="547" spans="1:14" x14ac:dyDescent="0.3">
      <c r="A547" s="490"/>
      <c r="B547" s="490"/>
      <c r="C547" s="673" t="e">
        <f>VLOOKUP(F547,DB!$D$4:$G$403,4,FALSE)</f>
        <v>#N/A</v>
      </c>
      <c r="D547" s="674" t="e">
        <f>VLOOKUP(F547,DB!$D$4:$G$403,3,FALSE)</f>
        <v>#N/A</v>
      </c>
      <c r="E547" s="675" t="e">
        <f>VLOOKUP(F547,DB!$D$4:$G$403,2,FALSE)</f>
        <v>#N/A</v>
      </c>
      <c r="F547" s="491"/>
      <c r="G547" s="491"/>
      <c r="H547" s="492"/>
      <c r="I547" s="493"/>
      <c r="J547" s="494" t="str">
        <f>IF(I547="","I열의 환율적용방법 선택",IF(I547="개별환율", "직접입력 하세요.", IF(OR(I547="가중평균환율",I547="송금환율"), "직접입력 하세요.", IF(I547="원화집행", 1, IF(I547="월별평균환율(미화)",VLOOKUP(MONTH(A547),월별평균환율!$B$34:$D$45,2,0), IF(I547="월별평균환율(현지화)",VLOOKUP(MONTH(A547),월별평균환율!$B$34:$D$45,3,0)))))))</f>
        <v>I열의 환율적용방법 선택</v>
      </c>
      <c r="K547" s="495">
        <f t="shared" si="8"/>
        <v>0</v>
      </c>
      <c r="L547" s="491"/>
      <c r="M547" s="496"/>
      <c r="N547" s="496"/>
    </row>
    <row r="548" spans="1:14" x14ac:dyDescent="0.3">
      <c r="A548" s="490"/>
      <c r="B548" s="490"/>
      <c r="C548" s="673" t="e">
        <f>VLOOKUP(F548,DB!$D$4:$G$403,4,FALSE)</f>
        <v>#N/A</v>
      </c>
      <c r="D548" s="674" t="e">
        <f>VLOOKUP(F548,DB!$D$4:$G$403,3,FALSE)</f>
        <v>#N/A</v>
      </c>
      <c r="E548" s="675" t="e">
        <f>VLOOKUP(F548,DB!$D$4:$G$403,2,FALSE)</f>
        <v>#N/A</v>
      </c>
      <c r="F548" s="491"/>
      <c r="G548" s="491"/>
      <c r="H548" s="492"/>
      <c r="I548" s="493"/>
      <c r="J548" s="494" t="str">
        <f>IF(I548="","I열의 환율적용방법 선택",IF(I548="개별환율", "직접입력 하세요.", IF(OR(I548="가중평균환율",I548="송금환율"), "직접입력 하세요.", IF(I548="원화집행", 1, IF(I548="월별평균환율(미화)",VLOOKUP(MONTH(A548),월별평균환율!$B$34:$D$45,2,0), IF(I548="월별평균환율(현지화)",VLOOKUP(MONTH(A548),월별평균환율!$B$34:$D$45,3,0)))))))</f>
        <v>I열의 환율적용방법 선택</v>
      </c>
      <c r="K548" s="495">
        <f t="shared" si="8"/>
        <v>0</v>
      </c>
      <c r="L548" s="491"/>
      <c r="M548" s="496"/>
      <c r="N548" s="496"/>
    </row>
    <row r="549" spans="1:14" x14ac:dyDescent="0.3">
      <c r="A549" s="490"/>
      <c r="B549" s="490"/>
      <c r="C549" s="673" t="e">
        <f>VLOOKUP(F549,DB!$D$4:$G$403,4,FALSE)</f>
        <v>#N/A</v>
      </c>
      <c r="D549" s="674" t="e">
        <f>VLOOKUP(F549,DB!$D$4:$G$403,3,FALSE)</f>
        <v>#N/A</v>
      </c>
      <c r="E549" s="675" t="e">
        <f>VLOOKUP(F549,DB!$D$4:$G$403,2,FALSE)</f>
        <v>#N/A</v>
      </c>
      <c r="F549" s="491"/>
      <c r="G549" s="491"/>
      <c r="H549" s="492"/>
      <c r="I549" s="493"/>
      <c r="J549" s="494" t="str">
        <f>IF(I549="","I열의 환율적용방법 선택",IF(I549="개별환율", "직접입력 하세요.", IF(OR(I549="가중평균환율",I549="송금환율"), "직접입력 하세요.", IF(I549="원화집행", 1, IF(I549="월별평균환율(미화)",VLOOKUP(MONTH(A549),월별평균환율!$B$34:$D$45,2,0), IF(I549="월별평균환율(현지화)",VLOOKUP(MONTH(A549),월별평균환율!$B$34:$D$45,3,0)))))))</f>
        <v>I열의 환율적용방법 선택</v>
      </c>
      <c r="K549" s="495">
        <f t="shared" si="8"/>
        <v>0</v>
      </c>
      <c r="L549" s="491"/>
      <c r="M549" s="496"/>
      <c r="N549" s="496"/>
    </row>
    <row r="550" spans="1:14" x14ac:dyDescent="0.3">
      <c r="A550" s="490"/>
      <c r="B550" s="490"/>
      <c r="C550" s="673" t="e">
        <f>VLOOKUP(F550,DB!$D$4:$G$403,4,FALSE)</f>
        <v>#N/A</v>
      </c>
      <c r="D550" s="674" t="e">
        <f>VLOOKUP(F550,DB!$D$4:$G$403,3,FALSE)</f>
        <v>#N/A</v>
      </c>
      <c r="E550" s="675" t="e">
        <f>VLOOKUP(F550,DB!$D$4:$G$403,2,FALSE)</f>
        <v>#N/A</v>
      </c>
      <c r="F550" s="491"/>
      <c r="G550" s="491"/>
      <c r="H550" s="492"/>
      <c r="I550" s="493"/>
      <c r="J550" s="494" t="str">
        <f>IF(I550="","I열의 환율적용방법 선택",IF(I550="개별환율", "직접입력 하세요.", IF(OR(I550="가중평균환율",I550="송금환율"), "직접입력 하세요.", IF(I550="원화집행", 1, IF(I550="월별평균환율(미화)",VLOOKUP(MONTH(A550),월별평균환율!$B$34:$D$45,2,0), IF(I550="월별평균환율(현지화)",VLOOKUP(MONTH(A550),월별평균환율!$B$34:$D$45,3,0)))))))</f>
        <v>I열의 환율적용방법 선택</v>
      </c>
      <c r="K550" s="495">
        <f t="shared" si="8"/>
        <v>0</v>
      </c>
      <c r="L550" s="491"/>
      <c r="M550" s="496"/>
      <c r="N550" s="496"/>
    </row>
    <row r="551" spans="1:14" x14ac:dyDescent="0.3">
      <c r="A551" s="490"/>
      <c r="B551" s="490"/>
      <c r="C551" s="673" t="e">
        <f>VLOOKUP(F551,DB!$D$4:$G$403,4,FALSE)</f>
        <v>#N/A</v>
      </c>
      <c r="D551" s="674" t="e">
        <f>VLOOKUP(F551,DB!$D$4:$G$403,3,FALSE)</f>
        <v>#N/A</v>
      </c>
      <c r="E551" s="675" t="e">
        <f>VLOOKUP(F551,DB!$D$4:$G$403,2,FALSE)</f>
        <v>#N/A</v>
      </c>
      <c r="F551" s="491"/>
      <c r="G551" s="491"/>
      <c r="H551" s="492"/>
      <c r="I551" s="493"/>
      <c r="J551" s="494" t="str">
        <f>IF(I551="","I열의 환율적용방법 선택",IF(I551="개별환율", "직접입력 하세요.", IF(OR(I551="가중평균환율",I551="송금환율"), "직접입력 하세요.", IF(I551="원화집행", 1, IF(I551="월별평균환율(미화)",VLOOKUP(MONTH(A551),월별평균환율!$B$34:$D$45,2,0), IF(I551="월별평균환율(현지화)",VLOOKUP(MONTH(A551),월별평균환율!$B$34:$D$45,3,0)))))))</f>
        <v>I열의 환율적용방법 선택</v>
      </c>
      <c r="K551" s="495">
        <f t="shared" si="8"/>
        <v>0</v>
      </c>
      <c r="L551" s="491"/>
      <c r="M551" s="496"/>
      <c r="N551" s="496"/>
    </row>
    <row r="552" spans="1:14" x14ac:dyDescent="0.3">
      <c r="A552" s="490"/>
      <c r="B552" s="490"/>
      <c r="C552" s="673" t="e">
        <f>VLOOKUP(F552,DB!$D$4:$G$403,4,FALSE)</f>
        <v>#N/A</v>
      </c>
      <c r="D552" s="674" t="e">
        <f>VLOOKUP(F552,DB!$D$4:$G$403,3,FALSE)</f>
        <v>#N/A</v>
      </c>
      <c r="E552" s="675" t="e">
        <f>VLOOKUP(F552,DB!$D$4:$G$403,2,FALSE)</f>
        <v>#N/A</v>
      </c>
      <c r="F552" s="491"/>
      <c r="G552" s="491"/>
      <c r="H552" s="492"/>
      <c r="I552" s="493"/>
      <c r="J552" s="494" t="str">
        <f>IF(I552="","I열의 환율적용방법 선택",IF(I552="개별환율", "직접입력 하세요.", IF(OR(I552="가중평균환율",I552="송금환율"), "직접입력 하세요.", IF(I552="원화집행", 1, IF(I552="월별평균환율(미화)",VLOOKUP(MONTH(A552),월별평균환율!$B$34:$D$45,2,0), IF(I552="월별평균환율(현지화)",VLOOKUP(MONTH(A552),월별평균환율!$B$34:$D$45,3,0)))))))</f>
        <v>I열의 환율적용방법 선택</v>
      </c>
      <c r="K552" s="495">
        <f t="shared" si="8"/>
        <v>0</v>
      </c>
      <c r="L552" s="491"/>
      <c r="M552" s="496"/>
      <c r="N552" s="496"/>
    </row>
    <row r="553" spans="1:14" x14ac:dyDescent="0.3">
      <c r="A553" s="490"/>
      <c r="B553" s="490"/>
      <c r="C553" s="673" t="e">
        <f>VLOOKUP(F553,DB!$D$4:$G$403,4,FALSE)</f>
        <v>#N/A</v>
      </c>
      <c r="D553" s="674" t="e">
        <f>VLOOKUP(F553,DB!$D$4:$G$403,3,FALSE)</f>
        <v>#N/A</v>
      </c>
      <c r="E553" s="675" t="e">
        <f>VLOOKUP(F553,DB!$D$4:$G$403,2,FALSE)</f>
        <v>#N/A</v>
      </c>
      <c r="F553" s="491"/>
      <c r="G553" s="491"/>
      <c r="H553" s="492"/>
      <c r="I553" s="493"/>
      <c r="J553" s="494" t="str">
        <f>IF(I553="","I열의 환율적용방법 선택",IF(I553="개별환율", "직접입력 하세요.", IF(OR(I553="가중평균환율",I553="송금환율"), "직접입력 하세요.", IF(I553="원화집행", 1, IF(I553="월별평균환율(미화)",VLOOKUP(MONTH(A553),월별평균환율!$B$34:$D$45,2,0), IF(I553="월별평균환율(현지화)",VLOOKUP(MONTH(A553),월별평균환율!$B$34:$D$45,3,0)))))))</f>
        <v>I열의 환율적용방법 선택</v>
      </c>
      <c r="K553" s="495">
        <f t="shared" si="8"/>
        <v>0</v>
      </c>
      <c r="L553" s="491"/>
      <c r="M553" s="496"/>
      <c r="N553" s="496"/>
    </row>
    <row r="554" spans="1:14" x14ac:dyDescent="0.3">
      <c r="A554" s="490"/>
      <c r="B554" s="490"/>
      <c r="C554" s="673" t="e">
        <f>VLOOKUP(F554,DB!$D$4:$G$403,4,FALSE)</f>
        <v>#N/A</v>
      </c>
      <c r="D554" s="674" t="e">
        <f>VLOOKUP(F554,DB!$D$4:$G$403,3,FALSE)</f>
        <v>#N/A</v>
      </c>
      <c r="E554" s="675" t="e">
        <f>VLOOKUP(F554,DB!$D$4:$G$403,2,FALSE)</f>
        <v>#N/A</v>
      </c>
      <c r="F554" s="491"/>
      <c r="G554" s="491"/>
      <c r="H554" s="492"/>
      <c r="I554" s="493"/>
      <c r="J554" s="494" t="str">
        <f>IF(I554="","I열의 환율적용방법 선택",IF(I554="개별환율", "직접입력 하세요.", IF(OR(I554="가중평균환율",I554="송금환율"), "직접입력 하세요.", IF(I554="원화집행", 1, IF(I554="월별평균환율(미화)",VLOOKUP(MONTH(A554),월별평균환율!$B$34:$D$45,2,0), IF(I554="월별평균환율(현지화)",VLOOKUP(MONTH(A554),월별평균환율!$B$34:$D$45,3,0)))))))</f>
        <v>I열의 환율적용방법 선택</v>
      </c>
      <c r="K554" s="495">
        <f t="shared" si="8"/>
        <v>0</v>
      </c>
      <c r="L554" s="491"/>
      <c r="M554" s="496"/>
      <c r="N554" s="496"/>
    </row>
    <row r="555" spans="1:14" x14ac:dyDescent="0.3">
      <c r="A555" s="490"/>
      <c r="B555" s="490"/>
      <c r="C555" s="673" t="e">
        <f>VLOOKUP(F555,DB!$D$4:$G$403,4,FALSE)</f>
        <v>#N/A</v>
      </c>
      <c r="D555" s="674" t="e">
        <f>VLOOKUP(F555,DB!$D$4:$G$403,3,FALSE)</f>
        <v>#N/A</v>
      </c>
      <c r="E555" s="675" t="e">
        <f>VLOOKUP(F555,DB!$D$4:$G$403,2,FALSE)</f>
        <v>#N/A</v>
      </c>
      <c r="F555" s="491"/>
      <c r="G555" s="491"/>
      <c r="H555" s="492"/>
      <c r="I555" s="493"/>
      <c r="J555" s="494" t="str">
        <f>IF(I555="","I열의 환율적용방법 선택",IF(I555="개별환율", "직접입력 하세요.", IF(OR(I555="가중평균환율",I555="송금환율"), "직접입력 하세요.", IF(I555="원화집행", 1, IF(I555="월별평균환율(미화)",VLOOKUP(MONTH(A555),월별평균환율!$B$34:$D$45,2,0), IF(I555="월별평균환율(현지화)",VLOOKUP(MONTH(A555),월별평균환율!$B$34:$D$45,3,0)))))))</f>
        <v>I열의 환율적용방법 선택</v>
      </c>
      <c r="K555" s="495">
        <f t="shared" si="8"/>
        <v>0</v>
      </c>
      <c r="L555" s="491"/>
      <c r="M555" s="496"/>
      <c r="N555" s="496"/>
    </row>
    <row r="556" spans="1:14" x14ac:dyDescent="0.3">
      <c r="A556" s="490"/>
      <c r="B556" s="490"/>
      <c r="C556" s="673" t="e">
        <f>VLOOKUP(F556,DB!$D$4:$G$403,4,FALSE)</f>
        <v>#N/A</v>
      </c>
      <c r="D556" s="674" t="e">
        <f>VLOOKUP(F556,DB!$D$4:$G$403,3,FALSE)</f>
        <v>#N/A</v>
      </c>
      <c r="E556" s="675" t="e">
        <f>VLOOKUP(F556,DB!$D$4:$G$403,2,FALSE)</f>
        <v>#N/A</v>
      </c>
      <c r="F556" s="491"/>
      <c r="G556" s="491"/>
      <c r="H556" s="492"/>
      <c r="I556" s="493"/>
      <c r="J556" s="494" t="str">
        <f>IF(I556="","I열의 환율적용방법 선택",IF(I556="개별환율", "직접입력 하세요.", IF(OR(I556="가중평균환율",I556="송금환율"), "직접입력 하세요.", IF(I556="원화집행", 1, IF(I556="월별평균환율(미화)",VLOOKUP(MONTH(A556),월별평균환율!$B$34:$D$45,2,0), IF(I556="월별평균환율(현지화)",VLOOKUP(MONTH(A556),월별평균환율!$B$34:$D$45,3,0)))))))</f>
        <v>I열의 환율적용방법 선택</v>
      </c>
      <c r="K556" s="495">
        <f t="shared" si="8"/>
        <v>0</v>
      </c>
      <c r="L556" s="491"/>
      <c r="M556" s="496"/>
      <c r="N556" s="496"/>
    </row>
    <row r="557" spans="1:14" x14ac:dyDescent="0.3">
      <c r="A557" s="490"/>
      <c r="B557" s="490"/>
      <c r="C557" s="673" t="e">
        <f>VLOOKUP(F557,DB!$D$4:$G$403,4,FALSE)</f>
        <v>#N/A</v>
      </c>
      <c r="D557" s="674" t="e">
        <f>VLOOKUP(F557,DB!$D$4:$G$403,3,FALSE)</f>
        <v>#N/A</v>
      </c>
      <c r="E557" s="675" t="e">
        <f>VLOOKUP(F557,DB!$D$4:$G$403,2,FALSE)</f>
        <v>#N/A</v>
      </c>
      <c r="F557" s="491"/>
      <c r="G557" s="491"/>
      <c r="H557" s="492"/>
      <c r="I557" s="493"/>
      <c r="J557" s="494" t="str">
        <f>IF(I557="","I열의 환율적용방법 선택",IF(I557="개별환율", "직접입력 하세요.", IF(OR(I557="가중평균환율",I557="송금환율"), "직접입력 하세요.", IF(I557="원화집행", 1, IF(I557="월별평균환율(미화)",VLOOKUP(MONTH(A557),월별평균환율!$B$34:$D$45,2,0), IF(I557="월별평균환율(현지화)",VLOOKUP(MONTH(A557),월별평균환율!$B$34:$D$45,3,0)))))))</f>
        <v>I열의 환율적용방법 선택</v>
      </c>
      <c r="K557" s="495">
        <f t="shared" si="8"/>
        <v>0</v>
      </c>
      <c r="L557" s="491"/>
      <c r="M557" s="496"/>
      <c r="N557" s="496"/>
    </row>
    <row r="558" spans="1:14" x14ac:dyDescent="0.3">
      <c r="A558" s="490"/>
      <c r="B558" s="490"/>
      <c r="C558" s="673" t="e">
        <f>VLOOKUP(F558,DB!$D$4:$G$403,4,FALSE)</f>
        <v>#N/A</v>
      </c>
      <c r="D558" s="674" t="e">
        <f>VLOOKUP(F558,DB!$D$4:$G$403,3,FALSE)</f>
        <v>#N/A</v>
      </c>
      <c r="E558" s="675" t="e">
        <f>VLOOKUP(F558,DB!$D$4:$G$403,2,FALSE)</f>
        <v>#N/A</v>
      </c>
      <c r="F558" s="491"/>
      <c r="G558" s="491"/>
      <c r="H558" s="492"/>
      <c r="I558" s="493"/>
      <c r="J558" s="494" t="str">
        <f>IF(I558="","I열의 환율적용방법 선택",IF(I558="개별환율", "직접입력 하세요.", IF(OR(I558="가중평균환율",I558="송금환율"), "직접입력 하세요.", IF(I558="원화집행", 1, IF(I558="월별평균환율(미화)",VLOOKUP(MONTH(A558),월별평균환율!$B$34:$D$45,2,0), IF(I558="월별평균환율(현지화)",VLOOKUP(MONTH(A558),월별평균환율!$B$34:$D$45,3,0)))))))</f>
        <v>I열의 환율적용방법 선택</v>
      </c>
      <c r="K558" s="495">
        <f t="shared" si="8"/>
        <v>0</v>
      </c>
      <c r="L558" s="491"/>
      <c r="M558" s="496"/>
      <c r="N558" s="496"/>
    </row>
    <row r="559" spans="1:14" x14ac:dyDescent="0.3">
      <c r="A559" s="490"/>
      <c r="B559" s="490"/>
      <c r="C559" s="673" t="e">
        <f>VLOOKUP(F559,DB!$D$4:$G$403,4,FALSE)</f>
        <v>#N/A</v>
      </c>
      <c r="D559" s="674" t="e">
        <f>VLOOKUP(F559,DB!$D$4:$G$403,3,FALSE)</f>
        <v>#N/A</v>
      </c>
      <c r="E559" s="675" t="e">
        <f>VLOOKUP(F559,DB!$D$4:$G$403,2,FALSE)</f>
        <v>#N/A</v>
      </c>
      <c r="F559" s="491"/>
      <c r="G559" s="491"/>
      <c r="H559" s="492"/>
      <c r="I559" s="493"/>
      <c r="J559" s="494" t="str">
        <f>IF(I559="","I열의 환율적용방법 선택",IF(I559="개별환율", "직접입력 하세요.", IF(OR(I559="가중평균환율",I559="송금환율"), "직접입력 하세요.", IF(I559="원화집행", 1, IF(I559="월별평균환율(미화)",VLOOKUP(MONTH(A559),월별평균환율!$B$34:$D$45,2,0), IF(I559="월별평균환율(현지화)",VLOOKUP(MONTH(A559),월별평균환율!$B$34:$D$45,3,0)))))))</f>
        <v>I열의 환율적용방법 선택</v>
      </c>
      <c r="K559" s="495">
        <f t="shared" si="8"/>
        <v>0</v>
      </c>
      <c r="L559" s="491"/>
      <c r="M559" s="496"/>
      <c r="N559" s="496"/>
    </row>
    <row r="560" spans="1:14" x14ac:dyDescent="0.3">
      <c r="A560" s="490"/>
      <c r="B560" s="490"/>
      <c r="C560" s="673" t="e">
        <f>VLOOKUP(F560,DB!$D$4:$G$403,4,FALSE)</f>
        <v>#N/A</v>
      </c>
      <c r="D560" s="674" t="e">
        <f>VLOOKUP(F560,DB!$D$4:$G$403,3,FALSE)</f>
        <v>#N/A</v>
      </c>
      <c r="E560" s="675" t="e">
        <f>VLOOKUP(F560,DB!$D$4:$G$403,2,FALSE)</f>
        <v>#N/A</v>
      </c>
      <c r="F560" s="491"/>
      <c r="G560" s="491"/>
      <c r="H560" s="492"/>
      <c r="I560" s="493"/>
      <c r="J560" s="494" t="str">
        <f>IF(I560="","I열의 환율적용방법 선택",IF(I560="개별환율", "직접입력 하세요.", IF(OR(I560="가중평균환율",I560="송금환율"), "직접입력 하세요.", IF(I560="원화집행", 1, IF(I560="월별평균환율(미화)",VLOOKUP(MONTH(A560),월별평균환율!$B$34:$D$45,2,0), IF(I560="월별평균환율(현지화)",VLOOKUP(MONTH(A560),월별평균환율!$B$34:$D$45,3,0)))))))</f>
        <v>I열의 환율적용방법 선택</v>
      </c>
      <c r="K560" s="495">
        <f t="shared" si="8"/>
        <v>0</v>
      </c>
      <c r="L560" s="491"/>
      <c r="M560" s="496"/>
      <c r="N560" s="496"/>
    </row>
    <row r="561" spans="1:14" x14ac:dyDescent="0.3">
      <c r="A561" s="490"/>
      <c r="B561" s="490"/>
      <c r="C561" s="673" t="e">
        <f>VLOOKUP(F561,DB!$D$4:$G$403,4,FALSE)</f>
        <v>#N/A</v>
      </c>
      <c r="D561" s="674" t="e">
        <f>VLOOKUP(F561,DB!$D$4:$G$403,3,FALSE)</f>
        <v>#N/A</v>
      </c>
      <c r="E561" s="675" t="e">
        <f>VLOOKUP(F561,DB!$D$4:$G$403,2,FALSE)</f>
        <v>#N/A</v>
      </c>
      <c r="F561" s="491"/>
      <c r="G561" s="491"/>
      <c r="H561" s="492"/>
      <c r="I561" s="493"/>
      <c r="J561" s="494" t="str">
        <f>IF(I561="","I열의 환율적용방법 선택",IF(I561="개별환율", "직접입력 하세요.", IF(OR(I561="가중평균환율",I561="송금환율"), "직접입력 하세요.", IF(I561="원화집행", 1, IF(I561="월별평균환율(미화)",VLOOKUP(MONTH(A561),월별평균환율!$B$34:$D$45,2,0), IF(I561="월별평균환율(현지화)",VLOOKUP(MONTH(A561),월별평균환율!$B$34:$D$45,3,0)))))))</f>
        <v>I열의 환율적용방법 선택</v>
      </c>
      <c r="K561" s="495">
        <f t="shared" si="8"/>
        <v>0</v>
      </c>
      <c r="L561" s="491"/>
      <c r="M561" s="496"/>
      <c r="N561" s="496"/>
    </row>
    <row r="562" spans="1:14" x14ac:dyDescent="0.3">
      <c r="A562" s="490"/>
      <c r="B562" s="490"/>
      <c r="C562" s="673" t="e">
        <f>VLOOKUP(F562,DB!$D$4:$G$403,4,FALSE)</f>
        <v>#N/A</v>
      </c>
      <c r="D562" s="674" t="e">
        <f>VLOOKUP(F562,DB!$D$4:$G$403,3,FALSE)</f>
        <v>#N/A</v>
      </c>
      <c r="E562" s="675" t="e">
        <f>VLOOKUP(F562,DB!$D$4:$G$403,2,FALSE)</f>
        <v>#N/A</v>
      </c>
      <c r="F562" s="491"/>
      <c r="G562" s="491"/>
      <c r="H562" s="492"/>
      <c r="I562" s="493"/>
      <c r="J562" s="494" t="str">
        <f>IF(I562="","I열의 환율적용방법 선택",IF(I562="개별환율", "직접입력 하세요.", IF(OR(I562="가중평균환율",I562="송금환율"), "직접입력 하세요.", IF(I562="원화집행", 1, IF(I562="월별평균환율(미화)",VLOOKUP(MONTH(A562),월별평균환율!$B$34:$D$45,2,0), IF(I562="월별평균환율(현지화)",VLOOKUP(MONTH(A562),월별평균환율!$B$34:$D$45,3,0)))))))</f>
        <v>I열의 환율적용방법 선택</v>
      </c>
      <c r="K562" s="495">
        <f t="shared" si="8"/>
        <v>0</v>
      </c>
      <c r="L562" s="491"/>
      <c r="M562" s="496"/>
      <c r="N562" s="496"/>
    </row>
    <row r="563" spans="1:14" x14ac:dyDescent="0.3">
      <c r="A563" s="490"/>
      <c r="B563" s="490"/>
      <c r="C563" s="673" t="e">
        <f>VLOOKUP(F563,DB!$D$4:$G$403,4,FALSE)</f>
        <v>#N/A</v>
      </c>
      <c r="D563" s="674" t="e">
        <f>VLOOKUP(F563,DB!$D$4:$G$403,3,FALSE)</f>
        <v>#N/A</v>
      </c>
      <c r="E563" s="675" t="e">
        <f>VLOOKUP(F563,DB!$D$4:$G$403,2,FALSE)</f>
        <v>#N/A</v>
      </c>
      <c r="F563" s="491"/>
      <c r="G563" s="491"/>
      <c r="H563" s="492"/>
      <c r="I563" s="493"/>
      <c r="J563" s="494" t="str">
        <f>IF(I563="","I열의 환율적용방법 선택",IF(I563="개별환율", "직접입력 하세요.", IF(OR(I563="가중평균환율",I563="송금환율"), "직접입력 하세요.", IF(I563="원화집행", 1, IF(I563="월별평균환율(미화)",VLOOKUP(MONTH(A563),월별평균환율!$B$34:$D$45,2,0), IF(I563="월별평균환율(현지화)",VLOOKUP(MONTH(A563),월별평균환율!$B$34:$D$45,3,0)))))))</f>
        <v>I열의 환율적용방법 선택</v>
      </c>
      <c r="K563" s="495">
        <f t="shared" si="8"/>
        <v>0</v>
      </c>
      <c r="L563" s="491"/>
      <c r="M563" s="496"/>
      <c r="N563" s="496"/>
    </row>
    <row r="564" spans="1:14" x14ac:dyDescent="0.3">
      <c r="A564" s="490"/>
      <c r="B564" s="490"/>
      <c r="C564" s="673" t="e">
        <f>VLOOKUP(F564,DB!$D$4:$G$403,4,FALSE)</f>
        <v>#N/A</v>
      </c>
      <c r="D564" s="674" t="e">
        <f>VLOOKUP(F564,DB!$D$4:$G$403,3,FALSE)</f>
        <v>#N/A</v>
      </c>
      <c r="E564" s="675" t="e">
        <f>VLOOKUP(F564,DB!$D$4:$G$403,2,FALSE)</f>
        <v>#N/A</v>
      </c>
      <c r="F564" s="491"/>
      <c r="G564" s="491"/>
      <c r="H564" s="492"/>
      <c r="I564" s="493"/>
      <c r="J564" s="494" t="str">
        <f>IF(I564="","I열의 환율적용방법 선택",IF(I564="개별환율", "직접입력 하세요.", IF(OR(I564="가중평균환율",I564="송금환율"), "직접입력 하세요.", IF(I564="원화집행", 1, IF(I564="월별평균환율(미화)",VLOOKUP(MONTH(A564),월별평균환율!$B$34:$D$45,2,0), IF(I564="월별평균환율(현지화)",VLOOKUP(MONTH(A564),월별평균환율!$B$34:$D$45,3,0)))))))</f>
        <v>I열의 환율적용방법 선택</v>
      </c>
      <c r="K564" s="495">
        <f t="shared" si="8"/>
        <v>0</v>
      </c>
      <c r="L564" s="491"/>
      <c r="M564" s="496"/>
      <c r="N564" s="496"/>
    </row>
    <row r="565" spans="1:14" x14ac:dyDescent="0.3">
      <c r="A565" s="490"/>
      <c r="B565" s="490"/>
      <c r="C565" s="673" t="e">
        <f>VLOOKUP(F565,DB!$D$4:$G$403,4,FALSE)</f>
        <v>#N/A</v>
      </c>
      <c r="D565" s="674" t="e">
        <f>VLOOKUP(F565,DB!$D$4:$G$403,3,FALSE)</f>
        <v>#N/A</v>
      </c>
      <c r="E565" s="675" t="e">
        <f>VLOOKUP(F565,DB!$D$4:$G$403,2,FALSE)</f>
        <v>#N/A</v>
      </c>
      <c r="F565" s="491"/>
      <c r="G565" s="491"/>
      <c r="H565" s="492"/>
      <c r="I565" s="493"/>
      <c r="J565" s="494" t="str">
        <f>IF(I565="","I열의 환율적용방법 선택",IF(I565="개별환율", "직접입력 하세요.", IF(OR(I565="가중평균환율",I565="송금환율"), "직접입력 하세요.", IF(I565="원화집행", 1, IF(I565="월별평균환율(미화)",VLOOKUP(MONTH(A565),월별평균환율!$B$34:$D$45,2,0), IF(I565="월별평균환율(현지화)",VLOOKUP(MONTH(A565),월별평균환율!$B$34:$D$45,3,0)))))))</f>
        <v>I열의 환율적용방법 선택</v>
      </c>
      <c r="K565" s="495">
        <f t="shared" si="8"/>
        <v>0</v>
      </c>
      <c r="L565" s="491"/>
      <c r="M565" s="496"/>
      <c r="N565" s="496"/>
    </row>
    <row r="566" spans="1:14" x14ac:dyDescent="0.3">
      <c r="A566" s="490"/>
      <c r="B566" s="490"/>
      <c r="C566" s="673" t="e">
        <f>VLOOKUP(F566,DB!$D$4:$G$403,4,FALSE)</f>
        <v>#N/A</v>
      </c>
      <c r="D566" s="674" t="e">
        <f>VLOOKUP(F566,DB!$D$4:$G$403,3,FALSE)</f>
        <v>#N/A</v>
      </c>
      <c r="E566" s="675" t="e">
        <f>VLOOKUP(F566,DB!$D$4:$G$403,2,FALSE)</f>
        <v>#N/A</v>
      </c>
      <c r="F566" s="491"/>
      <c r="G566" s="491"/>
      <c r="H566" s="492"/>
      <c r="I566" s="493"/>
      <c r="J566" s="494" t="str">
        <f>IF(I566="","I열의 환율적용방법 선택",IF(I566="개별환율", "직접입력 하세요.", IF(OR(I566="가중평균환율",I566="송금환율"), "직접입력 하세요.", IF(I566="원화집행", 1, IF(I566="월별평균환율(미화)",VLOOKUP(MONTH(A566),월별평균환율!$B$34:$D$45,2,0), IF(I566="월별평균환율(현지화)",VLOOKUP(MONTH(A566),월별평균환율!$B$34:$D$45,3,0)))))))</f>
        <v>I열의 환율적용방법 선택</v>
      </c>
      <c r="K566" s="495">
        <f t="shared" si="8"/>
        <v>0</v>
      </c>
      <c r="L566" s="491"/>
      <c r="M566" s="496"/>
      <c r="N566" s="496"/>
    </row>
    <row r="567" spans="1:14" x14ac:dyDescent="0.3">
      <c r="A567" s="490"/>
      <c r="B567" s="490"/>
      <c r="C567" s="673" t="e">
        <f>VLOOKUP(F567,DB!$D$4:$G$403,4,FALSE)</f>
        <v>#N/A</v>
      </c>
      <c r="D567" s="674" t="e">
        <f>VLOOKUP(F567,DB!$D$4:$G$403,3,FALSE)</f>
        <v>#N/A</v>
      </c>
      <c r="E567" s="675" t="e">
        <f>VLOOKUP(F567,DB!$D$4:$G$403,2,FALSE)</f>
        <v>#N/A</v>
      </c>
      <c r="F567" s="491"/>
      <c r="G567" s="491"/>
      <c r="H567" s="492"/>
      <c r="I567" s="493"/>
      <c r="J567" s="494" t="str">
        <f>IF(I567="","I열의 환율적용방법 선택",IF(I567="개별환율", "직접입력 하세요.", IF(OR(I567="가중평균환율",I567="송금환율"), "직접입력 하세요.", IF(I567="원화집행", 1, IF(I567="월별평균환율(미화)",VLOOKUP(MONTH(A567),월별평균환율!$B$34:$D$45,2,0), IF(I567="월별평균환율(현지화)",VLOOKUP(MONTH(A567),월별평균환율!$B$34:$D$45,3,0)))))))</f>
        <v>I열의 환율적용방법 선택</v>
      </c>
      <c r="K567" s="495">
        <f t="shared" si="8"/>
        <v>0</v>
      </c>
      <c r="L567" s="491"/>
      <c r="M567" s="496"/>
      <c r="N567" s="496"/>
    </row>
    <row r="568" spans="1:14" x14ac:dyDescent="0.3">
      <c r="A568" s="490"/>
      <c r="B568" s="490"/>
      <c r="C568" s="673" t="e">
        <f>VLOOKUP(F568,DB!$D$4:$G$403,4,FALSE)</f>
        <v>#N/A</v>
      </c>
      <c r="D568" s="674" t="e">
        <f>VLOOKUP(F568,DB!$D$4:$G$403,3,FALSE)</f>
        <v>#N/A</v>
      </c>
      <c r="E568" s="675" t="e">
        <f>VLOOKUP(F568,DB!$D$4:$G$403,2,FALSE)</f>
        <v>#N/A</v>
      </c>
      <c r="F568" s="491"/>
      <c r="G568" s="491"/>
      <c r="H568" s="492"/>
      <c r="I568" s="493"/>
      <c r="J568" s="494" t="str">
        <f>IF(I568="","I열의 환율적용방법 선택",IF(I568="개별환율", "직접입력 하세요.", IF(OR(I568="가중평균환율",I568="송금환율"), "직접입력 하세요.", IF(I568="원화집행", 1, IF(I568="월별평균환율(미화)",VLOOKUP(MONTH(A568),월별평균환율!$B$34:$D$45,2,0), IF(I568="월별평균환율(현지화)",VLOOKUP(MONTH(A568),월별평균환율!$B$34:$D$45,3,0)))))))</f>
        <v>I열의 환율적용방법 선택</v>
      </c>
      <c r="K568" s="495">
        <f t="shared" si="8"/>
        <v>0</v>
      </c>
      <c r="L568" s="491"/>
      <c r="M568" s="496"/>
      <c r="N568" s="496"/>
    </row>
    <row r="569" spans="1:14" x14ac:dyDescent="0.3">
      <c r="A569" s="490"/>
      <c r="B569" s="490"/>
      <c r="C569" s="673" t="e">
        <f>VLOOKUP(F569,DB!$D$4:$G$403,4,FALSE)</f>
        <v>#N/A</v>
      </c>
      <c r="D569" s="674" t="e">
        <f>VLOOKUP(F569,DB!$D$4:$G$403,3,FALSE)</f>
        <v>#N/A</v>
      </c>
      <c r="E569" s="675" t="e">
        <f>VLOOKUP(F569,DB!$D$4:$G$403,2,FALSE)</f>
        <v>#N/A</v>
      </c>
      <c r="F569" s="491"/>
      <c r="G569" s="491"/>
      <c r="H569" s="492"/>
      <c r="I569" s="493"/>
      <c r="J569" s="494" t="str">
        <f>IF(I569="","I열의 환율적용방법 선택",IF(I569="개별환율", "직접입력 하세요.", IF(OR(I569="가중평균환율",I569="송금환율"), "직접입력 하세요.", IF(I569="원화집행", 1, IF(I569="월별평균환율(미화)",VLOOKUP(MONTH(A569),월별평균환율!$B$34:$D$45,2,0), IF(I569="월별평균환율(현지화)",VLOOKUP(MONTH(A569),월별평균환율!$B$34:$D$45,3,0)))))))</f>
        <v>I열의 환율적용방법 선택</v>
      </c>
      <c r="K569" s="495">
        <f t="shared" si="8"/>
        <v>0</v>
      </c>
      <c r="L569" s="491"/>
      <c r="M569" s="496"/>
      <c r="N569" s="496"/>
    </row>
    <row r="570" spans="1:14" x14ac:dyDescent="0.3">
      <c r="A570" s="490"/>
      <c r="B570" s="490"/>
      <c r="C570" s="673" t="e">
        <f>VLOOKUP(F570,DB!$D$4:$G$403,4,FALSE)</f>
        <v>#N/A</v>
      </c>
      <c r="D570" s="674" t="e">
        <f>VLOOKUP(F570,DB!$D$4:$G$403,3,FALSE)</f>
        <v>#N/A</v>
      </c>
      <c r="E570" s="675" t="e">
        <f>VLOOKUP(F570,DB!$D$4:$G$403,2,FALSE)</f>
        <v>#N/A</v>
      </c>
      <c r="F570" s="491"/>
      <c r="G570" s="491"/>
      <c r="H570" s="492"/>
      <c r="I570" s="493"/>
      <c r="J570" s="494" t="str">
        <f>IF(I570="","I열의 환율적용방법 선택",IF(I570="개별환율", "직접입력 하세요.", IF(OR(I570="가중평균환율",I570="송금환율"), "직접입력 하세요.", IF(I570="원화집행", 1, IF(I570="월별평균환율(미화)",VLOOKUP(MONTH(A570),월별평균환율!$B$34:$D$45,2,0), IF(I570="월별평균환율(현지화)",VLOOKUP(MONTH(A570),월별평균환율!$B$34:$D$45,3,0)))))))</f>
        <v>I열의 환율적용방법 선택</v>
      </c>
      <c r="K570" s="495">
        <f t="shared" si="8"/>
        <v>0</v>
      </c>
      <c r="L570" s="491"/>
      <c r="M570" s="496"/>
      <c r="N570" s="496"/>
    </row>
    <row r="571" spans="1:14" x14ac:dyDescent="0.3">
      <c r="A571" s="490"/>
      <c r="B571" s="490"/>
      <c r="C571" s="673" t="e">
        <f>VLOOKUP(F571,DB!$D$4:$G$403,4,FALSE)</f>
        <v>#N/A</v>
      </c>
      <c r="D571" s="674" t="e">
        <f>VLOOKUP(F571,DB!$D$4:$G$403,3,FALSE)</f>
        <v>#N/A</v>
      </c>
      <c r="E571" s="675" t="e">
        <f>VLOOKUP(F571,DB!$D$4:$G$403,2,FALSE)</f>
        <v>#N/A</v>
      </c>
      <c r="F571" s="491"/>
      <c r="G571" s="491"/>
      <c r="H571" s="492"/>
      <c r="I571" s="493"/>
      <c r="J571" s="494" t="str">
        <f>IF(I571="","I열의 환율적용방법 선택",IF(I571="개별환율", "직접입력 하세요.", IF(OR(I571="가중평균환율",I571="송금환율"), "직접입력 하세요.", IF(I571="원화집행", 1, IF(I571="월별평균환율(미화)",VLOOKUP(MONTH(A571),월별평균환율!$B$34:$D$45,2,0), IF(I571="월별평균환율(현지화)",VLOOKUP(MONTH(A571),월별평균환율!$B$34:$D$45,3,0)))))))</f>
        <v>I열의 환율적용방법 선택</v>
      </c>
      <c r="K571" s="495">
        <f t="shared" si="8"/>
        <v>0</v>
      </c>
      <c r="L571" s="491"/>
      <c r="M571" s="496"/>
      <c r="N571" s="496"/>
    </row>
    <row r="572" spans="1:14" x14ac:dyDescent="0.3">
      <c r="A572" s="490"/>
      <c r="B572" s="490"/>
      <c r="C572" s="673" t="e">
        <f>VLOOKUP(F572,DB!$D$4:$G$403,4,FALSE)</f>
        <v>#N/A</v>
      </c>
      <c r="D572" s="674" t="e">
        <f>VLOOKUP(F572,DB!$D$4:$G$403,3,FALSE)</f>
        <v>#N/A</v>
      </c>
      <c r="E572" s="675" t="e">
        <f>VLOOKUP(F572,DB!$D$4:$G$403,2,FALSE)</f>
        <v>#N/A</v>
      </c>
      <c r="F572" s="491"/>
      <c r="G572" s="491"/>
      <c r="H572" s="492"/>
      <c r="I572" s="493"/>
      <c r="J572" s="494" t="str">
        <f>IF(I572="","I열의 환율적용방법 선택",IF(I572="개별환율", "직접입력 하세요.", IF(OR(I572="가중평균환율",I572="송금환율"), "직접입력 하세요.", IF(I572="원화집행", 1, IF(I572="월별평균환율(미화)",VLOOKUP(MONTH(A572),월별평균환율!$B$34:$D$45,2,0), IF(I572="월별평균환율(현지화)",VLOOKUP(MONTH(A572),월별평균환율!$B$34:$D$45,3,0)))))))</f>
        <v>I열의 환율적용방법 선택</v>
      </c>
      <c r="K572" s="495">
        <f t="shared" si="8"/>
        <v>0</v>
      </c>
      <c r="L572" s="491"/>
      <c r="M572" s="496"/>
      <c r="N572" s="496"/>
    </row>
    <row r="573" spans="1:14" x14ac:dyDescent="0.3">
      <c r="A573" s="490"/>
      <c r="B573" s="490"/>
      <c r="C573" s="673" t="e">
        <f>VLOOKUP(F573,DB!$D$4:$G$403,4,FALSE)</f>
        <v>#N/A</v>
      </c>
      <c r="D573" s="674" t="e">
        <f>VLOOKUP(F573,DB!$D$4:$G$403,3,FALSE)</f>
        <v>#N/A</v>
      </c>
      <c r="E573" s="675" t="e">
        <f>VLOOKUP(F573,DB!$D$4:$G$403,2,FALSE)</f>
        <v>#N/A</v>
      </c>
      <c r="F573" s="491"/>
      <c r="G573" s="491"/>
      <c r="H573" s="492"/>
      <c r="I573" s="493"/>
      <c r="J573" s="494" t="str">
        <f>IF(I573="","I열의 환율적용방법 선택",IF(I573="개별환율", "직접입력 하세요.", IF(OR(I573="가중평균환율",I573="송금환율"), "직접입력 하세요.", IF(I573="원화집행", 1, IF(I573="월별평균환율(미화)",VLOOKUP(MONTH(A573),월별평균환율!$B$34:$D$45,2,0), IF(I573="월별평균환율(현지화)",VLOOKUP(MONTH(A573),월별평균환율!$B$34:$D$45,3,0)))))))</f>
        <v>I열의 환율적용방법 선택</v>
      </c>
      <c r="K573" s="495">
        <f t="shared" si="8"/>
        <v>0</v>
      </c>
      <c r="L573" s="491"/>
      <c r="M573" s="496"/>
      <c r="N573" s="496"/>
    </row>
    <row r="574" spans="1:14" x14ac:dyDescent="0.3">
      <c r="A574" s="490"/>
      <c r="B574" s="490"/>
      <c r="C574" s="673" t="e">
        <f>VLOOKUP(F574,DB!$D$4:$G$403,4,FALSE)</f>
        <v>#N/A</v>
      </c>
      <c r="D574" s="674" t="e">
        <f>VLOOKUP(F574,DB!$D$4:$G$403,3,FALSE)</f>
        <v>#N/A</v>
      </c>
      <c r="E574" s="675" t="e">
        <f>VLOOKUP(F574,DB!$D$4:$G$403,2,FALSE)</f>
        <v>#N/A</v>
      </c>
      <c r="F574" s="491"/>
      <c r="G574" s="491"/>
      <c r="H574" s="492"/>
      <c r="I574" s="493"/>
      <c r="J574" s="494" t="str">
        <f>IF(I574="","I열의 환율적용방법 선택",IF(I574="개별환율", "직접입력 하세요.", IF(OR(I574="가중평균환율",I574="송금환율"), "직접입력 하세요.", IF(I574="원화집행", 1, IF(I574="월별평균환율(미화)",VLOOKUP(MONTH(A574),월별평균환율!$B$34:$D$45,2,0), IF(I574="월별평균환율(현지화)",VLOOKUP(MONTH(A574),월별평균환율!$B$34:$D$45,3,0)))))))</f>
        <v>I열의 환율적용방법 선택</v>
      </c>
      <c r="K574" s="495">
        <f t="shared" si="8"/>
        <v>0</v>
      </c>
      <c r="L574" s="491"/>
      <c r="M574" s="496"/>
      <c r="N574" s="496"/>
    </row>
    <row r="575" spans="1:14" x14ac:dyDescent="0.3">
      <c r="A575" s="490"/>
      <c r="B575" s="490"/>
      <c r="C575" s="673" t="e">
        <f>VLOOKUP(F575,DB!$D$4:$G$403,4,FALSE)</f>
        <v>#N/A</v>
      </c>
      <c r="D575" s="674" t="e">
        <f>VLOOKUP(F575,DB!$D$4:$G$403,3,FALSE)</f>
        <v>#N/A</v>
      </c>
      <c r="E575" s="675" t="e">
        <f>VLOOKUP(F575,DB!$D$4:$G$403,2,FALSE)</f>
        <v>#N/A</v>
      </c>
      <c r="F575" s="491"/>
      <c r="G575" s="491"/>
      <c r="H575" s="492"/>
      <c r="I575" s="493"/>
      <c r="J575" s="494" t="str">
        <f>IF(I575="","I열의 환율적용방법 선택",IF(I575="개별환율", "직접입력 하세요.", IF(OR(I575="가중평균환율",I575="송금환율"), "직접입력 하세요.", IF(I575="원화집행", 1, IF(I575="월별평균환율(미화)",VLOOKUP(MONTH(A575),월별평균환율!$B$34:$D$45,2,0), IF(I575="월별평균환율(현지화)",VLOOKUP(MONTH(A575),월별평균환율!$B$34:$D$45,3,0)))))))</f>
        <v>I열의 환율적용방법 선택</v>
      </c>
      <c r="K575" s="495">
        <f t="shared" si="8"/>
        <v>0</v>
      </c>
      <c r="L575" s="491"/>
      <c r="M575" s="496"/>
      <c r="N575" s="496"/>
    </row>
    <row r="576" spans="1:14" x14ac:dyDescent="0.3">
      <c r="A576" s="490"/>
      <c r="B576" s="490"/>
      <c r="C576" s="673" t="e">
        <f>VLOOKUP(F576,DB!$D$4:$G$403,4,FALSE)</f>
        <v>#N/A</v>
      </c>
      <c r="D576" s="674" t="e">
        <f>VLOOKUP(F576,DB!$D$4:$G$403,3,FALSE)</f>
        <v>#N/A</v>
      </c>
      <c r="E576" s="675" t="e">
        <f>VLOOKUP(F576,DB!$D$4:$G$403,2,FALSE)</f>
        <v>#N/A</v>
      </c>
      <c r="F576" s="491"/>
      <c r="G576" s="491"/>
      <c r="H576" s="492"/>
      <c r="I576" s="493"/>
      <c r="J576" s="494" t="str">
        <f>IF(I576="","I열의 환율적용방법 선택",IF(I576="개별환율", "직접입력 하세요.", IF(OR(I576="가중평균환율",I576="송금환율"), "직접입력 하세요.", IF(I576="원화집행", 1, IF(I576="월별평균환율(미화)",VLOOKUP(MONTH(A576),월별평균환율!$B$34:$D$45,2,0), IF(I576="월별평균환율(현지화)",VLOOKUP(MONTH(A576),월별평균환율!$B$34:$D$45,3,0)))))))</f>
        <v>I열의 환율적용방법 선택</v>
      </c>
      <c r="K576" s="495">
        <f t="shared" si="8"/>
        <v>0</v>
      </c>
      <c r="L576" s="491"/>
      <c r="M576" s="496"/>
      <c r="N576" s="496"/>
    </row>
    <row r="577" spans="1:14" x14ac:dyDescent="0.3">
      <c r="A577" s="490"/>
      <c r="B577" s="490"/>
      <c r="C577" s="673" t="e">
        <f>VLOOKUP(F577,DB!$D$4:$G$403,4,FALSE)</f>
        <v>#N/A</v>
      </c>
      <c r="D577" s="674" t="e">
        <f>VLOOKUP(F577,DB!$D$4:$G$403,3,FALSE)</f>
        <v>#N/A</v>
      </c>
      <c r="E577" s="675" t="e">
        <f>VLOOKUP(F577,DB!$D$4:$G$403,2,FALSE)</f>
        <v>#N/A</v>
      </c>
      <c r="F577" s="491"/>
      <c r="G577" s="491"/>
      <c r="H577" s="492"/>
      <c r="I577" s="493"/>
      <c r="J577" s="494" t="str">
        <f>IF(I577="","I열의 환율적용방법 선택",IF(I577="개별환율", "직접입력 하세요.", IF(OR(I577="가중평균환율",I577="송금환율"), "직접입력 하세요.", IF(I577="원화집행", 1, IF(I577="월별평균환율(미화)",VLOOKUP(MONTH(A577),월별평균환율!$B$34:$D$45,2,0), IF(I577="월별평균환율(현지화)",VLOOKUP(MONTH(A577),월별평균환율!$B$34:$D$45,3,0)))))))</f>
        <v>I열의 환율적용방법 선택</v>
      </c>
      <c r="K577" s="495">
        <f t="shared" si="8"/>
        <v>0</v>
      </c>
      <c r="L577" s="491"/>
      <c r="M577" s="496"/>
      <c r="N577" s="496"/>
    </row>
    <row r="578" spans="1:14" x14ac:dyDescent="0.3">
      <c r="A578" s="490"/>
      <c r="B578" s="490"/>
      <c r="C578" s="673" t="e">
        <f>VLOOKUP(F578,DB!$D$4:$G$403,4,FALSE)</f>
        <v>#N/A</v>
      </c>
      <c r="D578" s="674" t="e">
        <f>VLOOKUP(F578,DB!$D$4:$G$403,3,FALSE)</f>
        <v>#N/A</v>
      </c>
      <c r="E578" s="675" t="e">
        <f>VLOOKUP(F578,DB!$D$4:$G$403,2,FALSE)</f>
        <v>#N/A</v>
      </c>
      <c r="F578" s="491"/>
      <c r="G578" s="491"/>
      <c r="H578" s="492"/>
      <c r="I578" s="493"/>
      <c r="J578" s="494" t="str">
        <f>IF(I578="","I열의 환율적용방법 선택",IF(I578="개별환율", "직접입력 하세요.", IF(OR(I578="가중평균환율",I578="송금환율"), "직접입력 하세요.", IF(I578="원화집행", 1, IF(I578="월별평균환율(미화)",VLOOKUP(MONTH(A578),월별평균환율!$B$34:$D$45,2,0), IF(I578="월별평균환율(현지화)",VLOOKUP(MONTH(A578),월별평균환율!$B$34:$D$45,3,0)))))))</f>
        <v>I열의 환율적용방법 선택</v>
      </c>
      <c r="K578" s="495">
        <f t="shared" si="8"/>
        <v>0</v>
      </c>
      <c r="L578" s="491"/>
      <c r="M578" s="496"/>
      <c r="N578" s="496"/>
    </row>
    <row r="579" spans="1:14" x14ac:dyDescent="0.3">
      <c r="A579" s="490"/>
      <c r="B579" s="490"/>
      <c r="C579" s="673" t="e">
        <f>VLOOKUP(F579,DB!$D$4:$G$403,4,FALSE)</f>
        <v>#N/A</v>
      </c>
      <c r="D579" s="674" t="e">
        <f>VLOOKUP(F579,DB!$D$4:$G$403,3,FALSE)</f>
        <v>#N/A</v>
      </c>
      <c r="E579" s="675" t="e">
        <f>VLOOKUP(F579,DB!$D$4:$G$403,2,FALSE)</f>
        <v>#N/A</v>
      </c>
      <c r="F579" s="491"/>
      <c r="G579" s="491"/>
      <c r="H579" s="492"/>
      <c r="I579" s="493"/>
      <c r="J579" s="494" t="str">
        <f>IF(I579="","I열의 환율적용방법 선택",IF(I579="개별환율", "직접입력 하세요.", IF(OR(I579="가중평균환율",I579="송금환율"), "직접입력 하세요.", IF(I579="원화집행", 1, IF(I579="월별평균환율(미화)",VLOOKUP(MONTH(A579),월별평균환율!$B$34:$D$45,2,0), IF(I579="월별평균환율(현지화)",VLOOKUP(MONTH(A579),월별평균환율!$B$34:$D$45,3,0)))))))</f>
        <v>I열의 환율적용방법 선택</v>
      </c>
      <c r="K579" s="495">
        <f t="shared" si="8"/>
        <v>0</v>
      </c>
      <c r="L579" s="491"/>
      <c r="M579" s="496"/>
      <c r="N579" s="496"/>
    </row>
    <row r="580" spans="1:14" x14ac:dyDescent="0.3">
      <c r="A580" s="490"/>
      <c r="B580" s="490"/>
      <c r="C580" s="673" t="e">
        <f>VLOOKUP(F580,DB!$D$4:$G$403,4,FALSE)</f>
        <v>#N/A</v>
      </c>
      <c r="D580" s="674" t="e">
        <f>VLOOKUP(F580,DB!$D$4:$G$403,3,FALSE)</f>
        <v>#N/A</v>
      </c>
      <c r="E580" s="675" t="e">
        <f>VLOOKUP(F580,DB!$D$4:$G$403,2,FALSE)</f>
        <v>#N/A</v>
      </c>
      <c r="F580" s="491"/>
      <c r="G580" s="491"/>
      <c r="H580" s="492"/>
      <c r="I580" s="493"/>
      <c r="J580" s="494" t="str">
        <f>IF(I580="","I열의 환율적용방법 선택",IF(I580="개별환율", "직접입력 하세요.", IF(OR(I580="가중평균환율",I580="송금환율"), "직접입력 하세요.", IF(I580="원화집행", 1, IF(I580="월별평균환율(미화)",VLOOKUP(MONTH(A580),월별평균환율!$B$34:$D$45,2,0), IF(I580="월별평균환율(현지화)",VLOOKUP(MONTH(A580),월별평균환율!$B$34:$D$45,3,0)))))))</f>
        <v>I열의 환율적용방법 선택</v>
      </c>
      <c r="K580" s="495">
        <f t="shared" si="8"/>
        <v>0</v>
      </c>
      <c r="L580" s="491"/>
      <c r="M580" s="496"/>
      <c r="N580" s="496"/>
    </row>
    <row r="581" spans="1:14" x14ac:dyDescent="0.3">
      <c r="A581" s="490"/>
      <c r="B581" s="490"/>
      <c r="C581" s="673" t="e">
        <f>VLOOKUP(F581,DB!$D$4:$G$403,4,FALSE)</f>
        <v>#N/A</v>
      </c>
      <c r="D581" s="674" t="e">
        <f>VLOOKUP(F581,DB!$D$4:$G$403,3,FALSE)</f>
        <v>#N/A</v>
      </c>
      <c r="E581" s="675" t="e">
        <f>VLOOKUP(F581,DB!$D$4:$G$403,2,FALSE)</f>
        <v>#N/A</v>
      </c>
      <c r="F581" s="491"/>
      <c r="G581" s="491"/>
      <c r="H581" s="492"/>
      <c r="I581" s="493"/>
      <c r="J581" s="494" t="str">
        <f>IF(I581="","I열의 환율적용방법 선택",IF(I581="개별환율", "직접입력 하세요.", IF(OR(I581="가중평균환율",I581="송금환율"), "직접입력 하세요.", IF(I581="원화집행", 1, IF(I581="월별평균환율(미화)",VLOOKUP(MONTH(A581),월별평균환율!$B$34:$D$45,2,0), IF(I581="월별평균환율(현지화)",VLOOKUP(MONTH(A581),월별평균환율!$B$34:$D$45,3,0)))))))</f>
        <v>I열의 환율적용방법 선택</v>
      </c>
      <c r="K581" s="495">
        <f t="shared" ref="K581:K644" si="9">IFERROR(ROUND(H581*J581, 0),0)</f>
        <v>0</v>
      </c>
      <c r="L581" s="491"/>
      <c r="M581" s="496"/>
      <c r="N581" s="496"/>
    </row>
    <row r="582" spans="1:14" x14ac:dyDescent="0.3">
      <c r="A582" s="490"/>
      <c r="B582" s="490"/>
      <c r="C582" s="673" t="e">
        <f>VLOOKUP(F582,DB!$D$4:$G$403,4,FALSE)</f>
        <v>#N/A</v>
      </c>
      <c r="D582" s="674" t="e">
        <f>VLOOKUP(F582,DB!$D$4:$G$403,3,FALSE)</f>
        <v>#N/A</v>
      </c>
      <c r="E582" s="675" t="e">
        <f>VLOOKUP(F582,DB!$D$4:$G$403,2,FALSE)</f>
        <v>#N/A</v>
      </c>
      <c r="F582" s="491"/>
      <c r="G582" s="491"/>
      <c r="H582" s="492"/>
      <c r="I582" s="493"/>
      <c r="J582" s="494" t="str">
        <f>IF(I582="","I열의 환율적용방법 선택",IF(I582="개별환율", "직접입력 하세요.", IF(OR(I582="가중평균환율",I582="송금환율"), "직접입력 하세요.", IF(I582="원화집행", 1, IF(I582="월별평균환율(미화)",VLOOKUP(MONTH(A582),월별평균환율!$B$34:$D$45,2,0), IF(I582="월별평균환율(현지화)",VLOOKUP(MONTH(A582),월별평균환율!$B$34:$D$45,3,0)))))))</f>
        <v>I열의 환율적용방법 선택</v>
      </c>
      <c r="K582" s="495">
        <f t="shared" si="9"/>
        <v>0</v>
      </c>
      <c r="L582" s="491"/>
      <c r="M582" s="496"/>
      <c r="N582" s="496"/>
    </row>
    <row r="583" spans="1:14" x14ac:dyDescent="0.3">
      <c r="A583" s="490"/>
      <c r="B583" s="490"/>
      <c r="C583" s="673" t="e">
        <f>VLOOKUP(F583,DB!$D$4:$G$403,4,FALSE)</f>
        <v>#N/A</v>
      </c>
      <c r="D583" s="674" t="e">
        <f>VLOOKUP(F583,DB!$D$4:$G$403,3,FALSE)</f>
        <v>#N/A</v>
      </c>
      <c r="E583" s="675" t="e">
        <f>VLOOKUP(F583,DB!$D$4:$G$403,2,FALSE)</f>
        <v>#N/A</v>
      </c>
      <c r="F583" s="491"/>
      <c r="G583" s="491"/>
      <c r="H583" s="492"/>
      <c r="I583" s="493"/>
      <c r="J583" s="494" t="str">
        <f>IF(I583="","I열의 환율적용방법 선택",IF(I583="개별환율", "직접입력 하세요.", IF(OR(I583="가중평균환율",I583="송금환율"), "직접입력 하세요.", IF(I583="원화집행", 1, IF(I583="월별평균환율(미화)",VLOOKUP(MONTH(A583),월별평균환율!$B$34:$D$45,2,0), IF(I583="월별평균환율(현지화)",VLOOKUP(MONTH(A583),월별평균환율!$B$34:$D$45,3,0)))))))</f>
        <v>I열의 환율적용방법 선택</v>
      </c>
      <c r="K583" s="495">
        <f t="shared" si="9"/>
        <v>0</v>
      </c>
      <c r="L583" s="491"/>
      <c r="M583" s="496"/>
      <c r="N583" s="496"/>
    </row>
    <row r="584" spans="1:14" x14ac:dyDescent="0.3">
      <c r="A584" s="490"/>
      <c r="B584" s="490"/>
      <c r="C584" s="673" t="e">
        <f>VLOOKUP(F584,DB!$D$4:$G$403,4,FALSE)</f>
        <v>#N/A</v>
      </c>
      <c r="D584" s="674" t="e">
        <f>VLOOKUP(F584,DB!$D$4:$G$403,3,FALSE)</f>
        <v>#N/A</v>
      </c>
      <c r="E584" s="675" t="e">
        <f>VLOOKUP(F584,DB!$D$4:$G$403,2,FALSE)</f>
        <v>#N/A</v>
      </c>
      <c r="F584" s="491"/>
      <c r="G584" s="491"/>
      <c r="H584" s="492"/>
      <c r="I584" s="493"/>
      <c r="J584" s="494" t="str">
        <f>IF(I584="","I열의 환율적용방법 선택",IF(I584="개별환율", "직접입력 하세요.", IF(OR(I584="가중평균환율",I584="송금환율"), "직접입력 하세요.", IF(I584="원화집행", 1, IF(I584="월별평균환율(미화)",VLOOKUP(MONTH(A584),월별평균환율!$B$34:$D$45,2,0), IF(I584="월별평균환율(현지화)",VLOOKUP(MONTH(A584),월별평균환율!$B$34:$D$45,3,0)))))))</f>
        <v>I열의 환율적용방법 선택</v>
      </c>
      <c r="K584" s="495">
        <f t="shared" si="9"/>
        <v>0</v>
      </c>
      <c r="L584" s="491"/>
      <c r="M584" s="496"/>
      <c r="N584" s="496"/>
    </row>
    <row r="585" spans="1:14" x14ac:dyDescent="0.3">
      <c r="A585" s="490"/>
      <c r="B585" s="490"/>
      <c r="C585" s="673" t="e">
        <f>VLOOKUP(F585,DB!$D$4:$G$403,4,FALSE)</f>
        <v>#N/A</v>
      </c>
      <c r="D585" s="674" t="e">
        <f>VLOOKUP(F585,DB!$D$4:$G$403,3,FALSE)</f>
        <v>#N/A</v>
      </c>
      <c r="E585" s="675" t="e">
        <f>VLOOKUP(F585,DB!$D$4:$G$403,2,FALSE)</f>
        <v>#N/A</v>
      </c>
      <c r="F585" s="491"/>
      <c r="G585" s="491"/>
      <c r="H585" s="492"/>
      <c r="I585" s="493"/>
      <c r="J585" s="494" t="str">
        <f>IF(I585="","I열의 환율적용방법 선택",IF(I585="개별환율", "직접입력 하세요.", IF(OR(I585="가중평균환율",I585="송금환율"), "직접입력 하세요.", IF(I585="원화집행", 1, IF(I585="월별평균환율(미화)",VLOOKUP(MONTH(A585),월별평균환율!$B$34:$D$45,2,0), IF(I585="월별평균환율(현지화)",VLOOKUP(MONTH(A585),월별평균환율!$B$34:$D$45,3,0)))))))</f>
        <v>I열의 환율적용방법 선택</v>
      </c>
      <c r="K585" s="495">
        <f t="shared" si="9"/>
        <v>0</v>
      </c>
      <c r="L585" s="491"/>
      <c r="M585" s="496"/>
      <c r="N585" s="496"/>
    </row>
    <row r="586" spans="1:14" x14ac:dyDescent="0.3">
      <c r="A586" s="490"/>
      <c r="B586" s="490"/>
      <c r="C586" s="673" t="e">
        <f>VLOOKUP(F586,DB!$D$4:$G$403,4,FALSE)</f>
        <v>#N/A</v>
      </c>
      <c r="D586" s="674" t="e">
        <f>VLOOKUP(F586,DB!$D$4:$G$403,3,FALSE)</f>
        <v>#N/A</v>
      </c>
      <c r="E586" s="675" t="e">
        <f>VLOOKUP(F586,DB!$D$4:$G$403,2,FALSE)</f>
        <v>#N/A</v>
      </c>
      <c r="F586" s="491"/>
      <c r="G586" s="491"/>
      <c r="H586" s="492"/>
      <c r="I586" s="493"/>
      <c r="J586" s="494" t="str">
        <f>IF(I586="","I열의 환율적용방법 선택",IF(I586="개별환율", "직접입력 하세요.", IF(OR(I586="가중평균환율",I586="송금환율"), "직접입력 하세요.", IF(I586="원화집행", 1, IF(I586="월별평균환율(미화)",VLOOKUP(MONTH(A586),월별평균환율!$B$34:$D$45,2,0), IF(I586="월별평균환율(현지화)",VLOOKUP(MONTH(A586),월별평균환율!$B$34:$D$45,3,0)))))))</f>
        <v>I열의 환율적용방법 선택</v>
      </c>
      <c r="K586" s="495">
        <f t="shared" si="9"/>
        <v>0</v>
      </c>
      <c r="L586" s="491"/>
      <c r="M586" s="496"/>
      <c r="N586" s="496"/>
    </row>
    <row r="587" spans="1:14" x14ac:dyDescent="0.3">
      <c r="A587" s="490"/>
      <c r="B587" s="490"/>
      <c r="C587" s="673" t="e">
        <f>VLOOKUP(F587,DB!$D$4:$G$403,4,FALSE)</f>
        <v>#N/A</v>
      </c>
      <c r="D587" s="674" t="e">
        <f>VLOOKUP(F587,DB!$D$4:$G$403,3,FALSE)</f>
        <v>#N/A</v>
      </c>
      <c r="E587" s="675" t="e">
        <f>VLOOKUP(F587,DB!$D$4:$G$403,2,FALSE)</f>
        <v>#N/A</v>
      </c>
      <c r="F587" s="491"/>
      <c r="G587" s="491"/>
      <c r="H587" s="492"/>
      <c r="I587" s="493"/>
      <c r="J587" s="494" t="str">
        <f>IF(I587="","I열의 환율적용방법 선택",IF(I587="개별환율", "직접입력 하세요.", IF(OR(I587="가중평균환율",I587="송금환율"), "직접입력 하세요.", IF(I587="원화집행", 1, IF(I587="월별평균환율(미화)",VLOOKUP(MONTH(A587),월별평균환율!$B$34:$D$45,2,0), IF(I587="월별평균환율(현지화)",VLOOKUP(MONTH(A587),월별평균환율!$B$34:$D$45,3,0)))))))</f>
        <v>I열의 환율적용방법 선택</v>
      </c>
      <c r="K587" s="495">
        <f t="shared" si="9"/>
        <v>0</v>
      </c>
      <c r="L587" s="491"/>
      <c r="M587" s="496"/>
      <c r="N587" s="496"/>
    </row>
    <row r="588" spans="1:14" x14ac:dyDescent="0.3">
      <c r="A588" s="490"/>
      <c r="B588" s="490"/>
      <c r="C588" s="673" t="e">
        <f>VLOOKUP(F588,DB!$D$4:$G$403,4,FALSE)</f>
        <v>#N/A</v>
      </c>
      <c r="D588" s="674" t="e">
        <f>VLOOKUP(F588,DB!$D$4:$G$403,3,FALSE)</f>
        <v>#N/A</v>
      </c>
      <c r="E588" s="675" t="e">
        <f>VLOOKUP(F588,DB!$D$4:$G$403,2,FALSE)</f>
        <v>#N/A</v>
      </c>
      <c r="F588" s="491"/>
      <c r="G588" s="491"/>
      <c r="H588" s="492"/>
      <c r="I588" s="493"/>
      <c r="J588" s="494" t="str">
        <f>IF(I588="","I열의 환율적용방법 선택",IF(I588="개별환율", "직접입력 하세요.", IF(OR(I588="가중평균환율",I588="송금환율"), "직접입력 하세요.", IF(I588="원화집행", 1, IF(I588="월별평균환율(미화)",VLOOKUP(MONTH(A588),월별평균환율!$B$34:$D$45,2,0), IF(I588="월별평균환율(현지화)",VLOOKUP(MONTH(A588),월별평균환율!$B$34:$D$45,3,0)))))))</f>
        <v>I열의 환율적용방법 선택</v>
      </c>
      <c r="K588" s="495">
        <f t="shared" si="9"/>
        <v>0</v>
      </c>
      <c r="L588" s="491"/>
      <c r="M588" s="496"/>
      <c r="N588" s="496"/>
    </row>
    <row r="589" spans="1:14" x14ac:dyDescent="0.3">
      <c r="A589" s="490"/>
      <c r="B589" s="490"/>
      <c r="C589" s="673" t="e">
        <f>VLOOKUP(F589,DB!$D$4:$G$403,4,FALSE)</f>
        <v>#N/A</v>
      </c>
      <c r="D589" s="674" t="e">
        <f>VLOOKUP(F589,DB!$D$4:$G$403,3,FALSE)</f>
        <v>#N/A</v>
      </c>
      <c r="E589" s="675" t="e">
        <f>VLOOKUP(F589,DB!$D$4:$G$403,2,FALSE)</f>
        <v>#N/A</v>
      </c>
      <c r="F589" s="491"/>
      <c r="G589" s="491"/>
      <c r="H589" s="492"/>
      <c r="I589" s="493"/>
      <c r="J589" s="494" t="str">
        <f>IF(I589="","I열의 환율적용방법 선택",IF(I589="개별환율", "직접입력 하세요.", IF(OR(I589="가중평균환율",I589="송금환율"), "직접입력 하세요.", IF(I589="원화집행", 1, IF(I589="월별평균환율(미화)",VLOOKUP(MONTH(A589),월별평균환율!$B$34:$D$45,2,0), IF(I589="월별평균환율(현지화)",VLOOKUP(MONTH(A589),월별평균환율!$B$34:$D$45,3,0)))))))</f>
        <v>I열의 환율적용방법 선택</v>
      </c>
      <c r="K589" s="495">
        <f t="shared" si="9"/>
        <v>0</v>
      </c>
      <c r="L589" s="491"/>
      <c r="M589" s="496"/>
      <c r="N589" s="496"/>
    </row>
    <row r="590" spans="1:14" x14ac:dyDescent="0.3">
      <c r="A590" s="490"/>
      <c r="B590" s="490"/>
      <c r="C590" s="673" t="e">
        <f>VLOOKUP(F590,DB!$D$4:$G$403,4,FALSE)</f>
        <v>#N/A</v>
      </c>
      <c r="D590" s="674" t="e">
        <f>VLOOKUP(F590,DB!$D$4:$G$403,3,FALSE)</f>
        <v>#N/A</v>
      </c>
      <c r="E590" s="675" t="e">
        <f>VLOOKUP(F590,DB!$D$4:$G$403,2,FALSE)</f>
        <v>#N/A</v>
      </c>
      <c r="F590" s="491"/>
      <c r="G590" s="491"/>
      <c r="H590" s="492"/>
      <c r="I590" s="493"/>
      <c r="J590" s="494" t="str">
        <f>IF(I590="","I열의 환율적용방법 선택",IF(I590="개별환율", "직접입력 하세요.", IF(OR(I590="가중평균환율",I590="송금환율"), "직접입력 하세요.", IF(I590="원화집행", 1, IF(I590="월별평균환율(미화)",VLOOKUP(MONTH(A590),월별평균환율!$B$34:$D$45,2,0), IF(I590="월별평균환율(현지화)",VLOOKUP(MONTH(A590),월별평균환율!$B$34:$D$45,3,0)))))))</f>
        <v>I열의 환율적용방법 선택</v>
      </c>
      <c r="K590" s="495">
        <f t="shared" si="9"/>
        <v>0</v>
      </c>
      <c r="L590" s="491"/>
      <c r="M590" s="496"/>
      <c r="N590" s="496"/>
    </row>
    <row r="591" spans="1:14" x14ac:dyDescent="0.3">
      <c r="A591" s="490"/>
      <c r="B591" s="490"/>
      <c r="C591" s="673" t="e">
        <f>VLOOKUP(F591,DB!$D$4:$G$403,4,FALSE)</f>
        <v>#N/A</v>
      </c>
      <c r="D591" s="674" t="e">
        <f>VLOOKUP(F591,DB!$D$4:$G$403,3,FALSE)</f>
        <v>#N/A</v>
      </c>
      <c r="E591" s="675" t="e">
        <f>VLOOKUP(F591,DB!$D$4:$G$403,2,FALSE)</f>
        <v>#N/A</v>
      </c>
      <c r="F591" s="491"/>
      <c r="G591" s="491"/>
      <c r="H591" s="492"/>
      <c r="I591" s="493"/>
      <c r="J591" s="494" t="str">
        <f>IF(I591="","I열의 환율적용방법 선택",IF(I591="개별환율", "직접입력 하세요.", IF(OR(I591="가중평균환율",I591="송금환율"), "직접입력 하세요.", IF(I591="원화집행", 1, IF(I591="월별평균환율(미화)",VLOOKUP(MONTH(A591),월별평균환율!$B$34:$D$45,2,0), IF(I591="월별평균환율(현지화)",VLOOKUP(MONTH(A591),월별평균환율!$B$34:$D$45,3,0)))))))</f>
        <v>I열의 환율적용방법 선택</v>
      </c>
      <c r="K591" s="495">
        <f t="shared" si="9"/>
        <v>0</v>
      </c>
      <c r="L591" s="491"/>
      <c r="M591" s="496"/>
      <c r="N591" s="496"/>
    </row>
    <row r="592" spans="1:14" x14ac:dyDescent="0.3">
      <c r="A592" s="490"/>
      <c r="B592" s="490"/>
      <c r="C592" s="673" t="e">
        <f>VLOOKUP(F592,DB!$D$4:$G$403,4,FALSE)</f>
        <v>#N/A</v>
      </c>
      <c r="D592" s="674" t="e">
        <f>VLOOKUP(F592,DB!$D$4:$G$403,3,FALSE)</f>
        <v>#N/A</v>
      </c>
      <c r="E592" s="675" t="e">
        <f>VLOOKUP(F592,DB!$D$4:$G$403,2,FALSE)</f>
        <v>#N/A</v>
      </c>
      <c r="F592" s="491"/>
      <c r="G592" s="491"/>
      <c r="H592" s="492"/>
      <c r="I592" s="493"/>
      <c r="J592" s="494" t="str">
        <f>IF(I592="","I열의 환율적용방법 선택",IF(I592="개별환율", "직접입력 하세요.", IF(OR(I592="가중평균환율",I592="송금환율"), "직접입력 하세요.", IF(I592="원화집행", 1, IF(I592="월별평균환율(미화)",VLOOKUP(MONTH(A592),월별평균환율!$B$34:$D$45,2,0), IF(I592="월별평균환율(현지화)",VLOOKUP(MONTH(A592),월별평균환율!$B$34:$D$45,3,0)))))))</f>
        <v>I열의 환율적용방법 선택</v>
      </c>
      <c r="K592" s="495">
        <f t="shared" si="9"/>
        <v>0</v>
      </c>
      <c r="L592" s="491"/>
      <c r="M592" s="496"/>
      <c r="N592" s="496"/>
    </row>
    <row r="593" spans="1:14" x14ac:dyDescent="0.3">
      <c r="A593" s="490"/>
      <c r="B593" s="490"/>
      <c r="C593" s="673" t="e">
        <f>VLOOKUP(F593,DB!$D$4:$G$403,4,FALSE)</f>
        <v>#N/A</v>
      </c>
      <c r="D593" s="674" t="e">
        <f>VLOOKUP(F593,DB!$D$4:$G$403,3,FALSE)</f>
        <v>#N/A</v>
      </c>
      <c r="E593" s="675" t="e">
        <f>VLOOKUP(F593,DB!$D$4:$G$403,2,FALSE)</f>
        <v>#N/A</v>
      </c>
      <c r="F593" s="491"/>
      <c r="G593" s="491"/>
      <c r="H593" s="492"/>
      <c r="I593" s="493"/>
      <c r="J593" s="494" t="str">
        <f>IF(I593="","I열의 환율적용방법 선택",IF(I593="개별환율", "직접입력 하세요.", IF(OR(I593="가중평균환율",I593="송금환율"), "직접입력 하세요.", IF(I593="원화집행", 1, IF(I593="월별평균환율(미화)",VLOOKUP(MONTH(A593),월별평균환율!$B$34:$D$45,2,0), IF(I593="월별평균환율(현지화)",VLOOKUP(MONTH(A593),월별평균환율!$B$34:$D$45,3,0)))))))</f>
        <v>I열의 환율적용방법 선택</v>
      </c>
      <c r="K593" s="495">
        <f t="shared" si="9"/>
        <v>0</v>
      </c>
      <c r="L593" s="491"/>
      <c r="M593" s="496"/>
      <c r="N593" s="496"/>
    </row>
    <row r="594" spans="1:14" x14ac:dyDescent="0.3">
      <c r="A594" s="490"/>
      <c r="B594" s="490"/>
      <c r="C594" s="673" t="e">
        <f>VLOOKUP(F594,DB!$D$4:$G$403,4,FALSE)</f>
        <v>#N/A</v>
      </c>
      <c r="D594" s="674" t="e">
        <f>VLOOKUP(F594,DB!$D$4:$G$403,3,FALSE)</f>
        <v>#N/A</v>
      </c>
      <c r="E594" s="675" t="e">
        <f>VLOOKUP(F594,DB!$D$4:$G$403,2,FALSE)</f>
        <v>#N/A</v>
      </c>
      <c r="F594" s="491"/>
      <c r="G594" s="491"/>
      <c r="H594" s="492"/>
      <c r="I594" s="493"/>
      <c r="J594" s="494" t="str">
        <f>IF(I594="","I열의 환율적용방법 선택",IF(I594="개별환율", "직접입력 하세요.", IF(OR(I594="가중평균환율",I594="송금환율"), "직접입력 하세요.", IF(I594="원화집행", 1, IF(I594="월별평균환율(미화)",VLOOKUP(MONTH(A594),월별평균환율!$B$34:$D$45,2,0), IF(I594="월별평균환율(현지화)",VLOOKUP(MONTH(A594),월별평균환율!$B$34:$D$45,3,0)))))))</f>
        <v>I열의 환율적용방법 선택</v>
      </c>
      <c r="K594" s="495">
        <f t="shared" si="9"/>
        <v>0</v>
      </c>
      <c r="L594" s="491"/>
      <c r="M594" s="496"/>
      <c r="N594" s="496"/>
    </row>
    <row r="595" spans="1:14" x14ac:dyDescent="0.3">
      <c r="A595" s="490"/>
      <c r="B595" s="490"/>
      <c r="C595" s="673" t="e">
        <f>VLOOKUP(F595,DB!$D$4:$G$403,4,FALSE)</f>
        <v>#N/A</v>
      </c>
      <c r="D595" s="674" t="e">
        <f>VLOOKUP(F595,DB!$D$4:$G$403,3,FALSE)</f>
        <v>#N/A</v>
      </c>
      <c r="E595" s="675" t="e">
        <f>VLOOKUP(F595,DB!$D$4:$G$403,2,FALSE)</f>
        <v>#N/A</v>
      </c>
      <c r="F595" s="491"/>
      <c r="G595" s="491"/>
      <c r="H595" s="492"/>
      <c r="I595" s="493"/>
      <c r="J595" s="494" t="str">
        <f>IF(I595="","I열의 환율적용방법 선택",IF(I595="개별환율", "직접입력 하세요.", IF(OR(I595="가중평균환율",I595="송금환율"), "직접입력 하세요.", IF(I595="원화집행", 1, IF(I595="월별평균환율(미화)",VLOOKUP(MONTH(A595),월별평균환율!$B$34:$D$45,2,0), IF(I595="월별평균환율(현지화)",VLOOKUP(MONTH(A595),월별평균환율!$B$34:$D$45,3,0)))))))</f>
        <v>I열의 환율적용방법 선택</v>
      </c>
      <c r="K595" s="495">
        <f t="shared" si="9"/>
        <v>0</v>
      </c>
      <c r="L595" s="491"/>
      <c r="M595" s="496"/>
      <c r="N595" s="496"/>
    </row>
    <row r="596" spans="1:14" x14ac:dyDescent="0.3">
      <c r="A596" s="490"/>
      <c r="B596" s="490"/>
      <c r="C596" s="673" t="e">
        <f>VLOOKUP(F596,DB!$D$4:$G$403,4,FALSE)</f>
        <v>#N/A</v>
      </c>
      <c r="D596" s="674" t="e">
        <f>VLOOKUP(F596,DB!$D$4:$G$403,3,FALSE)</f>
        <v>#N/A</v>
      </c>
      <c r="E596" s="675" t="e">
        <f>VLOOKUP(F596,DB!$D$4:$G$403,2,FALSE)</f>
        <v>#N/A</v>
      </c>
      <c r="F596" s="491"/>
      <c r="G596" s="491"/>
      <c r="H596" s="492"/>
      <c r="I596" s="493"/>
      <c r="J596" s="494" t="str">
        <f>IF(I596="","I열의 환율적용방법 선택",IF(I596="개별환율", "직접입력 하세요.", IF(OR(I596="가중평균환율",I596="송금환율"), "직접입력 하세요.", IF(I596="원화집행", 1, IF(I596="월별평균환율(미화)",VLOOKUP(MONTH(A596),월별평균환율!$B$34:$D$45,2,0), IF(I596="월별평균환율(현지화)",VLOOKUP(MONTH(A596),월별평균환율!$B$34:$D$45,3,0)))))))</f>
        <v>I열의 환율적용방법 선택</v>
      </c>
      <c r="K596" s="495">
        <f t="shared" si="9"/>
        <v>0</v>
      </c>
      <c r="L596" s="491"/>
      <c r="M596" s="496"/>
      <c r="N596" s="496"/>
    </row>
    <row r="597" spans="1:14" x14ac:dyDescent="0.3">
      <c r="A597" s="490"/>
      <c r="B597" s="490"/>
      <c r="C597" s="673" t="e">
        <f>VLOOKUP(F597,DB!$D$4:$G$403,4,FALSE)</f>
        <v>#N/A</v>
      </c>
      <c r="D597" s="674" t="e">
        <f>VLOOKUP(F597,DB!$D$4:$G$403,3,FALSE)</f>
        <v>#N/A</v>
      </c>
      <c r="E597" s="675" t="e">
        <f>VLOOKUP(F597,DB!$D$4:$G$403,2,FALSE)</f>
        <v>#N/A</v>
      </c>
      <c r="F597" s="491"/>
      <c r="G597" s="491"/>
      <c r="H597" s="492"/>
      <c r="I597" s="493"/>
      <c r="J597" s="494" t="str">
        <f>IF(I597="","I열의 환율적용방법 선택",IF(I597="개별환율", "직접입력 하세요.", IF(OR(I597="가중평균환율",I597="송금환율"), "직접입력 하세요.", IF(I597="원화집행", 1, IF(I597="월별평균환율(미화)",VLOOKUP(MONTH(A597),월별평균환율!$B$34:$D$45,2,0), IF(I597="월별평균환율(현지화)",VLOOKUP(MONTH(A597),월별평균환율!$B$34:$D$45,3,0)))))))</f>
        <v>I열의 환율적용방법 선택</v>
      </c>
      <c r="K597" s="495">
        <f t="shared" si="9"/>
        <v>0</v>
      </c>
      <c r="L597" s="491"/>
      <c r="M597" s="496"/>
      <c r="N597" s="496"/>
    </row>
    <row r="598" spans="1:14" x14ac:dyDescent="0.3">
      <c r="A598" s="490"/>
      <c r="B598" s="490"/>
      <c r="C598" s="673" t="e">
        <f>VLOOKUP(F598,DB!$D$4:$G$403,4,FALSE)</f>
        <v>#N/A</v>
      </c>
      <c r="D598" s="674" t="e">
        <f>VLOOKUP(F598,DB!$D$4:$G$403,3,FALSE)</f>
        <v>#N/A</v>
      </c>
      <c r="E598" s="675" t="e">
        <f>VLOOKUP(F598,DB!$D$4:$G$403,2,FALSE)</f>
        <v>#N/A</v>
      </c>
      <c r="F598" s="491"/>
      <c r="G598" s="491"/>
      <c r="H598" s="492"/>
      <c r="I598" s="493"/>
      <c r="J598" s="494" t="str">
        <f>IF(I598="","I열의 환율적용방법 선택",IF(I598="개별환율", "직접입력 하세요.", IF(OR(I598="가중평균환율",I598="송금환율"), "직접입력 하세요.", IF(I598="원화집행", 1, IF(I598="월별평균환율(미화)",VLOOKUP(MONTH(A598),월별평균환율!$B$34:$D$45,2,0), IF(I598="월별평균환율(현지화)",VLOOKUP(MONTH(A598),월별평균환율!$B$34:$D$45,3,0)))))))</f>
        <v>I열의 환율적용방법 선택</v>
      </c>
      <c r="K598" s="495">
        <f t="shared" si="9"/>
        <v>0</v>
      </c>
      <c r="L598" s="491"/>
      <c r="M598" s="496"/>
      <c r="N598" s="496"/>
    </row>
    <row r="599" spans="1:14" x14ac:dyDescent="0.3">
      <c r="A599" s="490"/>
      <c r="B599" s="490"/>
      <c r="C599" s="673" t="e">
        <f>VLOOKUP(F599,DB!$D$4:$G$403,4,FALSE)</f>
        <v>#N/A</v>
      </c>
      <c r="D599" s="674" t="e">
        <f>VLOOKUP(F599,DB!$D$4:$G$403,3,FALSE)</f>
        <v>#N/A</v>
      </c>
      <c r="E599" s="675" t="e">
        <f>VLOOKUP(F599,DB!$D$4:$G$403,2,FALSE)</f>
        <v>#N/A</v>
      </c>
      <c r="F599" s="491"/>
      <c r="G599" s="491"/>
      <c r="H599" s="492"/>
      <c r="I599" s="493"/>
      <c r="J599" s="494" t="str">
        <f>IF(I599="","I열의 환율적용방법 선택",IF(I599="개별환율", "직접입력 하세요.", IF(OR(I599="가중평균환율",I599="송금환율"), "직접입력 하세요.", IF(I599="원화집행", 1, IF(I599="월별평균환율(미화)",VLOOKUP(MONTH(A599),월별평균환율!$B$34:$D$45,2,0), IF(I599="월별평균환율(현지화)",VLOOKUP(MONTH(A599),월별평균환율!$B$34:$D$45,3,0)))))))</f>
        <v>I열의 환율적용방법 선택</v>
      </c>
      <c r="K599" s="495">
        <f t="shared" si="9"/>
        <v>0</v>
      </c>
      <c r="L599" s="491"/>
      <c r="M599" s="496"/>
      <c r="N599" s="496"/>
    </row>
    <row r="600" spans="1:14" x14ac:dyDescent="0.3">
      <c r="A600" s="490"/>
      <c r="B600" s="490"/>
      <c r="C600" s="673" t="e">
        <f>VLOOKUP(F600,DB!$D$4:$G$403,4,FALSE)</f>
        <v>#N/A</v>
      </c>
      <c r="D600" s="674" t="e">
        <f>VLOOKUP(F600,DB!$D$4:$G$403,3,FALSE)</f>
        <v>#N/A</v>
      </c>
      <c r="E600" s="675" t="e">
        <f>VLOOKUP(F600,DB!$D$4:$G$403,2,FALSE)</f>
        <v>#N/A</v>
      </c>
      <c r="F600" s="491"/>
      <c r="G600" s="491"/>
      <c r="H600" s="492"/>
      <c r="I600" s="493"/>
      <c r="J600" s="494" t="str">
        <f>IF(I600="","I열의 환율적용방법 선택",IF(I600="개별환율", "직접입력 하세요.", IF(OR(I600="가중평균환율",I600="송금환율"), "직접입력 하세요.", IF(I600="원화집행", 1, IF(I600="월별평균환율(미화)",VLOOKUP(MONTH(A600),월별평균환율!$B$34:$D$45,2,0), IF(I600="월별평균환율(현지화)",VLOOKUP(MONTH(A600),월별평균환율!$B$34:$D$45,3,0)))))))</f>
        <v>I열의 환율적용방법 선택</v>
      </c>
      <c r="K600" s="495">
        <f t="shared" si="9"/>
        <v>0</v>
      </c>
      <c r="L600" s="491"/>
      <c r="M600" s="496"/>
      <c r="N600" s="496"/>
    </row>
    <row r="601" spans="1:14" x14ac:dyDescent="0.3">
      <c r="A601" s="490"/>
      <c r="B601" s="490"/>
      <c r="C601" s="673" t="e">
        <f>VLOOKUP(F601,DB!$D$4:$G$403,4,FALSE)</f>
        <v>#N/A</v>
      </c>
      <c r="D601" s="674" t="e">
        <f>VLOOKUP(F601,DB!$D$4:$G$403,3,FALSE)</f>
        <v>#N/A</v>
      </c>
      <c r="E601" s="675" t="e">
        <f>VLOOKUP(F601,DB!$D$4:$G$403,2,FALSE)</f>
        <v>#N/A</v>
      </c>
      <c r="F601" s="491"/>
      <c r="G601" s="491"/>
      <c r="H601" s="492"/>
      <c r="I601" s="493"/>
      <c r="J601" s="494" t="str">
        <f>IF(I601="","I열의 환율적용방법 선택",IF(I601="개별환율", "직접입력 하세요.", IF(OR(I601="가중평균환율",I601="송금환율"), "직접입력 하세요.", IF(I601="원화집행", 1, IF(I601="월별평균환율(미화)",VLOOKUP(MONTH(A601),월별평균환율!$B$34:$D$45,2,0), IF(I601="월별평균환율(현지화)",VLOOKUP(MONTH(A601),월별평균환율!$B$34:$D$45,3,0)))))))</f>
        <v>I열의 환율적용방법 선택</v>
      </c>
      <c r="K601" s="495">
        <f t="shared" si="9"/>
        <v>0</v>
      </c>
      <c r="L601" s="491"/>
      <c r="M601" s="496"/>
      <c r="N601" s="496"/>
    </row>
    <row r="602" spans="1:14" x14ac:dyDescent="0.3">
      <c r="A602" s="490"/>
      <c r="B602" s="490"/>
      <c r="C602" s="673" t="e">
        <f>VLOOKUP(F602,DB!$D$4:$G$403,4,FALSE)</f>
        <v>#N/A</v>
      </c>
      <c r="D602" s="674" t="e">
        <f>VLOOKUP(F602,DB!$D$4:$G$403,3,FALSE)</f>
        <v>#N/A</v>
      </c>
      <c r="E602" s="675" t="e">
        <f>VLOOKUP(F602,DB!$D$4:$G$403,2,FALSE)</f>
        <v>#N/A</v>
      </c>
      <c r="F602" s="491"/>
      <c r="G602" s="491"/>
      <c r="H602" s="492"/>
      <c r="I602" s="493"/>
      <c r="J602" s="494" t="str">
        <f>IF(I602="","I열의 환율적용방법 선택",IF(I602="개별환율", "직접입력 하세요.", IF(OR(I602="가중평균환율",I602="송금환율"), "직접입력 하세요.", IF(I602="원화집행", 1, IF(I602="월별평균환율(미화)",VLOOKUP(MONTH(A602),월별평균환율!$B$34:$D$45,2,0), IF(I602="월별평균환율(현지화)",VLOOKUP(MONTH(A602),월별평균환율!$B$34:$D$45,3,0)))))))</f>
        <v>I열의 환율적용방법 선택</v>
      </c>
      <c r="K602" s="495">
        <f t="shared" si="9"/>
        <v>0</v>
      </c>
      <c r="L602" s="491"/>
      <c r="M602" s="496"/>
      <c r="N602" s="496"/>
    </row>
    <row r="603" spans="1:14" x14ac:dyDescent="0.3">
      <c r="A603" s="490"/>
      <c r="B603" s="490"/>
      <c r="C603" s="673" t="e">
        <f>VLOOKUP(F603,DB!$D$4:$G$403,4,FALSE)</f>
        <v>#N/A</v>
      </c>
      <c r="D603" s="674" t="e">
        <f>VLOOKUP(F603,DB!$D$4:$G$403,3,FALSE)</f>
        <v>#N/A</v>
      </c>
      <c r="E603" s="675" t="e">
        <f>VLOOKUP(F603,DB!$D$4:$G$403,2,FALSE)</f>
        <v>#N/A</v>
      </c>
      <c r="F603" s="491"/>
      <c r="G603" s="491"/>
      <c r="H603" s="492"/>
      <c r="I603" s="493"/>
      <c r="J603" s="494" t="str">
        <f>IF(I603="","I열의 환율적용방법 선택",IF(I603="개별환율", "직접입력 하세요.", IF(OR(I603="가중평균환율",I603="송금환율"), "직접입력 하세요.", IF(I603="원화집행", 1, IF(I603="월별평균환율(미화)",VLOOKUP(MONTH(A603),월별평균환율!$B$34:$D$45,2,0), IF(I603="월별평균환율(현지화)",VLOOKUP(MONTH(A603),월별평균환율!$B$34:$D$45,3,0)))))))</f>
        <v>I열의 환율적용방법 선택</v>
      </c>
      <c r="K603" s="495">
        <f t="shared" si="9"/>
        <v>0</v>
      </c>
      <c r="L603" s="491"/>
      <c r="M603" s="496"/>
      <c r="N603" s="496"/>
    </row>
    <row r="604" spans="1:14" x14ac:dyDescent="0.3">
      <c r="A604" s="490"/>
      <c r="B604" s="490"/>
      <c r="C604" s="673" t="e">
        <f>VLOOKUP(F604,DB!$D$4:$G$403,4,FALSE)</f>
        <v>#N/A</v>
      </c>
      <c r="D604" s="674" t="e">
        <f>VLOOKUP(F604,DB!$D$4:$G$403,3,FALSE)</f>
        <v>#N/A</v>
      </c>
      <c r="E604" s="675" t="e">
        <f>VLOOKUP(F604,DB!$D$4:$G$403,2,FALSE)</f>
        <v>#N/A</v>
      </c>
      <c r="F604" s="491"/>
      <c r="G604" s="491"/>
      <c r="H604" s="492"/>
      <c r="I604" s="493"/>
      <c r="J604" s="494" t="str">
        <f>IF(I604="","I열의 환율적용방법 선택",IF(I604="개별환율", "직접입력 하세요.", IF(OR(I604="가중평균환율",I604="송금환율"), "직접입력 하세요.", IF(I604="원화집행", 1, IF(I604="월별평균환율(미화)",VLOOKUP(MONTH(A604),월별평균환율!$B$34:$D$45,2,0), IF(I604="월별평균환율(현지화)",VLOOKUP(MONTH(A604),월별평균환율!$B$34:$D$45,3,0)))))))</f>
        <v>I열의 환율적용방법 선택</v>
      </c>
      <c r="K604" s="495">
        <f t="shared" si="9"/>
        <v>0</v>
      </c>
      <c r="L604" s="491"/>
      <c r="M604" s="496"/>
      <c r="N604" s="496"/>
    </row>
    <row r="605" spans="1:14" x14ac:dyDescent="0.3">
      <c r="A605" s="490"/>
      <c r="B605" s="490"/>
      <c r="C605" s="673" t="e">
        <f>VLOOKUP(F605,DB!$D$4:$G$403,4,FALSE)</f>
        <v>#N/A</v>
      </c>
      <c r="D605" s="674" t="e">
        <f>VLOOKUP(F605,DB!$D$4:$G$403,3,FALSE)</f>
        <v>#N/A</v>
      </c>
      <c r="E605" s="675" t="e">
        <f>VLOOKUP(F605,DB!$D$4:$G$403,2,FALSE)</f>
        <v>#N/A</v>
      </c>
      <c r="F605" s="491"/>
      <c r="G605" s="491"/>
      <c r="H605" s="492"/>
      <c r="I605" s="493"/>
      <c r="J605" s="494" t="str">
        <f>IF(I605="","I열의 환율적용방법 선택",IF(I605="개별환율", "직접입력 하세요.", IF(OR(I605="가중평균환율",I605="송금환율"), "직접입력 하세요.", IF(I605="원화집행", 1, IF(I605="월별평균환율(미화)",VLOOKUP(MONTH(A605),월별평균환율!$B$34:$D$45,2,0), IF(I605="월별평균환율(현지화)",VLOOKUP(MONTH(A605),월별평균환율!$B$34:$D$45,3,0)))))))</f>
        <v>I열의 환율적용방법 선택</v>
      </c>
      <c r="K605" s="495">
        <f t="shared" si="9"/>
        <v>0</v>
      </c>
      <c r="L605" s="491"/>
      <c r="M605" s="496"/>
      <c r="N605" s="496"/>
    </row>
    <row r="606" spans="1:14" x14ac:dyDescent="0.3">
      <c r="A606" s="490"/>
      <c r="B606" s="490"/>
      <c r="C606" s="673" t="e">
        <f>VLOOKUP(F606,DB!$D$4:$G$403,4,FALSE)</f>
        <v>#N/A</v>
      </c>
      <c r="D606" s="674" t="e">
        <f>VLOOKUP(F606,DB!$D$4:$G$403,3,FALSE)</f>
        <v>#N/A</v>
      </c>
      <c r="E606" s="675" t="e">
        <f>VLOOKUP(F606,DB!$D$4:$G$403,2,FALSE)</f>
        <v>#N/A</v>
      </c>
      <c r="F606" s="491"/>
      <c r="G606" s="491"/>
      <c r="H606" s="492"/>
      <c r="I606" s="493"/>
      <c r="J606" s="494" t="str">
        <f>IF(I606="","I열의 환율적용방법 선택",IF(I606="개별환율", "직접입력 하세요.", IF(OR(I606="가중평균환율",I606="송금환율"), "직접입력 하세요.", IF(I606="원화집행", 1, IF(I606="월별평균환율(미화)",VLOOKUP(MONTH(A606),월별평균환율!$B$34:$D$45,2,0), IF(I606="월별평균환율(현지화)",VLOOKUP(MONTH(A606),월별평균환율!$B$34:$D$45,3,0)))))))</f>
        <v>I열의 환율적용방법 선택</v>
      </c>
      <c r="K606" s="495">
        <f t="shared" si="9"/>
        <v>0</v>
      </c>
      <c r="L606" s="491"/>
      <c r="M606" s="496"/>
      <c r="N606" s="496"/>
    </row>
    <row r="607" spans="1:14" x14ac:dyDescent="0.3">
      <c r="A607" s="490"/>
      <c r="B607" s="490"/>
      <c r="C607" s="673" t="e">
        <f>VLOOKUP(F607,DB!$D$4:$G$403,4,FALSE)</f>
        <v>#N/A</v>
      </c>
      <c r="D607" s="674" t="e">
        <f>VLOOKUP(F607,DB!$D$4:$G$403,3,FALSE)</f>
        <v>#N/A</v>
      </c>
      <c r="E607" s="675" t="e">
        <f>VLOOKUP(F607,DB!$D$4:$G$403,2,FALSE)</f>
        <v>#N/A</v>
      </c>
      <c r="F607" s="491"/>
      <c r="G607" s="491"/>
      <c r="H607" s="492"/>
      <c r="I607" s="493"/>
      <c r="J607" s="494" t="str">
        <f>IF(I607="","I열의 환율적용방법 선택",IF(I607="개별환율", "직접입력 하세요.", IF(OR(I607="가중평균환율",I607="송금환율"), "직접입력 하세요.", IF(I607="원화집행", 1, IF(I607="월별평균환율(미화)",VLOOKUP(MONTH(A607),월별평균환율!$B$34:$D$45,2,0), IF(I607="월별평균환율(현지화)",VLOOKUP(MONTH(A607),월별평균환율!$B$34:$D$45,3,0)))))))</f>
        <v>I열의 환율적용방법 선택</v>
      </c>
      <c r="K607" s="495">
        <f t="shared" si="9"/>
        <v>0</v>
      </c>
      <c r="L607" s="491"/>
      <c r="M607" s="496"/>
      <c r="N607" s="496"/>
    </row>
    <row r="608" spans="1:14" x14ac:dyDescent="0.3">
      <c r="A608" s="490"/>
      <c r="B608" s="490"/>
      <c r="C608" s="673" t="e">
        <f>VLOOKUP(F608,DB!$D$4:$G$403,4,FALSE)</f>
        <v>#N/A</v>
      </c>
      <c r="D608" s="674" t="e">
        <f>VLOOKUP(F608,DB!$D$4:$G$403,3,FALSE)</f>
        <v>#N/A</v>
      </c>
      <c r="E608" s="675" t="e">
        <f>VLOOKUP(F608,DB!$D$4:$G$403,2,FALSE)</f>
        <v>#N/A</v>
      </c>
      <c r="F608" s="491"/>
      <c r="G608" s="491"/>
      <c r="H608" s="492"/>
      <c r="I608" s="493"/>
      <c r="J608" s="494" t="str">
        <f>IF(I608="","I열의 환율적용방법 선택",IF(I608="개별환율", "직접입력 하세요.", IF(OR(I608="가중평균환율",I608="송금환율"), "직접입력 하세요.", IF(I608="원화집행", 1, IF(I608="월별평균환율(미화)",VLOOKUP(MONTH(A608),월별평균환율!$B$34:$D$45,2,0), IF(I608="월별평균환율(현지화)",VLOOKUP(MONTH(A608),월별평균환율!$B$34:$D$45,3,0)))))))</f>
        <v>I열의 환율적용방법 선택</v>
      </c>
      <c r="K608" s="495">
        <f t="shared" si="9"/>
        <v>0</v>
      </c>
      <c r="L608" s="491"/>
      <c r="M608" s="496"/>
      <c r="N608" s="496"/>
    </row>
    <row r="609" spans="1:14" x14ac:dyDescent="0.3">
      <c r="A609" s="490"/>
      <c r="B609" s="490"/>
      <c r="C609" s="673" t="e">
        <f>VLOOKUP(F609,DB!$D$4:$G$403,4,FALSE)</f>
        <v>#N/A</v>
      </c>
      <c r="D609" s="674" t="e">
        <f>VLOOKUP(F609,DB!$D$4:$G$403,3,FALSE)</f>
        <v>#N/A</v>
      </c>
      <c r="E609" s="675" t="e">
        <f>VLOOKUP(F609,DB!$D$4:$G$403,2,FALSE)</f>
        <v>#N/A</v>
      </c>
      <c r="F609" s="491"/>
      <c r="G609" s="491"/>
      <c r="H609" s="492"/>
      <c r="I609" s="493"/>
      <c r="J609" s="494" t="str">
        <f>IF(I609="","I열의 환율적용방법 선택",IF(I609="개별환율", "직접입력 하세요.", IF(OR(I609="가중평균환율",I609="송금환율"), "직접입력 하세요.", IF(I609="원화집행", 1, IF(I609="월별평균환율(미화)",VLOOKUP(MONTH(A609),월별평균환율!$B$34:$D$45,2,0), IF(I609="월별평균환율(현지화)",VLOOKUP(MONTH(A609),월별평균환율!$B$34:$D$45,3,0)))))))</f>
        <v>I열의 환율적용방법 선택</v>
      </c>
      <c r="K609" s="495">
        <f t="shared" si="9"/>
        <v>0</v>
      </c>
      <c r="L609" s="491"/>
      <c r="M609" s="496"/>
      <c r="N609" s="496"/>
    </row>
    <row r="610" spans="1:14" x14ac:dyDescent="0.3">
      <c r="A610" s="490"/>
      <c r="B610" s="490"/>
      <c r="C610" s="673" t="e">
        <f>VLOOKUP(F610,DB!$D$4:$G$403,4,FALSE)</f>
        <v>#N/A</v>
      </c>
      <c r="D610" s="674" t="e">
        <f>VLOOKUP(F610,DB!$D$4:$G$403,3,FALSE)</f>
        <v>#N/A</v>
      </c>
      <c r="E610" s="675" t="e">
        <f>VLOOKUP(F610,DB!$D$4:$G$403,2,FALSE)</f>
        <v>#N/A</v>
      </c>
      <c r="F610" s="491"/>
      <c r="G610" s="491"/>
      <c r="H610" s="492"/>
      <c r="I610" s="493"/>
      <c r="J610" s="494" t="str">
        <f>IF(I610="","I열의 환율적용방법 선택",IF(I610="개별환율", "직접입력 하세요.", IF(OR(I610="가중평균환율",I610="송금환율"), "직접입력 하세요.", IF(I610="원화집행", 1, IF(I610="월별평균환율(미화)",VLOOKUP(MONTH(A610),월별평균환율!$B$34:$D$45,2,0), IF(I610="월별평균환율(현지화)",VLOOKUP(MONTH(A610),월별평균환율!$B$34:$D$45,3,0)))))))</f>
        <v>I열의 환율적용방법 선택</v>
      </c>
      <c r="K610" s="495">
        <f t="shared" si="9"/>
        <v>0</v>
      </c>
      <c r="L610" s="491"/>
      <c r="M610" s="496"/>
      <c r="N610" s="496"/>
    </row>
    <row r="611" spans="1:14" x14ac:dyDescent="0.3">
      <c r="A611" s="490"/>
      <c r="B611" s="490"/>
      <c r="C611" s="673" t="e">
        <f>VLOOKUP(F611,DB!$D$4:$G$403,4,FALSE)</f>
        <v>#N/A</v>
      </c>
      <c r="D611" s="674" t="e">
        <f>VLOOKUP(F611,DB!$D$4:$G$403,3,FALSE)</f>
        <v>#N/A</v>
      </c>
      <c r="E611" s="675" t="e">
        <f>VLOOKUP(F611,DB!$D$4:$G$403,2,FALSE)</f>
        <v>#N/A</v>
      </c>
      <c r="F611" s="491"/>
      <c r="G611" s="491"/>
      <c r="H611" s="492"/>
      <c r="I611" s="493"/>
      <c r="J611" s="494" t="str">
        <f>IF(I611="","I열의 환율적용방법 선택",IF(I611="개별환율", "직접입력 하세요.", IF(OR(I611="가중평균환율",I611="송금환율"), "직접입력 하세요.", IF(I611="원화집행", 1, IF(I611="월별평균환율(미화)",VLOOKUP(MONTH(A611),월별평균환율!$B$34:$D$45,2,0), IF(I611="월별평균환율(현지화)",VLOOKUP(MONTH(A611),월별평균환율!$B$34:$D$45,3,0)))))))</f>
        <v>I열의 환율적용방법 선택</v>
      </c>
      <c r="K611" s="495">
        <f t="shared" si="9"/>
        <v>0</v>
      </c>
      <c r="L611" s="491"/>
      <c r="M611" s="496"/>
      <c r="N611" s="496"/>
    </row>
    <row r="612" spans="1:14" x14ac:dyDescent="0.3">
      <c r="A612" s="490"/>
      <c r="B612" s="490"/>
      <c r="C612" s="673" t="e">
        <f>VLOOKUP(F612,DB!$D$4:$G$403,4,FALSE)</f>
        <v>#N/A</v>
      </c>
      <c r="D612" s="674" t="e">
        <f>VLOOKUP(F612,DB!$D$4:$G$403,3,FALSE)</f>
        <v>#N/A</v>
      </c>
      <c r="E612" s="675" t="e">
        <f>VLOOKUP(F612,DB!$D$4:$G$403,2,FALSE)</f>
        <v>#N/A</v>
      </c>
      <c r="F612" s="491"/>
      <c r="G612" s="491"/>
      <c r="H612" s="492"/>
      <c r="I612" s="493"/>
      <c r="J612" s="494" t="str">
        <f>IF(I612="","I열의 환율적용방법 선택",IF(I612="개별환율", "직접입력 하세요.", IF(OR(I612="가중평균환율",I612="송금환율"), "직접입력 하세요.", IF(I612="원화집행", 1, IF(I612="월별평균환율(미화)",VLOOKUP(MONTH(A612),월별평균환율!$B$34:$D$45,2,0), IF(I612="월별평균환율(현지화)",VLOOKUP(MONTH(A612),월별평균환율!$B$34:$D$45,3,0)))))))</f>
        <v>I열의 환율적용방법 선택</v>
      </c>
      <c r="K612" s="495">
        <f t="shared" si="9"/>
        <v>0</v>
      </c>
      <c r="L612" s="491"/>
      <c r="M612" s="496"/>
      <c r="N612" s="496"/>
    </row>
    <row r="613" spans="1:14" x14ac:dyDescent="0.3">
      <c r="A613" s="490"/>
      <c r="B613" s="490"/>
      <c r="C613" s="673" t="e">
        <f>VLOOKUP(F613,DB!$D$4:$G$403,4,FALSE)</f>
        <v>#N/A</v>
      </c>
      <c r="D613" s="674" t="e">
        <f>VLOOKUP(F613,DB!$D$4:$G$403,3,FALSE)</f>
        <v>#N/A</v>
      </c>
      <c r="E613" s="675" t="e">
        <f>VLOOKUP(F613,DB!$D$4:$G$403,2,FALSE)</f>
        <v>#N/A</v>
      </c>
      <c r="F613" s="491"/>
      <c r="G613" s="491"/>
      <c r="H613" s="492"/>
      <c r="I613" s="493"/>
      <c r="J613" s="494" t="str">
        <f>IF(I613="","I열의 환율적용방법 선택",IF(I613="개별환율", "직접입력 하세요.", IF(OR(I613="가중평균환율",I613="송금환율"), "직접입력 하세요.", IF(I613="원화집행", 1, IF(I613="월별평균환율(미화)",VLOOKUP(MONTH(A613),월별평균환율!$B$34:$D$45,2,0), IF(I613="월별평균환율(현지화)",VLOOKUP(MONTH(A613),월별평균환율!$B$34:$D$45,3,0)))))))</f>
        <v>I열의 환율적용방법 선택</v>
      </c>
      <c r="K613" s="495">
        <f t="shared" si="9"/>
        <v>0</v>
      </c>
      <c r="L613" s="491"/>
      <c r="M613" s="496"/>
      <c r="N613" s="496"/>
    </row>
    <row r="614" spans="1:14" x14ac:dyDescent="0.3">
      <c r="A614" s="490"/>
      <c r="B614" s="490"/>
      <c r="C614" s="673" t="e">
        <f>VLOOKUP(F614,DB!$D$4:$G$403,4,FALSE)</f>
        <v>#N/A</v>
      </c>
      <c r="D614" s="674" t="e">
        <f>VLOOKUP(F614,DB!$D$4:$G$403,3,FALSE)</f>
        <v>#N/A</v>
      </c>
      <c r="E614" s="675" t="e">
        <f>VLOOKUP(F614,DB!$D$4:$G$403,2,FALSE)</f>
        <v>#N/A</v>
      </c>
      <c r="F614" s="491"/>
      <c r="G614" s="491"/>
      <c r="H614" s="492"/>
      <c r="I614" s="493"/>
      <c r="J614" s="494" t="str">
        <f>IF(I614="","I열의 환율적용방법 선택",IF(I614="개별환율", "직접입력 하세요.", IF(OR(I614="가중평균환율",I614="송금환율"), "직접입력 하세요.", IF(I614="원화집행", 1, IF(I614="월별평균환율(미화)",VLOOKUP(MONTH(A614),월별평균환율!$B$34:$D$45,2,0), IF(I614="월별평균환율(현지화)",VLOOKUP(MONTH(A614),월별평균환율!$B$34:$D$45,3,0)))))))</f>
        <v>I열의 환율적용방법 선택</v>
      </c>
      <c r="K614" s="495">
        <f t="shared" si="9"/>
        <v>0</v>
      </c>
      <c r="L614" s="491"/>
      <c r="M614" s="496"/>
      <c r="N614" s="496"/>
    </row>
    <row r="615" spans="1:14" x14ac:dyDescent="0.3">
      <c r="A615" s="490"/>
      <c r="B615" s="490"/>
      <c r="C615" s="673" t="e">
        <f>VLOOKUP(F615,DB!$D$4:$G$403,4,FALSE)</f>
        <v>#N/A</v>
      </c>
      <c r="D615" s="674" t="e">
        <f>VLOOKUP(F615,DB!$D$4:$G$403,3,FALSE)</f>
        <v>#N/A</v>
      </c>
      <c r="E615" s="675" t="e">
        <f>VLOOKUP(F615,DB!$D$4:$G$403,2,FALSE)</f>
        <v>#N/A</v>
      </c>
      <c r="F615" s="491"/>
      <c r="G615" s="491"/>
      <c r="H615" s="492"/>
      <c r="I615" s="493"/>
      <c r="J615" s="494" t="str">
        <f>IF(I615="","I열의 환율적용방법 선택",IF(I615="개별환율", "직접입력 하세요.", IF(OR(I615="가중평균환율",I615="송금환율"), "직접입력 하세요.", IF(I615="원화집행", 1, IF(I615="월별평균환율(미화)",VLOOKUP(MONTH(A615),월별평균환율!$B$34:$D$45,2,0), IF(I615="월별평균환율(현지화)",VLOOKUP(MONTH(A615),월별평균환율!$B$34:$D$45,3,0)))))))</f>
        <v>I열의 환율적용방법 선택</v>
      </c>
      <c r="K615" s="495">
        <f t="shared" si="9"/>
        <v>0</v>
      </c>
      <c r="L615" s="491"/>
      <c r="M615" s="496"/>
      <c r="N615" s="496"/>
    </row>
    <row r="616" spans="1:14" x14ac:dyDescent="0.3">
      <c r="A616" s="490"/>
      <c r="B616" s="490"/>
      <c r="C616" s="673" t="e">
        <f>VLOOKUP(F616,DB!$D$4:$G$403,4,FALSE)</f>
        <v>#N/A</v>
      </c>
      <c r="D616" s="674" t="e">
        <f>VLOOKUP(F616,DB!$D$4:$G$403,3,FALSE)</f>
        <v>#N/A</v>
      </c>
      <c r="E616" s="675" t="e">
        <f>VLOOKUP(F616,DB!$D$4:$G$403,2,FALSE)</f>
        <v>#N/A</v>
      </c>
      <c r="F616" s="491"/>
      <c r="G616" s="491"/>
      <c r="H616" s="492"/>
      <c r="I616" s="493"/>
      <c r="J616" s="494" t="str">
        <f>IF(I616="","I열의 환율적용방법 선택",IF(I616="개별환율", "직접입력 하세요.", IF(OR(I616="가중평균환율",I616="송금환율"), "직접입력 하세요.", IF(I616="원화집행", 1, IF(I616="월별평균환율(미화)",VLOOKUP(MONTH(A616),월별평균환율!$B$34:$D$45,2,0), IF(I616="월별평균환율(현지화)",VLOOKUP(MONTH(A616),월별평균환율!$B$34:$D$45,3,0)))))))</f>
        <v>I열의 환율적용방법 선택</v>
      </c>
      <c r="K616" s="495">
        <f t="shared" si="9"/>
        <v>0</v>
      </c>
      <c r="L616" s="491"/>
      <c r="M616" s="496"/>
      <c r="N616" s="496"/>
    </row>
    <row r="617" spans="1:14" x14ac:dyDescent="0.3">
      <c r="A617" s="490"/>
      <c r="B617" s="490"/>
      <c r="C617" s="673" t="e">
        <f>VLOOKUP(F617,DB!$D$4:$G$403,4,FALSE)</f>
        <v>#N/A</v>
      </c>
      <c r="D617" s="674" t="e">
        <f>VLOOKUP(F617,DB!$D$4:$G$403,3,FALSE)</f>
        <v>#N/A</v>
      </c>
      <c r="E617" s="675" t="e">
        <f>VLOOKUP(F617,DB!$D$4:$G$403,2,FALSE)</f>
        <v>#N/A</v>
      </c>
      <c r="F617" s="491"/>
      <c r="G617" s="491"/>
      <c r="H617" s="492"/>
      <c r="I617" s="493"/>
      <c r="J617" s="494" t="str">
        <f>IF(I617="","I열의 환율적용방법 선택",IF(I617="개별환율", "직접입력 하세요.", IF(OR(I617="가중평균환율",I617="송금환율"), "직접입력 하세요.", IF(I617="원화집행", 1, IF(I617="월별평균환율(미화)",VLOOKUP(MONTH(A617),월별평균환율!$B$34:$D$45,2,0), IF(I617="월별평균환율(현지화)",VLOOKUP(MONTH(A617),월별평균환율!$B$34:$D$45,3,0)))))))</f>
        <v>I열의 환율적용방법 선택</v>
      </c>
      <c r="K617" s="495">
        <f t="shared" si="9"/>
        <v>0</v>
      </c>
      <c r="L617" s="491"/>
      <c r="M617" s="496"/>
      <c r="N617" s="496"/>
    </row>
    <row r="618" spans="1:14" x14ac:dyDescent="0.3">
      <c r="A618" s="490"/>
      <c r="B618" s="490"/>
      <c r="C618" s="673" t="e">
        <f>VLOOKUP(F618,DB!$D$4:$G$403,4,FALSE)</f>
        <v>#N/A</v>
      </c>
      <c r="D618" s="674" t="e">
        <f>VLOOKUP(F618,DB!$D$4:$G$403,3,FALSE)</f>
        <v>#N/A</v>
      </c>
      <c r="E618" s="675" t="e">
        <f>VLOOKUP(F618,DB!$D$4:$G$403,2,FALSE)</f>
        <v>#N/A</v>
      </c>
      <c r="F618" s="491"/>
      <c r="G618" s="491"/>
      <c r="H618" s="492"/>
      <c r="I618" s="493"/>
      <c r="J618" s="494" t="str">
        <f>IF(I618="","I열의 환율적용방법 선택",IF(I618="개별환율", "직접입력 하세요.", IF(OR(I618="가중평균환율",I618="송금환율"), "직접입력 하세요.", IF(I618="원화집행", 1, IF(I618="월별평균환율(미화)",VLOOKUP(MONTH(A618),월별평균환율!$B$34:$D$45,2,0), IF(I618="월별평균환율(현지화)",VLOOKUP(MONTH(A618),월별평균환율!$B$34:$D$45,3,0)))))))</f>
        <v>I열의 환율적용방법 선택</v>
      </c>
      <c r="K618" s="495">
        <f t="shared" si="9"/>
        <v>0</v>
      </c>
      <c r="L618" s="491"/>
      <c r="M618" s="496"/>
      <c r="N618" s="496"/>
    </row>
    <row r="619" spans="1:14" x14ac:dyDescent="0.3">
      <c r="A619" s="490"/>
      <c r="B619" s="490"/>
      <c r="C619" s="673" t="e">
        <f>VLOOKUP(F619,DB!$D$4:$G$403,4,FALSE)</f>
        <v>#N/A</v>
      </c>
      <c r="D619" s="674" t="e">
        <f>VLOOKUP(F619,DB!$D$4:$G$403,3,FALSE)</f>
        <v>#N/A</v>
      </c>
      <c r="E619" s="675" t="e">
        <f>VLOOKUP(F619,DB!$D$4:$G$403,2,FALSE)</f>
        <v>#N/A</v>
      </c>
      <c r="F619" s="491"/>
      <c r="G619" s="491"/>
      <c r="H619" s="492"/>
      <c r="I619" s="493"/>
      <c r="J619" s="494" t="str">
        <f>IF(I619="","I열의 환율적용방법 선택",IF(I619="개별환율", "직접입력 하세요.", IF(OR(I619="가중평균환율",I619="송금환율"), "직접입력 하세요.", IF(I619="원화집행", 1, IF(I619="월별평균환율(미화)",VLOOKUP(MONTH(A619),월별평균환율!$B$34:$D$45,2,0), IF(I619="월별평균환율(현지화)",VLOOKUP(MONTH(A619),월별평균환율!$B$34:$D$45,3,0)))))))</f>
        <v>I열의 환율적용방법 선택</v>
      </c>
      <c r="K619" s="495">
        <f t="shared" si="9"/>
        <v>0</v>
      </c>
      <c r="L619" s="491"/>
      <c r="M619" s="496"/>
      <c r="N619" s="496"/>
    </row>
    <row r="620" spans="1:14" x14ac:dyDescent="0.3">
      <c r="A620" s="490"/>
      <c r="B620" s="490"/>
      <c r="C620" s="673" t="e">
        <f>VLOOKUP(F620,DB!$D$4:$G$403,4,FALSE)</f>
        <v>#N/A</v>
      </c>
      <c r="D620" s="674" t="e">
        <f>VLOOKUP(F620,DB!$D$4:$G$403,3,FALSE)</f>
        <v>#N/A</v>
      </c>
      <c r="E620" s="675" t="e">
        <f>VLOOKUP(F620,DB!$D$4:$G$403,2,FALSE)</f>
        <v>#N/A</v>
      </c>
      <c r="F620" s="491"/>
      <c r="G620" s="491"/>
      <c r="H620" s="492"/>
      <c r="I620" s="493"/>
      <c r="J620" s="494" t="str">
        <f>IF(I620="","I열의 환율적용방법 선택",IF(I620="개별환율", "직접입력 하세요.", IF(OR(I620="가중평균환율",I620="송금환율"), "직접입력 하세요.", IF(I620="원화집행", 1, IF(I620="월별평균환율(미화)",VLOOKUP(MONTH(A620),월별평균환율!$B$34:$D$45,2,0), IF(I620="월별평균환율(현지화)",VLOOKUP(MONTH(A620),월별평균환율!$B$34:$D$45,3,0)))))))</f>
        <v>I열의 환율적용방법 선택</v>
      </c>
      <c r="K620" s="495">
        <f t="shared" si="9"/>
        <v>0</v>
      </c>
      <c r="L620" s="491"/>
      <c r="M620" s="496"/>
      <c r="N620" s="496"/>
    </row>
    <row r="621" spans="1:14" x14ac:dyDescent="0.3">
      <c r="A621" s="490"/>
      <c r="B621" s="490"/>
      <c r="C621" s="673" t="e">
        <f>VLOOKUP(F621,DB!$D$4:$G$403,4,FALSE)</f>
        <v>#N/A</v>
      </c>
      <c r="D621" s="674" t="e">
        <f>VLOOKUP(F621,DB!$D$4:$G$403,3,FALSE)</f>
        <v>#N/A</v>
      </c>
      <c r="E621" s="675" t="e">
        <f>VLOOKUP(F621,DB!$D$4:$G$403,2,FALSE)</f>
        <v>#N/A</v>
      </c>
      <c r="F621" s="491"/>
      <c r="G621" s="491"/>
      <c r="H621" s="492"/>
      <c r="I621" s="493"/>
      <c r="J621" s="494" t="str">
        <f>IF(I621="","I열의 환율적용방법 선택",IF(I621="개별환율", "직접입력 하세요.", IF(OR(I621="가중평균환율",I621="송금환율"), "직접입력 하세요.", IF(I621="원화집행", 1, IF(I621="월별평균환율(미화)",VLOOKUP(MONTH(A621),월별평균환율!$B$34:$D$45,2,0), IF(I621="월별평균환율(현지화)",VLOOKUP(MONTH(A621),월별평균환율!$B$34:$D$45,3,0)))))))</f>
        <v>I열의 환율적용방법 선택</v>
      </c>
      <c r="K621" s="495">
        <f t="shared" si="9"/>
        <v>0</v>
      </c>
      <c r="L621" s="491"/>
      <c r="M621" s="496"/>
      <c r="N621" s="496"/>
    </row>
    <row r="622" spans="1:14" x14ac:dyDescent="0.3">
      <c r="A622" s="490"/>
      <c r="B622" s="490"/>
      <c r="C622" s="673" t="e">
        <f>VLOOKUP(F622,DB!$D$4:$G$403,4,FALSE)</f>
        <v>#N/A</v>
      </c>
      <c r="D622" s="674" t="e">
        <f>VLOOKUP(F622,DB!$D$4:$G$403,3,FALSE)</f>
        <v>#N/A</v>
      </c>
      <c r="E622" s="675" t="e">
        <f>VLOOKUP(F622,DB!$D$4:$G$403,2,FALSE)</f>
        <v>#N/A</v>
      </c>
      <c r="F622" s="491"/>
      <c r="G622" s="491"/>
      <c r="H622" s="492"/>
      <c r="I622" s="493"/>
      <c r="J622" s="494" t="str">
        <f>IF(I622="","I열의 환율적용방법 선택",IF(I622="개별환율", "직접입력 하세요.", IF(OR(I622="가중평균환율",I622="송금환율"), "직접입력 하세요.", IF(I622="원화집행", 1, IF(I622="월별평균환율(미화)",VLOOKUP(MONTH(A622),월별평균환율!$B$34:$D$45,2,0), IF(I622="월별평균환율(현지화)",VLOOKUP(MONTH(A622),월별평균환율!$B$34:$D$45,3,0)))))))</f>
        <v>I열의 환율적용방법 선택</v>
      </c>
      <c r="K622" s="495">
        <f t="shared" si="9"/>
        <v>0</v>
      </c>
      <c r="L622" s="491"/>
      <c r="M622" s="496"/>
      <c r="N622" s="496"/>
    </row>
    <row r="623" spans="1:14" x14ac:dyDescent="0.3">
      <c r="A623" s="490"/>
      <c r="B623" s="490"/>
      <c r="C623" s="673" t="e">
        <f>VLOOKUP(F623,DB!$D$4:$G$403,4,FALSE)</f>
        <v>#N/A</v>
      </c>
      <c r="D623" s="674" t="e">
        <f>VLOOKUP(F623,DB!$D$4:$G$403,3,FALSE)</f>
        <v>#N/A</v>
      </c>
      <c r="E623" s="675" t="e">
        <f>VLOOKUP(F623,DB!$D$4:$G$403,2,FALSE)</f>
        <v>#N/A</v>
      </c>
      <c r="F623" s="491"/>
      <c r="G623" s="491"/>
      <c r="H623" s="492"/>
      <c r="I623" s="493"/>
      <c r="J623" s="494" t="str">
        <f>IF(I623="","I열의 환율적용방법 선택",IF(I623="개별환율", "직접입력 하세요.", IF(OR(I623="가중평균환율",I623="송금환율"), "직접입력 하세요.", IF(I623="원화집행", 1, IF(I623="월별평균환율(미화)",VLOOKUP(MONTH(A623),월별평균환율!$B$34:$D$45,2,0), IF(I623="월별평균환율(현지화)",VLOOKUP(MONTH(A623),월별평균환율!$B$34:$D$45,3,0)))))))</f>
        <v>I열의 환율적용방법 선택</v>
      </c>
      <c r="K623" s="495">
        <f t="shared" si="9"/>
        <v>0</v>
      </c>
      <c r="L623" s="491"/>
      <c r="M623" s="496"/>
      <c r="N623" s="496"/>
    </row>
    <row r="624" spans="1:14" x14ac:dyDescent="0.3">
      <c r="A624" s="490"/>
      <c r="B624" s="490"/>
      <c r="C624" s="673" t="e">
        <f>VLOOKUP(F624,DB!$D$4:$G$403,4,FALSE)</f>
        <v>#N/A</v>
      </c>
      <c r="D624" s="674" t="e">
        <f>VLOOKUP(F624,DB!$D$4:$G$403,3,FALSE)</f>
        <v>#N/A</v>
      </c>
      <c r="E624" s="675" t="e">
        <f>VLOOKUP(F624,DB!$D$4:$G$403,2,FALSE)</f>
        <v>#N/A</v>
      </c>
      <c r="F624" s="491"/>
      <c r="G624" s="491"/>
      <c r="H624" s="492"/>
      <c r="I624" s="493"/>
      <c r="J624" s="494" t="str">
        <f>IF(I624="","I열의 환율적용방법 선택",IF(I624="개별환율", "직접입력 하세요.", IF(OR(I624="가중평균환율",I624="송금환율"), "직접입력 하세요.", IF(I624="원화집행", 1, IF(I624="월별평균환율(미화)",VLOOKUP(MONTH(A624),월별평균환율!$B$34:$D$45,2,0), IF(I624="월별평균환율(현지화)",VLOOKUP(MONTH(A624),월별평균환율!$B$34:$D$45,3,0)))))))</f>
        <v>I열의 환율적용방법 선택</v>
      </c>
      <c r="K624" s="495">
        <f t="shared" si="9"/>
        <v>0</v>
      </c>
      <c r="L624" s="491"/>
      <c r="M624" s="496"/>
      <c r="N624" s="496"/>
    </row>
    <row r="625" spans="1:14" x14ac:dyDescent="0.3">
      <c r="A625" s="490"/>
      <c r="B625" s="490"/>
      <c r="C625" s="673" t="e">
        <f>VLOOKUP(F625,DB!$D$4:$G$403,4,FALSE)</f>
        <v>#N/A</v>
      </c>
      <c r="D625" s="674" t="e">
        <f>VLOOKUP(F625,DB!$D$4:$G$403,3,FALSE)</f>
        <v>#N/A</v>
      </c>
      <c r="E625" s="675" t="e">
        <f>VLOOKUP(F625,DB!$D$4:$G$403,2,FALSE)</f>
        <v>#N/A</v>
      </c>
      <c r="F625" s="491"/>
      <c r="G625" s="491"/>
      <c r="H625" s="492"/>
      <c r="I625" s="493"/>
      <c r="J625" s="494" t="str">
        <f>IF(I625="","I열의 환율적용방법 선택",IF(I625="개별환율", "직접입력 하세요.", IF(OR(I625="가중평균환율",I625="송금환율"), "직접입력 하세요.", IF(I625="원화집행", 1, IF(I625="월별평균환율(미화)",VLOOKUP(MONTH(A625),월별평균환율!$B$34:$D$45,2,0), IF(I625="월별평균환율(현지화)",VLOOKUP(MONTH(A625),월별평균환율!$B$34:$D$45,3,0)))))))</f>
        <v>I열의 환율적용방법 선택</v>
      </c>
      <c r="K625" s="495">
        <f t="shared" si="9"/>
        <v>0</v>
      </c>
      <c r="L625" s="491"/>
      <c r="M625" s="496"/>
      <c r="N625" s="496"/>
    </row>
    <row r="626" spans="1:14" x14ac:dyDescent="0.3">
      <c r="A626" s="490"/>
      <c r="B626" s="490"/>
      <c r="C626" s="673" t="e">
        <f>VLOOKUP(F626,DB!$D$4:$G$403,4,FALSE)</f>
        <v>#N/A</v>
      </c>
      <c r="D626" s="674" t="e">
        <f>VLOOKUP(F626,DB!$D$4:$G$403,3,FALSE)</f>
        <v>#N/A</v>
      </c>
      <c r="E626" s="675" t="e">
        <f>VLOOKUP(F626,DB!$D$4:$G$403,2,FALSE)</f>
        <v>#N/A</v>
      </c>
      <c r="F626" s="491"/>
      <c r="G626" s="491"/>
      <c r="H626" s="492"/>
      <c r="I626" s="493"/>
      <c r="J626" s="494" t="str">
        <f>IF(I626="","I열의 환율적용방법 선택",IF(I626="개별환율", "직접입력 하세요.", IF(OR(I626="가중평균환율",I626="송금환율"), "직접입력 하세요.", IF(I626="원화집행", 1, IF(I626="월별평균환율(미화)",VLOOKUP(MONTH(A626),월별평균환율!$B$34:$D$45,2,0), IF(I626="월별평균환율(현지화)",VLOOKUP(MONTH(A626),월별평균환율!$B$34:$D$45,3,0)))))))</f>
        <v>I열의 환율적용방법 선택</v>
      </c>
      <c r="K626" s="495">
        <f t="shared" si="9"/>
        <v>0</v>
      </c>
      <c r="L626" s="491"/>
      <c r="M626" s="496"/>
      <c r="N626" s="496"/>
    </row>
    <row r="627" spans="1:14" x14ac:dyDescent="0.3">
      <c r="A627" s="490"/>
      <c r="B627" s="490"/>
      <c r="C627" s="673" t="e">
        <f>VLOOKUP(F627,DB!$D$4:$G$403,4,FALSE)</f>
        <v>#N/A</v>
      </c>
      <c r="D627" s="674" t="e">
        <f>VLOOKUP(F627,DB!$D$4:$G$403,3,FALSE)</f>
        <v>#N/A</v>
      </c>
      <c r="E627" s="675" t="e">
        <f>VLOOKUP(F627,DB!$D$4:$G$403,2,FALSE)</f>
        <v>#N/A</v>
      </c>
      <c r="F627" s="491"/>
      <c r="G627" s="491"/>
      <c r="H627" s="492"/>
      <c r="I627" s="493"/>
      <c r="J627" s="494" t="str">
        <f>IF(I627="","I열의 환율적용방법 선택",IF(I627="개별환율", "직접입력 하세요.", IF(OR(I627="가중평균환율",I627="송금환율"), "직접입력 하세요.", IF(I627="원화집행", 1, IF(I627="월별평균환율(미화)",VLOOKUP(MONTH(A627),월별평균환율!$B$34:$D$45,2,0), IF(I627="월별평균환율(현지화)",VLOOKUP(MONTH(A627),월별평균환율!$B$34:$D$45,3,0)))))))</f>
        <v>I열의 환율적용방법 선택</v>
      </c>
      <c r="K627" s="495">
        <f t="shared" si="9"/>
        <v>0</v>
      </c>
      <c r="L627" s="491"/>
      <c r="M627" s="496"/>
      <c r="N627" s="496"/>
    </row>
    <row r="628" spans="1:14" x14ac:dyDescent="0.3">
      <c r="A628" s="490"/>
      <c r="B628" s="490"/>
      <c r="C628" s="673" t="e">
        <f>VLOOKUP(F628,DB!$D$4:$G$403,4,FALSE)</f>
        <v>#N/A</v>
      </c>
      <c r="D628" s="674" t="e">
        <f>VLOOKUP(F628,DB!$D$4:$G$403,3,FALSE)</f>
        <v>#N/A</v>
      </c>
      <c r="E628" s="675" t="e">
        <f>VLOOKUP(F628,DB!$D$4:$G$403,2,FALSE)</f>
        <v>#N/A</v>
      </c>
      <c r="F628" s="491"/>
      <c r="G628" s="491"/>
      <c r="H628" s="492"/>
      <c r="I628" s="493"/>
      <c r="J628" s="494" t="str">
        <f>IF(I628="","I열의 환율적용방법 선택",IF(I628="개별환율", "직접입력 하세요.", IF(OR(I628="가중평균환율",I628="송금환율"), "직접입력 하세요.", IF(I628="원화집행", 1, IF(I628="월별평균환율(미화)",VLOOKUP(MONTH(A628),월별평균환율!$B$34:$D$45,2,0), IF(I628="월별평균환율(현지화)",VLOOKUP(MONTH(A628),월별평균환율!$B$34:$D$45,3,0)))))))</f>
        <v>I열의 환율적용방법 선택</v>
      </c>
      <c r="K628" s="495">
        <f t="shared" si="9"/>
        <v>0</v>
      </c>
      <c r="L628" s="491"/>
      <c r="M628" s="496"/>
      <c r="N628" s="496"/>
    </row>
    <row r="629" spans="1:14" x14ac:dyDescent="0.3">
      <c r="A629" s="490"/>
      <c r="B629" s="490"/>
      <c r="C629" s="673" t="e">
        <f>VLOOKUP(F629,DB!$D$4:$G$403,4,FALSE)</f>
        <v>#N/A</v>
      </c>
      <c r="D629" s="674" t="e">
        <f>VLOOKUP(F629,DB!$D$4:$G$403,3,FALSE)</f>
        <v>#N/A</v>
      </c>
      <c r="E629" s="675" t="e">
        <f>VLOOKUP(F629,DB!$D$4:$G$403,2,FALSE)</f>
        <v>#N/A</v>
      </c>
      <c r="F629" s="491"/>
      <c r="G629" s="491"/>
      <c r="H629" s="492"/>
      <c r="I629" s="493"/>
      <c r="J629" s="494" t="str">
        <f>IF(I629="","I열의 환율적용방법 선택",IF(I629="개별환율", "직접입력 하세요.", IF(OR(I629="가중평균환율",I629="송금환율"), "직접입력 하세요.", IF(I629="원화집행", 1, IF(I629="월별평균환율(미화)",VLOOKUP(MONTH(A629),월별평균환율!$B$34:$D$45,2,0), IF(I629="월별평균환율(현지화)",VLOOKUP(MONTH(A629),월별평균환율!$B$34:$D$45,3,0)))))))</f>
        <v>I열의 환율적용방법 선택</v>
      </c>
      <c r="K629" s="495">
        <f t="shared" si="9"/>
        <v>0</v>
      </c>
      <c r="L629" s="491"/>
      <c r="M629" s="496"/>
      <c r="N629" s="496"/>
    </row>
    <row r="630" spans="1:14" x14ac:dyDescent="0.3">
      <c r="A630" s="490"/>
      <c r="B630" s="490"/>
      <c r="C630" s="673" t="e">
        <f>VLOOKUP(F630,DB!$D$4:$G$403,4,FALSE)</f>
        <v>#N/A</v>
      </c>
      <c r="D630" s="674" t="e">
        <f>VLOOKUP(F630,DB!$D$4:$G$403,3,FALSE)</f>
        <v>#N/A</v>
      </c>
      <c r="E630" s="675" t="e">
        <f>VLOOKUP(F630,DB!$D$4:$G$403,2,FALSE)</f>
        <v>#N/A</v>
      </c>
      <c r="F630" s="491"/>
      <c r="G630" s="491"/>
      <c r="H630" s="492"/>
      <c r="I630" s="493"/>
      <c r="J630" s="494" t="str">
        <f>IF(I630="","I열의 환율적용방법 선택",IF(I630="개별환율", "직접입력 하세요.", IF(OR(I630="가중평균환율",I630="송금환율"), "직접입력 하세요.", IF(I630="원화집행", 1, IF(I630="월별평균환율(미화)",VLOOKUP(MONTH(A630),월별평균환율!$B$34:$D$45,2,0), IF(I630="월별평균환율(현지화)",VLOOKUP(MONTH(A630),월별평균환율!$B$34:$D$45,3,0)))))))</f>
        <v>I열의 환율적용방법 선택</v>
      </c>
      <c r="K630" s="495">
        <f t="shared" si="9"/>
        <v>0</v>
      </c>
      <c r="L630" s="491"/>
      <c r="M630" s="496"/>
      <c r="N630" s="496"/>
    </row>
    <row r="631" spans="1:14" x14ac:dyDescent="0.3">
      <c r="A631" s="490"/>
      <c r="B631" s="490"/>
      <c r="C631" s="673" t="e">
        <f>VLOOKUP(F631,DB!$D$4:$G$403,4,FALSE)</f>
        <v>#N/A</v>
      </c>
      <c r="D631" s="674" t="e">
        <f>VLOOKUP(F631,DB!$D$4:$G$403,3,FALSE)</f>
        <v>#N/A</v>
      </c>
      <c r="E631" s="675" t="e">
        <f>VLOOKUP(F631,DB!$D$4:$G$403,2,FALSE)</f>
        <v>#N/A</v>
      </c>
      <c r="F631" s="491"/>
      <c r="G631" s="491"/>
      <c r="H631" s="492"/>
      <c r="I631" s="493"/>
      <c r="J631" s="494" t="str">
        <f>IF(I631="","I열의 환율적용방법 선택",IF(I631="개별환율", "직접입력 하세요.", IF(OR(I631="가중평균환율",I631="송금환율"), "직접입력 하세요.", IF(I631="원화집행", 1, IF(I631="월별평균환율(미화)",VLOOKUP(MONTH(A631),월별평균환율!$B$34:$D$45,2,0), IF(I631="월별평균환율(현지화)",VLOOKUP(MONTH(A631),월별평균환율!$B$34:$D$45,3,0)))))))</f>
        <v>I열의 환율적용방법 선택</v>
      </c>
      <c r="K631" s="495">
        <f t="shared" si="9"/>
        <v>0</v>
      </c>
      <c r="L631" s="491"/>
      <c r="M631" s="496"/>
      <c r="N631" s="496"/>
    </row>
    <row r="632" spans="1:14" x14ac:dyDescent="0.3">
      <c r="A632" s="490"/>
      <c r="B632" s="490"/>
      <c r="C632" s="673" t="e">
        <f>VLOOKUP(F632,DB!$D$4:$G$403,4,FALSE)</f>
        <v>#N/A</v>
      </c>
      <c r="D632" s="674" t="e">
        <f>VLOOKUP(F632,DB!$D$4:$G$403,3,FALSE)</f>
        <v>#N/A</v>
      </c>
      <c r="E632" s="675" t="e">
        <f>VLOOKUP(F632,DB!$D$4:$G$403,2,FALSE)</f>
        <v>#N/A</v>
      </c>
      <c r="F632" s="491"/>
      <c r="G632" s="491"/>
      <c r="H632" s="492"/>
      <c r="I632" s="493"/>
      <c r="J632" s="494" t="str">
        <f>IF(I632="","I열의 환율적용방법 선택",IF(I632="개별환율", "직접입력 하세요.", IF(OR(I632="가중평균환율",I632="송금환율"), "직접입력 하세요.", IF(I632="원화집행", 1, IF(I632="월별평균환율(미화)",VLOOKUP(MONTH(A632),월별평균환율!$B$34:$D$45,2,0), IF(I632="월별평균환율(현지화)",VLOOKUP(MONTH(A632),월별평균환율!$B$34:$D$45,3,0)))))))</f>
        <v>I열의 환율적용방법 선택</v>
      </c>
      <c r="K632" s="495">
        <f t="shared" si="9"/>
        <v>0</v>
      </c>
      <c r="L632" s="491"/>
      <c r="M632" s="496"/>
      <c r="N632" s="496"/>
    </row>
    <row r="633" spans="1:14" x14ac:dyDescent="0.3">
      <c r="A633" s="490"/>
      <c r="B633" s="490"/>
      <c r="C633" s="673" t="e">
        <f>VLOOKUP(F633,DB!$D$4:$G$403,4,FALSE)</f>
        <v>#N/A</v>
      </c>
      <c r="D633" s="674" t="e">
        <f>VLOOKUP(F633,DB!$D$4:$G$403,3,FALSE)</f>
        <v>#N/A</v>
      </c>
      <c r="E633" s="675" t="e">
        <f>VLOOKUP(F633,DB!$D$4:$G$403,2,FALSE)</f>
        <v>#N/A</v>
      </c>
      <c r="F633" s="491"/>
      <c r="G633" s="491"/>
      <c r="H633" s="492"/>
      <c r="I633" s="493"/>
      <c r="J633" s="494" t="str">
        <f>IF(I633="","I열의 환율적용방법 선택",IF(I633="개별환율", "직접입력 하세요.", IF(OR(I633="가중평균환율",I633="송금환율"), "직접입력 하세요.", IF(I633="원화집행", 1, IF(I633="월별평균환율(미화)",VLOOKUP(MONTH(A633),월별평균환율!$B$34:$D$45,2,0), IF(I633="월별평균환율(현지화)",VLOOKUP(MONTH(A633),월별평균환율!$B$34:$D$45,3,0)))))))</f>
        <v>I열의 환율적용방법 선택</v>
      </c>
      <c r="K633" s="495">
        <f t="shared" si="9"/>
        <v>0</v>
      </c>
      <c r="L633" s="491"/>
      <c r="M633" s="496"/>
      <c r="N633" s="496"/>
    </row>
    <row r="634" spans="1:14" x14ac:dyDescent="0.3">
      <c r="A634" s="490"/>
      <c r="B634" s="490"/>
      <c r="C634" s="673" t="e">
        <f>VLOOKUP(F634,DB!$D$4:$G$403,4,FALSE)</f>
        <v>#N/A</v>
      </c>
      <c r="D634" s="674" t="e">
        <f>VLOOKUP(F634,DB!$D$4:$G$403,3,FALSE)</f>
        <v>#N/A</v>
      </c>
      <c r="E634" s="675" t="e">
        <f>VLOOKUP(F634,DB!$D$4:$G$403,2,FALSE)</f>
        <v>#N/A</v>
      </c>
      <c r="F634" s="491"/>
      <c r="G634" s="491"/>
      <c r="H634" s="492"/>
      <c r="I634" s="493"/>
      <c r="J634" s="494" t="str">
        <f>IF(I634="","I열의 환율적용방법 선택",IF(I634="개별환율", "직접입력 하세요.", IF(OR(I634="가중평균환율",I634="송금환율"), "직접입력 하세요.", IF(I634="원화집행", 1, IF(I634="월별평균환율(미화)",VLOOKUP(MONTH(A634),월별평균환율!$B$34:$D$45,2,0), IF(I634="월별평균환율(현지화)",VLOOKUP(MONTH(A634),월별평균환율!$B$34:$D$45,3,0)))))))</f>
        <v>I열의 환율적용방법 선택</v>
      </c>
      <c r="K634" s="495">
        <f t="shared" si="9"/>
        <v>0</v>
      </c>
      <c r="L634" s="491"/>
      <c r="M634" s="496"/>
      <c r="N634" s="496"/>
    </row>
    <row r="635" spans="1:14" x14ac:dyDescent="0.3">
      <c r="A635" s="490"/>
      <c r="B635" s="490"/>
      <c r="C635" s="673" t="e">
        <f>VLOOKUP(F635,DB!$D$4:$G$403,4,FALSE)</f>
        <v>#N/A</v>
      </c>
      <c r="D635" s="674" t="e">
        <f>VLOOKUP(F635,DB!$D$4:$G$403,3,FALSE)</f>
        <v>#N/A</v>
      </c>
      <c r="E635" s="675" t="e">
        <f>VLOOKUP(F635,DB!$D$4:$G$403,2,FALSE)</f>
        <v>#N/A</v>
      </c>
      <c r="F635" s="491"/>
      <c r="G635" s="491"/>
      <c r="H635" s="492"/>
      <c r="I635" s="493"/>
      <c r="J635" s="494" t="str">
        <f>IF(I635="","I열의 환율적용방법 선택",IF(I635="개별환율", "직접입력 하세요.", IF(OR(I635="가중평균환율",I635="송금환율"), "직접입력 하세요.", IF(I635="원화집행", 1, IF(I635="월별평균환율(미화)",VLOOKUP(MONTH(A635),월별평균환율!$B$34:$D$45,2,0), IF(I635="월별평균환율(현지화)",VLOOKUP(MONTH(A635),월별평균환율!$B$34:$D$45,3,0)))))))</f>
        <v>I열의 환율적용방법 선택</v>
      </c>
      <c r="K635" s="495">
        <f t="shared" si="9"/>
        <v>0</v>
      </c>
      <c r="L635" s="491"/>
      <c r="M635" s="496"/>
      <c r="N635" s="496"/>
    </row>
    <row r="636" spans="1:14" x14ac:dyDescent="0.3">
      <c r="A636" s="490"/>
      <c r="B636" s="490"/>
      <c r="C636" s="673" t="e">
        <f>VLOOKUP(F636,DB!$D$4:$G$403,4,FALSE)</f>
        <v>#N/A</v>
      </c>
      <c r="D636" s="674" t="e">
        <f>VLOOKUP(F636,DB!$D$4:$G$403,3,FALSE)</f>
        <v>#N/A</v>
      </c>
      <c r="E636" s="675" t="e">
        <f>VLOOKUP(F636,DB!$D$4:$G$403,2,FALSE)</f>
        <v>#N/A</v>
      </c>
      <c r="F636" s="491"/>
      <c r="G636" s="491"/>
      <c r="H636" s="492"/>
      <c r="I636" s="493"/>
      <c r="J636" s="494" t="str">
        <f>IF(I636="","I열의 환율적용방법 선택",IF(I636="개별환율", "직접입력 하세요.", IF(OR(I636="가중평균환율",I636="송금환율"), "직접입력 하세요.", IF(I636="원화집행", 1, IF(I636="월별평균환율(미화)",VLOOKUP(MONTH(A636),월별평균환율!$B$34:$D$45,2,0), IF(I636="월별평균환율(현지화)",VLOOKUP(MONTH(A636),월별평균환율!$B$34:$D$45,3,0)))))))</f>
        <v>I열의 환율적용방법 선택</v>
      </c>
      <c r="K636" s="495">
        <f t="shared" si="9"/>
        <v>0</v>
      </c>
      <c r="L636" s="491"/>
      <c r="M636" s="496"/>
      <c r="N636" s="496"/>
    </row>
    <row r="637" spans="1:14" x14ac:dyDescent="0.3">
      <c r="A637" s="490"/>
      <c r="B637" s="490"/>
      <c r="C637" s="673" t="e">
        <f>VLOOKUP(F637,DB!$D$4:$G$403,4,FALSE)</f>
        <v>#N/A</v>
      </c>
      <c r="D637" s="674" t="e">
        <f>VLOOKUP(F637,DB!$D$4:$G$403,3,FALSE)</f>
        <v>#N/A</v>
      </c>
      <c r="E637" s="675" t="e">
        <f>VLOOKUP(F637,DB!$D$4:$G$403,2,FALSE)</f>
        <v>#N/A</v>
      </c>
      <c r="F637" s="491"/>
      <c r="G637" s="491"/>
      <c r="H637" s="492"/>
      <c r="I637" s="493"/>
      <c r="J637" s="494" t="str">
        <f>IF(I637="","I열의 환율적용방법 선택",IF(I637="개별환율", "직접입력 하세요.", IF(OR(I637="가중평균환율",I637="송금환율"), "직접입력 하세요.", IF(I637="원화집행", 1, IF(I637="월별평균환율(미화)",VLOOKUP(MONTH(A637),월별평균환율!$B$34:$D$45,2,0), IF(I637="월별평균환율(현지화)",VLOOKUP(MONTH(A637),월별평균환율!$B$34:$D$45,3,0)))))))</f>
        <v>I열의 환율적용방법 선택</v>
      </c>
      <c r="K637" s="495">
        <f t="shared" si="9"/>
        <v>0</v>
      </c>
      <c r="L637" s="491"/>
      <c r="M637" s="496"/>
      <c r="N637" s="496"/>
    </row>
    <row r="638" spans="1:14" x14ac:dyDescent="0.3">
      <c r="A638" s="490"/>
      <c r="B638" s="490"/>
      <c r="C638" s="673" t="e">
        <f>VLOOKUP(F638,DB!$D$4:$G$403,4,FALSE)</f>
        <v>#N/A</v>
      </c>
      <c r="D638" s="674" t="e">
        <f>VLOOKUP(F638,DB!$D$4:$G$403,3,FALSE)</f>
        <v>#N/A</v>
      </c>
      <c r="E638" s="675" t="e">
        <f>VLOOKUP(F638,DB!$D$4:$G$403,2,FALSE)</f>
        <v>#N/A</v>
      </c>
      <c r="F638" s="491"/>
      <c r="G638" s="491"/>
      <c r="H638" s="492"/>
      <c r="I638" s="493"/>
      <c r="J638" s="494" t="str">
        <f>IF(I638="","I열의 환율적용방법 선택",IF(I638="개별환율", "직접입력 하세요.", IF(OR(I638="가중평균환율",I638="송금환율"), "직접입력 하세요.", IF(I638="원화집행", 1, IF(I638="월별평균환율(미화)",VLOOKUP(MONTH(A638),월별평균환율!$B$34:$D$45,2,0), IF(I638="월별평균환율(현지화)",VLOOKUP(MONTH(A638),월별평균환율!$B$34:$D$45,3,0)))))))</f>
        <v>I열의 환율적용방법 선택</v>
      </c>
      <c r="K638" s="495">
        <f t="shared" si="9"/>
        <v>0</v>
      </c>
      <c r="L638" s="491"/>
      <c r="M638" s="496"/>
      <c r="N638" s="496"/>
    </row>
    <row r="639" spans="1:14" x14ac:dyDescent="0.3">
      <c r="A639" s="490"/>
      <c r="B639" s="490"/>
      <c r="C639" s="673" t="e">
        <f>VLOOKUP(F639,DB!$D$4:$G$403,4,FALSE)</f>
        <v>#N/A</v>
      </c>
      <c r="D639" s="674" t="e">
        <f>VLOOKUP(F639,DB!$D$4:$G$403,3,FALSE)</f>
        <v>#N/A</v>
      </c>
      <c r="E639" s="675" t="e">
        <f>VLOOKUP(F639,DB!$D$4:$G$403,2,FALSE)</f>
        <v>#N/A</v>
      </c>
      <c r="F639" s="491"/>
      <c r="G639" s="491"/>
      <c r="H639" s="492"/>
      <c r="I639" s="493"/>
      <c r="J639" s="494" t="str">
        <f>IF(I639="","I열의 환율적용방법 선택",IF(I639="개별환율", "직접입력 하세요.", IF(OR(I639="가중평균환율",I639="송금환율"), "직접입력 하세요.", IF(I639="원화집행", 1, IF(I639="월별평균환율(미화)",VLOOKUP(MONTH(A639),월별평균환율!$B$34:$D$45,2,0), IF(I639="월별평균환율(현지화)",VLOOKUP(MONTH(A639),월별평균환율!$B$34:$D$45,3,0)))))))</f>
        <v>I열의 환율적용방법 선택</v>
      </c>
      <c r="K639" s="495">
        <f t="shared" si="9"/>
        <v>0</v>
      </c>
      <c r="L639" s="491"/>
      <c r="M639" s="496"/>
      <c r="N639" s="496"/>
    </row>
    <row r="640" spans="1:14" x14ac:dyDescent="0.3">
      <c r="A640" s="490"/>
      <c r="B640" s="490"/>
      <c r="C640" s="673" t="e">
        <f>VLOOKUP(F640,DB!$D$4:$G$403,4,FALSE)</f>
        <v>#N/A</v>
      </c>
      <c r="D640" s="674" t="e">
        <f>VLOOKUP(F640,DB!$D$4:$G$403,3,FALSE)</f>
        <v>#N/A</v>
      </c>
      <c r="E640" s="675" t="e">
        <f>VLOOKUP(F640,DB!$D$4:$G$403,2,FALSE)</f>
        <v>#N/A</v>
      </c>
      <c r="F640" s="491"/>
      <c r="G640" s="491"/>
      <c r="H640" s="492"/>
      <c r="I640" s="493"/>
      <c r="J640" s="494" t="str">
        <f>IF(I640="","I열의 환율적용방법 선택",IF(I640="개별환율", "직접입력 하세요.", IF(OR(I640="가중평균환율",I640="송금환율"), "직접입력 하세요.", IF(I640="원화집행", 1, IF(I640="월별평균환율(미화)",VLOOKUP(MONTH(A640),월별평균환율!$B$34:$D$45,2,0), IF(I640="월별평균환율(현지화)",VLOOKUP(MONTH(A640),월별평균환율!$B$34:$D$45,3,0)))))))</f>
        <v>I열의 환율적용방법 선택</v>
      </c>
      <c r="K640" s="495">
        <f t="shared" si="9"/>
        <v>0</v>
      </c>
      <c r="L640" s="491"/>
      <c r="M640" s="496"/>
      <c r="N640" s="496"/>
    </row>
    <row r="641" spans="1:14" x14ac:dyDescent="0.3">
      <c r="A641" s="490"/>
      <c r="B641" s="490"/>
      <c r="C641" s="673" t="e">
        <f>VLOOKUP(F641,DB!$D$4:$G$403,4,FALSE)</f>
        <v>#N/A</v>
      </c>
      <c r="D641" s="674" t="e">
        <f>VLOOKUP(F641,DB!$D$4:$G$403,3,FALSE)</f>
        <v>#N/A</v>
      </c>
      <c r="E641" s="675" t="e">
        <f>VLOOKUP(F641,DB!$D$4:$G$403,2,FALSE)</f>
        <v>#N/A</v>
      </c>
      <c r="F641" s="491"/>
      <c r="G641" s="491"/>
      <c r="H641" s="492"/>
      <c r="I641" s="493"/>
      <c r="J641" s="494" t="str">
        <f>IF(I641="","I열의 환율적용방법 선택",IF(I641="개별환율", "직접입력 하세요.", IF(OR(I641="가중평균환율",I641="송금환율"), "직접입력 하세요.", IF(I641="원화집행", 1, IF(I641="월별평균환율(미화)",VLOOKUP(MONTH(A641),월별평균환율!$B$34:$D$45,2,0), IF(I641="월별평균환율(현지화)",VLOOKUP(MONTH(A641),월별평균환율!$B$34:$D$45,3,0)))))))</f>
        <v>I열의 환율적용방법 선택</v>
      </c>
      <c r="K641" s="495">
        <f t="shared" si="9"/>
        <v>0</v>
      </c>
      <c r="L641" s="491"/>
      <c r="M641" s="496"/>
      <c r="N641" s="496"/>
    </row>
    <row r="642" spans="1:14" x14ac:dyDescent="0.3">
      <c r="A642" s="490"/>
      <c r="B642" s="490"/>
      <c r="C642" s="673" t="e">
        <f>VLOOKUP(F642,DB!$D$4:$G$403,4,FALSE)</f>
        <v>#N/A</v>
      </c>
      <c r="D642" s="674" t="e">
        <f>VLOOKUP(F642,DB!$D$4:$G$403,3,FALSE)</f>
        <v>#N/A</v>
      </c>
      <c r="E642" s="675" t="e">
        <f>VLOOKUP(F642,DB!$D$4:$G$403,2,FALSE)</f>
        <v>#N/A</v>
      </c>
      <c r="F642" s="491"/>
      <c r="G642" s="491"/>
      <c r="H642" s="492"/>
      <c r="I642" s="493"/>
      <c r="J642" s="494" t="str">
        <f>IF(I642="","I열의 환율적용방법 선택",IF(I642="개별환율", "직접입력 하세요.", IF(OR(I642="가중평균환율",I642="송금환율"), "직접입력 하세요.", IF(I642="원화집행", 1, IF(I642="월별평균환율(미화)",VLOOKUP(MONTH(A642),월별평균환율!$B$34:$D$45,2,0), IF(I642="월별평균환율(현지화)",VLOOKUP(MONTH(A642),월별평균환율!$B$34:$D$45,3,0)))))))</f>
        <v>I열의 환율적용방법 선택</v>
      </c>
      <c r="K642" s="495">
        <f t="shared" si="9"/>
        <v>0</v>
      </c>
      <c r="L642" s="491"/>
      <c r="M642" s="496"/>
      <c r="N642" s="496"/>
    </row>
    <row r="643" spans="1:14" x14ac:dyDescent="0.3">
      <c r="A643" s="490"/>
      <c r="B643" s="490"/>
      <c r="C643" s="673" t="e">
        <f>VLOOKUP(F643,DB!$D$4:$G$403,4,FALSE)</f>
        <v>#N/A</v>
      </c>
      <c r="D643" s="674" t="e">
        <f>VLOOKUP(F643,DB!$D$4:$G$403,3,FALSE)</f>
        <v>#N/A</v>
      </c>
      <c r="E643" s="675" t="e">
        <f>VLOOKUP(F643,DB!$D$4:$G$403,2,FALSE)</f>
        <v>#N/A</v>
      </c>
      <c r="F643" s="491"/>
      <c r="G643" s="491"/>
      <c r="H643" s="492"/>
      <c r="I643" s="493"/>
      <c r="J643" s="494" t="str">
        <f>IF(I643="","I열의 환율적용방법 선택",IF(I643="개별환율", "직접입력 하세요.", IF(OR(I643="가중평균환율",I643="송금환율"), "직접입력 하세요.", IF(I643="원화집행", 1, IF(I643="월별평균환율(미화)",VLOOKUP(MONTH(A643),월별평균환율!$B$34:$D$45,2,0), IF(I643="월별평균환율(현지화)",VLOOKUP(MONTH(A643),월별평균환율!$B$34:$D$45,3,0)))))))</f>
        <v>I열의 환율적용방법 선택</v>
      </c>
      <c r="K643" s="495">
        <f t="shared" si="9"/>
        <v>0</v>
      </c>
      <c r="L643" s="491"/>
      <c r="M643" s="496"/>
      <c r="N643" s="496"/>
    </row>
    <row r="644" spans="1:14" x14ac:dyDescent="0.3">
      <c r="A644" s="490"/>
      <c r="B644" s="490"/>
      <c r="C644" s="673" t="e">
        <f>VLOOKUP(F644,DB!$D$4:$G$403,4,FALSE)</f>
        <v>#N/A</v>
      </c>
      <c r="D644" s="674" t="e">
        <f>VLOOKUP(F644,DB!$D$4:$G$403,3,FALSE)</f>
        <v>#N/A</v>
      </c>
      <c r="E644" s="675" t="e">
        <f>VLOOKUP(F644,DB!$D$4:$G$403,2,FALSE)</f>
        <v>#N/A</v>
      </c>
      <c r="F644" s="491"/>
      <c r="G644" s="491"/>
      <c r="H644" s="492"/>
      <c r="I644" s="493"/>
      <c r="J644" s="494" t="str">
        <f>IF(I644="","I열의 환율적용방법 선택",IF(I644="개별환율", "직접입력 하세요.", IF(OR(I644="가중평균환율",I644="송금환율"), "직접입력 하세요.", IF(I644="원화집행", 1, IF(I644="월별평균환율(미화)",VLOOKUP(MONTH(A644),월별평균환율!$B$34:$D$45,2,0), IF(I644="월별평균환율(현지화)",VLOOKUP(MONTH(A644),월별평균환율!$B$34:$D$45,3,0)))))))</f>
        <v>I열의 환율적용방법 선택</v>
      </c>
      <c r="K644" s="495">
        <f t="shared" si="9"/>
        <v>0</v>
      </c>
      <c r="L644" s="491"/>
      <c r="M644" s="496"/>
      <c r="N644" s="496"/>
    </row>
    <row r="645" spans="1:14" x14ac:dyDescent="0.3">
      <c r="A645" s="490"/>
      <c r="B645" s="490"/>
      <c r="C645" s="673" t="e">
        <f>VLOOKUP(F645,DB!$D$4:$G$403,4,FALSE)</f>
        <v>#N/A</v>
      </c>
      <c r="D645" s="674" t="e">
        <f>VLOOKUP(F645,DB!$D$4:$G$403,3,FALSE)</f>
        <v>#N/A</v>
      </c>
      <c r="E645" s="675" t="e">
        <f>VLOOKUP(F645,DB!$D$4:$G$403,2,FALSE)</f>
        <v>#N/A</v>
      </c>
      <c r="F645" s="491"/>
      <c r="G645" s="491"/>
      <c r="H645" s="492"/>
      <c r="I645" s="493"/>
      <c r="J645" s="494" t="str">
        <f>IF(I645="","I열의 환율적용방법 선택",IF(I645="개별환율", "직접입력 하세요.", IF(OR(I645="가중평균환율",I645="송금환율"), "직접입력 하세요.", IF(I645="원화집행", 1, IF(I645="월별평균환율(미화)",VLOOKUP(MONTH(A645),월별평균환율!$B$34:$D$45,2,0), IF(I645="월별평균환율(현지화)",VLOOKUP(MONTH(A645),월별평균환율!$B$34:$D$45,3,0)))))))</f>
        <v>I열의 환율적용방법 선택</v>
      </c>
      <c r="K645" s="495">
        <f t="shared" ref="K645:K708" si="10">IFERROR(ROUND(H645*J645, 0),0)</f>
        <v>0</v>
      </c>
      <c r="L645" s="491"/>
      <c r="M645" s="496"/>
      <c r="N645" s="496"/>
    </row>
    <row r="646" spans="1:14" x14ac:dyDescent="0.3">
      <c r="A646" s="490"/>
      <c r="B646" s="490"/>
      <c r="C646" s="673" t="e">
        <f>VLOOKUP(F646,DB!$D$4:$G$403,4,FALSE)</f>
        <v>#N/A</v>
      </c>
      <c r="D646" s="674" t="e">
        <f>VLOOKUP(F646,DB!$D$4:$G$403,3,FALSE)</f>
        <v>#N/A</v>
      </c>
      <c r="E646" s="675" t="e">
        <f>VLOOKUP(F646,DB!$D$4:$G$403,2,FALSE)</f>
        <v>#N/A</v>
      </c>
      <c r="F646" s="491"/>
      <c r="G646" s="491"/>
      <c r="H646" s="492"/>
      <c r="I646" s="493"/>
      <c r="J646" s="494" t="str">
        <f>IF(I646="","I열의 환율적용방법 선택",IF(I646="개별환율", "직접입력 하세요.", IF(OR(I646="가중평균환율",I646="송금환율"), "직접입력 하세요.", IF(I646="원화집행", 1, IF(I646="월별평균환율(미화)",VLOOKUP(MONTH(A646),월별평균환율!$B$34:$D$45,2,0), IF(I646="월별평균환율(현지화)",VLOOKUP(MONTH(A646),월별평균환율!$B$34:$D$45,3,0)))))))</f>
        <v>I열의 환율적용방법 선택</v>
      </c>
      <c r="K646" s="495">
        <f t="shared" si="10"/>
        <v>0</v>
      </c>
      <c r="L646" s="491"/>
      <c r="M646" s="496"/>
      <c r="N646" s="496"/>
    </row>
    <row r="647" spans="1:14" x14ac:dyDescent="0.3">
      <c r="A647" s="490"/>
      <c r="B647" s="490"/>
      <c r="C647" s="673" t="e">
        <f>VLOOKUP(F647,DB!$D$4:$G$403,4,FALSE)</f>
        <v>#N/A</v>
      </c>
      <c r="D647" s="674" t="e">
        <f>VLOOKUP(F647,DB!$D$4:$G$403,3,FALSE)</f>
        <v>#N/A</v>
      </c>
      <c r="E647" s="675" t="e">
        <f>VLOOKUP(F647,DB!$D$4:$G$403,2,FALSE)</f>
        <v>#N/A</v>
      </c>
      <c r="F647" s="491"/>
      <c r="G647" s="491"/>
      <c r="H647" s="492"/>
      <c r="I647" s="493"/>
      <c r="J647" s="494" t="str">
        <f>IF(I647="","I열의 환율적용방법 선택",IF(I647="개별환율", "직접입력 하세요.", IF(OR(I647="가중평균환율",I647="송금환율"), "직접입력 하세요.", IF(I647="원화집행", 1, IF(I647="월별평균환율(미화)",VLOOKUP(MONTH(A647),월별평균환율!$B$34:$D$45,2,0), IF(I647="월별평균환율(현지화)",VLOOKUP(MONTH(A647),월별평균환율!$B$34:$D$45,3,0)))))))</f>
        <v>I열의 환율적용방법 선택</v>
      </c>
      <c r="K647" s="495">
        <f t="shared" si="10"/>
        <v>0</v>
      </c>
      <c r="L647" s="491"/>
      <c r="M647" s="496"/>
      <c r="N647" s="496"/>
    </row>
    <row r="648" spans="1:14" x14ac:dyDescent="0.3">
      <c r="A648" s="490"/>
      <c r="B648" s="490"/>
      <c r="C648" s="673" t="e">
        <f>VLOOKUP(F648,DB!$D$4:$G$403,4,FALSE)</f>
        <v>#N/A</v>
      </c>
      <c r="D648" s="674" t="e">
        <f>VLOOKUP(F648,DB!$D$4:$G$403,3,FALSE)</f>
        <v>#N/A</v>
      </c>
      <c r="E648" s="675" t="e">
        <f>VLOOKUP(F648,DB!$D$4:$G$403,2,FALSE)</f>
        <v>#N/A</v>
      </c>
      <c r="F648" s="491"/>
      <c r="G648" s="491"/>
      <c r="H648" s="492"/>
      <c r="I648" s="493"/>
      <c r="J648" s="494" t="str">
        <f>IF(I648="","I열의 환율적용방법 선택",IF(I648="개별환율", "직접입력 하세요.", IF(OR(I648="가중평균환율",I648="송금환율"), "직접입력 하세요.", IF(I648="원화집행", 1, IF(I648="월별평균환율(미화)",VLOOKUP(MONTH(A648),월별평균환율!$B$34:$D$45,2,0), IF(I648="월별평균환율(현지화)",VLOOKUP(MONTH(A648),월별평균환율!$B$34:$D$45,3,0)))))))</f>
        <v>I열의 환율적용방법 선택</v>
      </c>
      <c r="K648" s="495">
        <f t="shared" si="10"/>
        <v>0</v>
      </c>
      <c r="L648" s="491"/>
      <c r="M648" s="496"/>
      <c r="N648" s="496"/>
    </row>
    <row r="649" spans="1:14" x14ac:dyDescent="0.3">
      <c r="A649" s="490"/>
      <c r="B649" s="490"/>
      <c r="C649" s="673" t="e">
        <f>VLOOKUP(F649,DB!$D$4:$G$403,4,FALSE)</f>
        <v>#N/A</v>
      </c>
      <c r="D649" s="674" t="e">
        <f>VLOOKUP(F649,DB!$D$4:$G$403,3,FALSE)</f>
        <v>#N/A</v>
      </c>
      <c r="E649" s="675" t="e">
        <f>VLOOKUP(F649,DB!$D$4:$G$403,2,FALSE)</f>
        <v>#N/A</v>
      </c>
      <c r="F649" s="491"/>
      <c r="G649" s="491"/>
      <c r="H649" s="492"/>
      <c r="I649" s="493"/>
      <c r="J649" s="494" t="str">
        <f>IF(I649="","I열의 환율적용방법 선택",IF(I649="개별환율", "직접입력 하세요.", IF(OR(I649="가중평균환율",I649="송금환율"), "직접입력 하세요.", IF(I649="원화집행", 1, IF(I649="월별평균환율(미화)",VLOOKUP(MONTH(A649),월별평균환율!$B$34:$D$45,2,0), IF(I649="월별평균환율(현지화)",VLOOKUP(MONTH(A649),월별평균환율!$B$34:$D$45,3,0)))))))</f>
        <v>I열의 환율적용방법 선택</v>
      </c>
      <c r="K649" s="495">
        <f t="shared" si="10"/>
        <v>0</v>
      </c>
      <c r="L649" s="491"/>
      <c r="M649" s="496"/>
      <c r="N649" s="496"/>
    </row>
    <row r="650" spans="1:14" x14ac:dyDescent="0.3">
      <c r="A650" s="490"/>
      <c r="B650" s="490"/>
      <c r="C650" s="673" t="e">
        <f>VLOOKUP(F650,DB!$D$4:$G$403,4,FALSE)</f>
        <v>#N/A</v>
      </c>
      <c r="D650" s="674" t="e">
        <f>VLOOKUP(F650,DB!$D$4:$G$403,3,FALSE)</f>
        <v>#N/A</v>
      </c>
      <c r="E650" s="675" t="e">
        <f>VLOOKUP(F650,DB!$D$4:$G$403,2,FALSE)</f>
        <v>#N/A</v>
      </c>
      <c r="F650" s="491"/>
      <c r="G650" s="491"/>
      <c r="H650" s="492"/>
      <c r="I650" s="493"/>
      <c r="J650" s="494" t="str">
        <f>IF(I650="","I열의 환율적용방법 선택",IF(I650="개별환율", "직접입력 하세요.", IF(OR(I650="가중평균환율",I650="송금환율"), "직접입력 하세요.", IF(I650="원화집행", 1, IF(I650="월별평균환율(미화)",VLOOKUP(MONTH(A650),월별평균환율!$B$34:$D$45,2,0), IF(I650="월별평균환율(현지화)",VLOOKUP(MONTH(A650),월별평균환율!$B$34:$D$45,3,0)))))))</f>
        <v>I열의 환율적용방법 선택</v>
      </c>
      <c r="K650" s="495">
        <f t="shared" si="10"/>
        <v>0</v>
      </c>
      <c r="L650" s="491"/>
      <c r="M650" s="496"/>
      <c r="N650" s="496"/>
    </row>
    <row r="651" spans="1:14" x14ac:dyDescent="0.3">
      <c r="A651" s="490"/>
      <c r="B651" s="490"/>
      <c r="C651" s="673" t="e">
        <f>VLOOKUP(F651,DB!$D$4:$G$403,4,FALSE)</f>
        <v>#N/A</v>
      </c>
      <c r="D651" s="674" t="e">
        <f>VLOOKUP(F651,DB!$D$4:$G$403,3,FALSE)</f>
        <v>#N/A</v>
      </c>
      <c r="E651" s="675" t="e">
        <f>VLOOKUP(F651,DB!$D$4:$G$403,2,FALSE)</f>
        <v>#N/A</v>
      </c>
      <c r="F651" s="491"/>
      <c r="G651" s="491"/>
      <c r="H651" s="492"/>
      <c r="I651" s="493"/>
      <c r="J651" s="494" t="str">
        <f>IF(I651="","I열의 환율적용방법 선택",IF(I651="개별환율", "직접입력 하세요.", IF(OR(I651="가중평균환율",I651="송금환율"), "직접입력 하세요.", IF(I651="원화집행", 1, IF(I651="월별평균환율(미화)",VLOOKUP(MONTH(A651),월별평균환율!$B$34:$D$45,2,0), IF(I651="월별평균환율(현지화)",VLOOKUP(MONTH(A651),월별평균환율!$B$34:$D$45,3,0)))))))</f>
        <v>I열의 환율적용방법 선택</v>
      </c>
      <c r="K651" s="495">
        <f t="shared" si="10"/>
        <v>0</v>
      </c>
      <c r="L651" s="491"/>
      <c r="M651" s="496"/>
      <c r="N651" s="496"/>
    </row>
    <row r="652" spans="1:14" x14ac:dyDescent="0.3">
      <c r="A652" s="490"/>
      <c r="B652" s="490"/>
      <c r="C652" s="673" t="e">
        <f>VLOOKUP(F652,DB!$D$4:$G$403,4,FALSE)</f>
        <v>#N/A</v>
      </c>
      <c r="D652" s="674" t="e">
        <f>VLOOKUP(F652,DB!$D$4:$G$403,3,FALSE)</f>
        <v>#N/A</v>
      </c>
      <c r="E652" s="675" t="e">
        <f>VLOOKUP(F652,DB!$D$4:$G$403,2,FALSE)</f>
        <v>#N/A</v>
      </c>
      <c r="F652" s="491"/>
      <c r="G652" s="491"/>
      <c r="H652" s="492"/>
      <c r="I652" s="493"/>
      <c r="J652" s="494" t="str">
        <f>IF(I652="","I열의 환율적용방법 선택",IF(I652="개별환율", "직접입력 하세요.", IF(OR(I652="가중평균환율",I652="송금환율"), "직접입력 하세요.", IF(I652="원화집행", 1, IF(I652="월별평균환율(미화)",VLOOKUP(MONTH(A652),월별평균환율!$B$34:$D$45,2,0), IF(I652="월별평균환율(현지화)",VLOOKUP(MONTH(A652),월별평균환율!$B$34:$D$45,3,0)))))))</f>
        <v>I열의 환율적용방법 선택</v>
      </c>
      <c r="K652" s="495">
        <f t="shared" si="10"/>
        <v>0</v>
      </c>
      <c r="L652" s="491"/>
      <c r="M652" s="496"/>
      <c r="N652" s="496"/>
    </row>
    <row r="653" spans="1:14" x14ac:dyDescent="0.3">
      <c r="A653" s="490"/>
      <c r="B653" s="490"/>
      <c r="C653" s="673" t="e">
        <f>VLOOKUP(F653,DB!$D$4:$G$403,4,FALSE)</f>
        <v>#N/A</v>
      </c>
      <c r="D653" s="674" t="e">
        <f>VLOOKUP(F653,DB!$D$4:$G$403,3,FALSE)</f>
        <v>#N/A</v>
      </c>
      <c r="E653" s="675" t="e">
        <f>VLOOKUP(F653,DB!$D$4:$G$403,2,FALSE)</f>
        <v>#N/A</v>
      </c>
      <c r="F653" s="491"/>
      <c r="G653" s="491"/>
      <c r="H653" s="492"/>
      <c r="I653" s="493"/>
      <c r="J653" s="494" t="str">
        <f>IF(I653="","I열의 환율적용방법 선택",IF(I653="개별환율", "직접입력 하세요.", IF(OR(I653="가중평균환율",I653="송금환율"), "직접입력 하세요.", IF(I653="원화집행", 1, IF(I653="월별평균환율(미화)",VLOOKUP(MONTH(A653),월별평균환율!$B$34:$D$45,2,0), IF(I653="월별평균환율(현지화)",VLOOKUP(MONTH(A653),월별평균환율!$B$34:$D$45,3,0)))))))</f>
        <v>I열의 환율적용방법 선택</v>
      </c>
      <c r="K653" s="495">
        <f t="shared" si="10"/>
        <v>0</v>
      </c>
      <c r="L653" s="491"/>
      <c r="M653" s="496"/>
      <c r="N653" s="496"/>
    </row>
    <row r="654" spans="1:14" x14ac:dyDescent="0.3">
      <c r="A654" s="490"/>
      <c r="B654" s="490"/>
      <c r="C654" s="673" t="e">
        <f>VLOOKUP(F654,DB!$D$4:$G$403,4,FALSE)</f>
        <v>#N/A</v>
      </c>
      <c r="D654" s="674" t="e">
        <f>VLOOKUP(F654,DB!$D$4:$G$403,3,FALSE)</f>
        <v>#N/A</v>
      </c>
      <c r="E654" s="675" t="e">
        <f>VLOOKUP(F654,DB!$D$4:$G$403,2,FALSE)</f>
        <v>#N/A</v>
      </c>
      <c r="F654" s="491"/>
      <c r="G654" s="491"/>
      <c r="H654" s="492"/>
      <c r="I654" s="493"/>
      <c r="J654" s="494" t="str">
        <f>IF(I654="","I열의 환율적용방법 선택",IF(I654="개별환율", "직접입력 하세요.", IF(OR(I654="가중평균환율",I654="송금환율"), "직접입력 하세요.", IF(I654="원화집행", 1, IF(I654="월별평균환율(미화)",VLOOKUP(MONTH(A654),월별평균환율!$B$34:$D$45,2,0), IF(I654="월별평균환율(현지화)",VLOOKUP(MONTH(A654),월별평균환율!$B$34:$D$45,3,0)))))))</f>
        <v>I열의 환율적용방법 선택</v>
      </c>
      <c r="K654" s="495">
        <f t="shared" si="10"/>
        <v>0</v>
      </c>
      <c r="L654" s="491"/>
      <c r="M654" s="496"/>
      <c r="N654" s="496"/>
    </row>
    <row r="655" spans="1:14" x14ac:dyDescent="0.3">
      <c r="A655" s="490"/>
      <c r="B655" s="490"/>
      <c r="C655" s="673" t="e">
        <f>VLOOKUP(F655,DB!$D$4:$G$403,4,FALSE)</f>
        <v>#N/A</v>
      </c>
      <c r="D655" s="674" t="e">
        <f>VLOOKUP(F655,DB!$D$4:$G$403,3,FALSE)</f>
        <v>#N/A</v>
      </c>
      <c r="E655" s="675" t="e">
        <f>VLOOKUP(F655,DB!$D$4:$G$403,2,FALSE)</f>
        <v>#N/A</v>
      </c>
      <c r="F655" s="491"/>
      <c r="G655" s="491"/>
      <c r="H655" s="492"/>
      <c r="I655" s="493"/>
      <c r="J655" s="494" t="str">
        <f>IF(I655="","I열의 환율적용방법 선택",IF(I655="개별환율", "직접입력 하세요.", IF(OR(I655="가중평균환율",I655="송금환율"), "직접입력 하세요.", IF(I655="원화집행", 1, IF(I655="월별평균환율(미화)",VLOOKUP(MONTH(A655),월별평균환율!$B$34:$D$45,2,0), IF(I655="월별평균환율(현지화)",VLOOKUP(MONTH(A655),월별평균환율!$B$34:$D$45,3,0)))))))</f>
        <v>I열의 환율적용방법 선택</v>
      </c>
      <c r="K655" s="495">
        <f t="shared" si="10"/>
        <v>0</v>
      </c>
      <c r="L655" s="491"/>
      <c r="M655" s="496"/>
      <c r="N655" s="496"/>
    </row>
    <row r="656" spans="1:14" x14ac:dyDescent="0.3">
      <c r="A656" s="490"/>
      <c r="B656" s="490"/>
      <c r="C656" s="673" t="e">
        <f>VLOOKUP(F656,DB!$D$4:$G$403,4,FALSE)</f>
        <v>#N/A</v>
      </c>
      <c r="D656" s="674" t="e">
        <f>VLOOKUP(F656,DB!$D$4:$G$403,3,FALSE)</f>
        <v>#N/A</v>
      </c>
      <c r="E656" s="675" t="e">
        <f>VLOOKUP(F656,DB!$D$4:$G$403,2,FALSE)</f>
        <v>#N/A</v>
      </c>
      <c r="F656" s="491"/>
      <c r="G656" s="491"/>
      <c r="H656" s="492"/>
      <c r="I656" s="493"/>
      <c r="J656" s="494" t="str">
        <f>IF(I656="","I열의 환율적용방법 선택",IF(I656="개별환율", "직접입력 하세요.", IF(OR(I656="가중평균환율",I656="송금환율"), "직접입력 하세요.", IF(I656="원화집행", 1, IF(I656="월별평균환율(미화)",VLOOKUP(MONTH(A656),월별평균환율!$B$34:$D$45,2,0), IF(I656="월별평균환율(현지화)",VLOOKUP(MONTH(A656),월별평균환율!$B$34:$D$45,3,0)))))))</f>
        <v>I열의 환율적용방법 선택</v>
      </c>
      <c r="K656" s="495">
        <f t="shared" si="10"/>
        <v>0</v>
      </c>
      <c r="L656" s="491"/>
      <c r="M656" s="496"/>
      <c r="N656" s="496"/>
    </row>
    <row r="657" spans="1:14" x14ac:dyDescent="0.3">
      <c r="A657" s="490"/>
      <c r="B657" s="490"/>
      <c r="C657" s="673" t="e">
        <f>VLOOKUP(F657,DB!$D$4:$G$403,4,FALSE)</f>
        <v>#N/A</v>
      </c>
      <c r="D657" s="674" t="e">
        <f>VLOOKUP(F657,DB!$D$4:$G$403,3,FALSE)</f>
        <v>#N/A</v>
      </c>
      <c r="E657" s="675" t="e">
        <f>VLOOKUP(F657,DB!$D$4:$G$403,2,FALSE)</f>
        <v>#N/A</v>
      </c>
      <c r="F657" s="491"/>
      <c r="G657" s="491"/>
      <c r="H657" s="492"/>
      <c r="I657" s="493"/>
      <c r="J657" s="494" t="str">
        <f>IF(I657="","I열의 환율적용방법 선택",IF(I657="개별환율", "직접입력 하세요.", IF(OR(I657="가중평균환율",I657="송금환율"), "직접입력 하세요.", IF(I657="원화집행", 1, IF(I657="월별평균환율(미화)",VLOOKUP(MONTH(A657),월별평균환율!$B$34:$D$45,2,0), IF(I657="월별평균환율(현지화)",VLOOKUP(MONTH(A657),월별평균환율!$B$34:$D$45,3,0)))))))</f>
        <v>I열의 환율적용방법 선택</v>
      </c>
      <c r="K657" s="495">
        <f t="shared" si="10"/>
        <v>0</v>
      </c>
      <c r="L657" s="491"/>
      <c r="M657" s="496"/>
      <c r="N657" s="496"/>
    </row>
    <row r="658" spans="1:14" x14ac:dyDescent="0.3">
      <c r="A658" s="490"/>
      <c r="B658" s="490"/>
      <c r="C658" s="673" t="e">
        <f>VLOOKUP(F658,DB!$D$4:$G$403,4,FALSE)</f>
        <v>#N/A</v>
      </c>
      <c r="D658" s="674" t="e">
        <f>VLOOKUP(F658,DB!$D$4:$G$403,3,FALSE)</f>
        <v>#N/A</v>
      </c>
      <c r="E658" s="675" t="e">
        <f>VLOOKUP(F658,DB!$D$4:$G$403,2,FALSE)</f>
        <v>#N/A</v>
      </c>
      <c r="F658" s="491"/>
      <c r="G658" s="491"/>
      <c r="H658" s="492"/>
      <c r="I658" s="493"/>
      <c r="J658" s="494" t="str">
        <f>IF(I658="","I열의 환율적용방법 선택",IF(I658="개별환율", "직접입력 하세요.", IF(OR(I658="가중평균환율",I658="송금환율"), "직접입력 하세요.", IF(I658="원화집행", 1, IF(I658="월별평균환율(미화)",VLOOKUP(MONTH(A658),월별평균환율!$B$34:$D$45,2,0), IF(I658="월별평균환율(현지화)",VLOOKUP(MONTH(A658),월별평균환율!$B$34:$D$45,3,0)))))))</f>
        <v>I열의 환율적용방법 선택</v>
      </c>
      <c r="K658" s="495">
        <f t="shared" si="10"/>
        <v>0</v>
      </c>
      <c r="L658" s="491"/>
      <c r="M658" s="496"/>
      <c r="N658" s="496"/>
    </row>
    <row r="659" spans="1:14" x14ac:dyDescent="0.3">
      <c r="A659" s="490"/>
      <c r="B659" s="490"/>
      <c r="C659" s="673" t="e">
        <f>VLOOKUP(F659,DB!$D$4:$G$403,4,FALSE)</f>
        <v>#N/A</v>
      </c>
      <c r="D659" s="674" t="e">
        <f>VLOOKUP(F659,DB!$D$4:$G$403,3,FALSE)</f>
        <v>#N/A</v>
      </c>
      <c r="E659" s="675" t="e">
        <f>VLOOKUP(F659,DB!$D$4:$G$403,2,FALSE)</f>
        <v>#N/A</v>
      </c>
      <c r="F659" s="491"/>
      <c r="G659" s="491"/>
      <c r="H659" s="492"/>
      <c r="I659" s="493"/>
      <c r="J659" s="494" t="str">
        <f>IF(I659="","I열의 환율적용방법 선택",IF(I659="개별환율", "직접입력 하세요.", IF(OR(I659="가중평균환율",I659="송금환율"), "직접입력 하세요.", IF(I659="원화집행", 1, IF(I659="월별평균환율(미화)",VLOOKUP(MONTH(A659),월별평균환율!$B$34:$D$45,2,0), IF(I659="월별평균환율(현지화)",VLOOKUP(MONTH(A659),월별평균환율!$B$34:$D$45,3,0)))))))</f>
        <v>I열의 환율적용방법 선택</v>
      </c>
      <c r="K659" s="495">
        <f t="shared" si="10"/>
        <v>0</v>
      </c>
      <c r="L659" s="491"/>
      <c r="M659" s="496"/>
      <c r="N659" s="496"/>
    </row>
    <row r="660" spans="1:14" x14ac:dyDescent="0.3">
      <c r="A660" s="490"/>
      <c r="B660" s="490"/>
      <c r="C660" s="673" t="e">
        <f>VLOOKUP(F660,DB!$D$4:$G$403,4,FALSE)</f>
        <v>#N/A</v>
      </c>
      <c r="D660" s="674" t="e">
        <f>VLOOKUP(F660,DB!$D$4:$G$403,3,FALSE)</f>
        <v>#N/A</v>
      </c>
      <c r="E660" s="675" t="e">
        <f>VLOOKUP(F660,DB!$D$4:$G$403,2,FALSE)</f>
        <v>#N/A</v>
      </c>
      <c r="F660" s="491"/>
      <c r="G660" s="491"/>
      <c r="H660" s="492"/>
      <c r="I660" s="493"/>
      <c r="J660" s="494" t="str">
        <f>IF(I660="","I열의 환율적용방법 선택",IF(I660="개별환율", "직접입력 하세요.", IF(OR(I660="가중평균환율",I660="송금환율"), "직접입력 하세요.", IF(I660="원화집행", 1, IF(I660="월별평균환율(미화)",VLOOKUP(MONTH(A660),월별평균환율!$B$34:$D$45,2,0), IF(I660="월별평균환율(현지화)",VLOOKUP(MONTH(A660),월별평균환율!$B$34:$D$45,3,0)))))))</f>
        <v>I열의 환율적용방법 선택</v>
      </c>
      <c r="K660" s="495">
        <f t="shared" si="10"/>
        <v>0</v>
      </c>
      <c r="L660" s="491"/>
      <c r="M660" s="496"/>
      <c r="N660" s="496"/>
    </row>
    <row r="661" spans="1:14" x14ac:dyDescent="0.3">
      <c r="A661" s="490"/>
      <c r="B661" s="490"/>
      <c r="C661" s="673" t="e">
        <f>VLOOKUP(F661,DB!$D$4:$G$403,4,FALSE)</f>
        <v>#N/A</v>
      </c>
      <c r="D661" s="674" t="e">
        <f>VLOOKUP(F661,DB!$D$4:$G$403,3,FALSE)</f>
        <v>#N/A</v>
      </c>
      <c r="E661" s="675" t="e">
        <f>VLOOKUP(F661,DB!$D$4:$G$403,2,FALSE)</f>
        <v>#N/A</v>
      </c>
      <c r="F661" s="491"/>
      <c r="G661" s="491"/>
      <c r="H661" s="492"/>
      <c r="I661" s="493"/>
      <c r="J661" s="494" t="str">
        <f>IF(I661="","I열의 환율적용방법 선택",IF(I661="개별환율", "직접입력 하세요.", IF(OR(I661="가중평균환율",I661="송금환율"), "직접입력 하세요.", IF(I661="원화집행", 1, IF(I661="월별평균환율(미화)",VLOOKUP(MONTH(A661),월별평균환율!$B$34:$D$45,2,0), IF(I661="월별평균환율(현지화)",VLOOKUP(MONTH(A661),월별평균환율!$B$34:$D$45,3,0)))))))</f>
        <v>I열의 환율적용방법 선택</v>
      </c>
      <c r="K661" s="495">
        <f t="shared" si="10"/>
        <v>0</v>
      </c>
      <c r="L661" s="491"/>
      <c r="M661" s="496"/>
      <c r="N661" s="496"/>
    </row>
    <row r="662" spans="1:14" x14ac:dyDescent="0.3">
      <c r="A662" s="490"/>
      <c r="B662" s="490"/>
      <c r="C662" s="673" t="e">
        <f>VLOOKUP(F662,DB!$D$4:$G$403,4,FALSE)</f>
        <v>#N/A</v>
      </c>
      <c r="D662" s="674" t="e">
        <f>VLOOKUP(F662,DB!$D$4:$G$403,3,FALSE)</f>
        <v>#N/A</v>
      </c>
      <c r="E662" s="675" t="e">
        <f>VLOOKUP(F662,DB!$D$4:$G$403,2,FALSE)</f>
        <v>#N/A</v>
      </c>
      <c r="F662" s="491"/>
      <c r="G662" s="491"/>
      <c r="H662" s="492"/>
      <c r="I662" s="493"/>
      <c r="J662" s="494" t="str">
        <f>IF(I662="","I열의 환율적용방법 선택",IF(I662="개별환율", "직접입력 하세요.", IF(OR(I662="가중평균환율",I662="송금환율"), "직접입력 하세요.", IF(I662="원화집행", 1, IF(I662="월별평균환율(미화)",VLOOKUP(MONTH(A662),월별평균환율!$B$34:$D$45,2,0), IF(I662="월별평균환율(현지화)",VLOOKUP(MONTH(A662),월별평균환율!$B$34:$D$45,3,0)))))))</f>
        <v>I열의 환율적용방법 선택</v>
      </c>
      <c r="K662" s="495">
        <f t="shared" si="10"/>
        <v>0</v>
      </c>
      <c r="L662" s="491"/>
      <c r="M662" s="496"/>
      <c r="N662" s="496"/>
    </row>
    <row r="663" spans="1:14" x14ac:dyDescent="0.3">
      <c r="A663" s="490"/>
      <c r="B663" s="490"/>
      <c r="C663" s="673" t="e">
        <f>VLOOKUP(F663,DB!$D$4:$G$403,4,FALSE)</f>
        <v>#N/A</v>
      </c>
      <c r="D663" s="674" t="e">
        <f>VLOOKUP(F663,DB!$D$4:$G$403,3,FALSE)</f>
        <v>#N/A</v>
      </c>
      <c r="E663" s="675" t="e">
        <f>VLOOKUP(F663,DB!$D$4:$G$403,2,FALSE)</f>
        <v>#N/A</v>
      </c>
      <c r="F663" s="491"/>
      <c r="G663" s="491"/>
      <c r="H663" s="492"/>
      <c r="I663" s="493"/>
      <c r="J663" s="494" t="str">
        <f>IF(I663="","I열의 환율적용방법 선택",IF(I663="개별환율", "직접입력 하세요.", IF(OR(I663="가중평균환율",I663="송금환율"), "직접입력 하세요.", IF(I663="원화집행", 1, IF(I663="월별평균환율(미화)",VLOOKUP(MONTH(A663),월별평균환율!$B$34:$D$45,2,0), IF(I663="월별평균환율(현지화)",VLOOKUP(MONTH(A663),월별평균환율!$B$34:$D$45,3,0)))))))</f>
        <v>I열의 환율적용방법 선택</v>
      </c>
      <c r="K663" s="495">
        <f t="shared" si="10"/>
        <v>0</v>
      </c>
      <c r="L663" s="491"/>
      <c r="M663" s="496"/>
      <c r="N663" s="496"/>
    </row>
    <row r="664" spans="1:14" x14ac:dyDescent="0.3">
      <c r="A664" s="490"/>
      <c r="B664" s="490"/>
      <c r="C664" s="673" t="e">
        <f>VLOOKUP(F664,DB!$D$4:$G$403,4,FALSE)</f>
        <v>#N/A</v>
      </c>
      <c r="D664" s="674" t="e">
        <f>VLOOKUP(F664,DB!$D$4:$G$403,3,FALSE)</f>
        <v>#N/A</v>
      </c>
      <c r="E664" s="675" t="e">
        <f>VLOOKUP(F664,DB!$D$4:$G$403,2,FALSE)</f>
        <v>#N/A</v>
      </c>
      <c r="F664" s="491"/>
      <c r="G664" s="491"/>
      <c r="H664" s="492"/>
      <c r="I664" s="493"/>
      <c r="J664" s="494" t="str">
        <f>IF(I664="","I열의 환율적용방법 선택",IF(I664="개별환율", "직접입력 하세요.", IF(OR(I664="가중평균환율",I664="송금환율"), "직접입력 하세요.", IF(I664="원화집행", 1, IF(I664="월별평균환율(미화)",VLOOKUP(MONTH(A664),월별평균환율!$B$34:$D$45,2,0), IF(I664="월별평균환율(현지화)",VLOOKUP(MONTH(A664),월별평균환율!$B$34:$D$45,3,0)))))))</f>
        <v>I열의 환율적용방법 선택</v>
      </c>
      <c r="K664" s="495">
        <f t="shared" si="10"/>
        <v>0</v>
      </c>
      <c r="L664" s="491"/>
      <c r="M664" s="496"/>
      <c r="N664" s="496"/>
    </row>
    <row r="665" spans="1:14" x14ac:dyDescent="0.3">
      <c r="A665" s="490"/>
      <c r="B665" s="490"/>
      <c r="C665" s="673" t="e">
        <f>VLOOKUP(F665,DB!$D$4:$G$403,4,FALSE)</f>
        <v>#N/A</v>
      </c>
      <c r="D665" s="674" t="e">
        <f>VLOOKUP(F665,DB!$D$4:$G$403,3,FALSE)</f>
        <v>#N/A</v>
      </c>
      <c r="E665" s="675" t="e">
        <f>VLOOKUP(F665,DB!$D$4:$G$403,2,FALSE)</f>
        <v>#N/A</v>
      </c>
      <c r="F665" s="491"/>
      <c r="G665" s="491"/>
      <c r="H665" s="492"/>
      <c r="I665" s="493"/>
      <c r="J665" s="494" t="str">
        <f>IF(I665="","I열의 환율적용방법 선택",IF(I665="개별환율", "직접입력 하세요.", IF(OR(I665="가중평균환율",I665="송금환율"), "직접입력 하세요.", IF(I665="원화집행", 1, IF(I665="월별평균환율(미화)",VLOOKUP(MONTH(A665),월별평균환율!$B$34:$D$45,2,0), IF(I665="월별평균환율(현지화)",VLOOKUP(MONTH(A665),월별평균환율!$B$34:$D$45,3,0)))))))</f>
        <v>I열의 환율적용방법 선택</v>
      </c>
      <c r="K665" s="495">
        <f t="shared" si="10"/>
        <v>0</v>
      </c>
      <c r="L665" s="491"/>
      <c r="M665" s="496"/>
      <c r="N665" s="496"/>
    </row>
    <row r="666" spans="1:14" x14ac:dyDescent="0.3">
      <c r="A666" s="490"/>
      <c r="B666" s="490"/>
      <c r="C666" s="673" t="e">
        <f>VLOOKUP(F666,DB!$D$4:$G$403,4,FALSE)</f>
        <v>#N/A</v>
      </c>
      <c r="D666" s="674" t="e">
        <f>VLOOKUP(F666,DB!$D$4:$G$403,3,FALSE)</f>
        <v>#N/A</v>
      </c>
      <c r="E666" s="675" t="e">
        <f>VLOOKUP(F666,DB!$D$4:$G$403,2,FALSE)</f>
        <v>#N/A</v>
      </c>
      <c r="F666" s="491"/>
      <c r="G666" s="491"/>
      <c r="H666" s="492"/>
      <c r="I666" s="493"/>
      <c r="J666" s="494" t="str">
        <f>IF(I666="","I열의 환율적용방법 선택",IF(I666="개별환율", "직접입력 하세요.", IF(OR(I666="가중평균환율",I666="송금환율"), "직접입력 하세요.", IF(I666="원화집행", 1, IF(I666="월별평균환율(미화)",VLOOKUP(MONTH(A666),월별평균환율!$B$34:$D$45,2,0), IF(I666="월별평균환율(현지화)",VLOOKUP(MONTH(A666),월별평균환율!$B$34:$D$45,3,0)))))))</f>
        <v>I열의 환율적용방법 선택</v>
      </c>
      <c r="K666" s="495">
        <f t="shared" si="10"/>
        <v>0</v>
      </c>
      <c r="L666" s="491"/>
      <c r="M666" s="496"/>
      <c r="N666" s="496"/>
    </row>
    <row r="667" spans="1:14" x14ac:dyDescent="0.3">
      <c r="A667" s="490"/>
      <c r="B667" s="490"/>
      <c r="C667" s="673" t="e">
        <f>VLOOKUP(F667,DB!$D$4:$G$403,4,FALSE)</f>
        <v>#N/A</v>
      </c>
      <c r="D667" s="674" t="e">
        <f>VLOOKUP(F667,DB!$D$4:$G$403,3,FALSE)</f>
        <v>#N/A</v>
      </c>
      <c r="E667" s="675" t="e">
        <f>VLOOKUP(F667,DB!$D$4:$G$403,2,FALSE)</f>
        <v>#N/A</v>
      </c>
      <c r="F667" s="491"/>
      <c r="G667" s="491"/>
      <c r="H667" s="492"/>
      <c r="I667" s="493"/>
      <c r="J667" s="494" t="str">
        <f>IF(I667="","I열의 환율적용방법 선택",IF(I667="개별환율", "직접입력 하세요.", IF(OR(I667="가중평균환율",I667="송금환율"), "직접입력 하세요.", IF(I667="원화집행", 1, IF(I667="월별평균환율(미화)",VLOOKUP(MONTH(A667),월별평균환율!$B$34:$D$45,2,0), IF(I667="월별평균환율(현지화)",VLOOKUP(MONTH(A667),월별평균환율!$B$34:$D$45,3,0)))))))</f>
        <v>I열의 환율적용방법 선택</v>
      </c>
      <c r="K667" s="495">
        <f t="shared" si="10"/>
        <v>0</v>
      </c>
      <c r="L667" s="491"/>
      <c r="M667" s="496"/>
      <c r="N667" s="496"/>
    </row>
    <row r="668" spans="1:14" x14ac:dyDescent="0.3">
      <c r="A668" s="490"/>
      <c r="B668" s="490"/>
      <c r="C668" s="673" t="e">
        <f>VLOOKUP(F668,DB!$D$4:$G$403,4,FALSE)</f>
        <v>#N/A</v>
      </c>
      <c r="D668" s="674" t="e">
        <f>VLOOKUP(F668,DB!$D$4:$G$403,3,FALSE)</f>
        <v>#N/A</v>
      </c>
      <c r="E668" s="675" t="e">
        <f>VLOOKUP(F668,DB!$D$4:$G$403,2,FALSE)</f>
        <v>#N/A</v>
      </c>
      <c r="F668" s="491"/>
      <c r="G668" s="491"/>
      <c r="H668" s="492"/>
      <c r="I668" s="493"/>
      <c r="J668" s="494" t="str">
        <f>IF(I668="","I열의 환율적용방법 선택",IF(I668="개별환율", "직접입력 하세요.", IF(OR(I668="가중평균환율",I668="송금환율"), "직접입력 하세요.", IF(I668="원화집행", 1, IF(I668="월별평균환율(미화)",VLOOKUP(MONTH(A668),월별평균환율!$B$34:$D$45,2,0), IF(I668="월별평균환율(현지화)",VLOOKUP(MONTH(A668),월별평균환율!$B$34:$D$45,3,0)))))))</f>
        <v>I열의 환율적용방법 선택</v>
      </c>
      <c r="K668" s="495">
        <f t="shared" si="10"/>
        <v>0</v>
      </c>
      <c r="L668" s="491"/>
      <c r="M668" s="496"/>
      <c r="N668" s="496"/>
    </row>
    <row r="669" spans="1:14" x14ac:dyDescent="0.3">
      <c r="A669" s="490"/>
      <c r="B669" s="490"/>
      <c r="C669" s="673" t="e">
        <f>VLOOKUP(F669,DB!$D$4:$G$403,4,FALSE)</f>
        <v>#N/A</v>
      </c>
      <c r="D669" s="674" t="e">
        <f>VLOOKUP(F669,DB!$D$4:$G$403,3,FALSE)</f>
        <v>#N/A</v>
      </c>
      <c r="E669" s="675" t="e">
        <f>VLOOKUP(F669,DB!$D$4:$G$403,2,FALSE)</f>
        <v>#N/A</v>
      </c>
      <c r="F669" s="491"/>
      <c r="G669" s="491"/>
      <c r="H669" s="492"/>
      <c r="I669" s="493"/>
      <c r="J669" s="494" t="str">
        <f>IF(I669="","I열의 환율적용방법 선택",IF(I669="개별환율", "직접입력 하세요.", IF(OR(I669="가중평균환율",I669="송금환율"), "직접입력 하세요.", IF(I669="원화집행", 1, IF(I669="월별평균환율(미화)",VLOOKUP(MONTH(A669),월별평균환율!$B$34:$D$45,2,0), IF(I669="월별평균환율(현지화)",VLOOKUP(MONTH(A669),월별평균환율!$B$34:$D$45,3,0)))))))</f>
        <v>I열의 환율적용방법 선택</v>
      </c>
      <c r="K669" s="495">
        <f t="shared" si="10"/>
        <v>0</v>
      </c>
      <c r="L669" s="491"/>
      <c r="M669" s="496"/>
      <c r="N669" s="496"/>
    </row>
    <row r="670" spans="1:14" x14ac:dyDescent="0.3">
      <c r="A670" s="490"/>
      <c r="B670" s="490"/>
      <c r="C670" s="673" t="e">
        <f>VLOOKUP(F670,DB!$D$4:$G$403,4,FALSE)</f>
        <v>#N/A</v>
      </c>
      <c r="D670" s="674" t="e">
        <f>VLOOKUP(F670,DB!$D$4:$G$403,3,FALSE)</f>
        <v>#N/A</v>
      </c>
      <c r="E670" s="675" t="e">
        <f>VLOOKUP(F670,DB!$D$4:$G$403,2,FALSE)</f>
        <v>#N/A</v>
      </c>
      <c r="F670" s="491"/>
      <c r="G670" s="491"/>
      <c r="H670" s="492"/>
      <c r="I670" s="493"/>
      <c r="J670" s="494" t="str">
        <f>IF(I670="","I열의 환율적용방법 선택",IF(I670="개별환율", "직접입력 하세요.", IF(OR(I670="가중평균환율",I670="송금환율"), "직접입력 하세요.", IF(I670="원화집행", 1, IF(I670="월별평균환율(미화)",VLOOKUP(MONTH(A670),월별평균환율!$B$34:$D$45,2,0), IF(I670="월별평균환율(현지화)",VLOOKUP(MONTH(A670),월별평균환율!$B$34:$D$45,3,0)))))))</f>
        <v>I열의 환율적용방법 선택</v>
      </c>
      <c r="K670" s="495">
        <f t="shared" si="10"/>
        <v>0</v>
      </c>
      <c r="L670" s="491"/>
      <c r="M670" s="496"/>
      <c r="N670" s="496"/>
    </row>
    <row r="671" spans="1:14" x14ac:dyDescent="0.3">
      <c r="A671" s="490"/>
      <c r="B671" s="490"/>
      <c r="C671" s="673" t="e">
        <f>VLOOKUP(F671,DB!$D$4:$G$403,4,FALSE)</f>
        <v>#N/A</v>
      </c>
      <c r="D671" s="674" t="e">
        <f>VLOOKUP(F671,DB!$D$4:$G$403,3,FALSE)</f>
        <v>#N/A</v>
      </c>
      <c r="E671" s="675" t="e">
        <f>VLOOKUP(F671,DB!$D$4:$G$403,2,FALSE)</f>
        <v>#N/A</v>
      </c>
      <c r="F671" s="491"/>
      <c r="G671" s="491"/>
      <c r="H671" s="492"/>
      <c r="I671" s="493"/>
      <c r="J671" s="494" t="str">
        <f>IF(I671="","I열의 환율적용방법 선택",IF(I671="개별환율", "직접입력 하세요.", IF(OR(I671="가중평균환율",I671="송금환율"), "직접입력 하세요.", IF(I671="원화집행", 1, IF(I671="월별평균환율(미화)",VLOOKUP(MONTH(A671),월별평균환율!$B$34:$D$45,2,0), IF(I671="월별평균환율(현지화)",VLOOKUP(MONTH(A671),월별평균환율!$B$34:$D$45,3,0)))))))</f>
        <v>I열의 환율적용방법 선택</v>
      </c>
      <c r="K671" s="495">
        <f t="shared" si="10"/>
        <v>0</v>
      </c>
      <c r="L671" s="491"/>
      <c r="M671" s="496"/>
      <c r="N671" s="496"/>
    </row>
    <row r="672" spans="1:14" x14ac:dyDescent="0.3">
      <c r="A672" s="490"/>
      <c r="B672" s="490"/>
      <c r="C672" s="673" t="e">
        <f>VLOOKUP(F672,DB!$D$4:$G$403,4,FALSE)</f>
        <v>#N/A</v>
      </c>
      <c r="D672" s="674" t="e">
        <f>VLOOKUP(F672,DB!$D$4:$G$403,3,FALSE)</f>
        <v>#N/A</v>
      </c>
      <c r="E672" s="675" t="e">
        <f>VLOOKUP(F672,DB!$D$4:$G$403,2,FALSE)</f>
        <v>#N/A</v>
      </c>
      <c r="F672" s="491"/>
      <c r="G672" s="491"/>
      <c r="H672" s="492"/>
      <c r="I672" s="493"/>
      <c r="J672" s="494" t="str">
        <f>IF(I672="","I열의 환율적용방법 선택",IF(I672="개별환율", "직접입력 하세요.", IF(OR(I672="가중평균환율",I672="송금환율"), "직접입력 하세요.", IF(I672="원화집행", 1, IF(I672="월별평균환율(미화)",VLOOKUP(MONTH(A672),월별평균환율!$B$34:$D$45,2,0), IF(I672="월별평균환율(현지화)",VLOOKUP(MONTH(A672),월별평균환율!$B$34:$D$45,3,0)))))))</f>
        <v>I열의 환율적용방법 선택</v>
      </c>
      <c r="K672" s="495">
        <f t="shared" si="10"/>
        <v>0</v>
      </c>
      <c r="L672" s="491"/>
      <c r="M672" s="496"/>
      <c r="N672" s="496"/>
    </row>
    <row r="673" spans="1:14" x14ac:dyDescent="0.3">
      <c r="A673" s="490"/>
      <c r="B673" s="490"/>
      <c r="C673" s="673" t="e">
        <f>VLOOKUP(F673,DB!$D$4:$G$403,4,FALSE)</f>
        <v>#N/A</v>
      </c>
      <c r="D673" s="674" t="e">
        <f>VLOOKUP(F673,DB!$D$4:$G$403,3,FALSE)</f>
        <v>#N/A</v>
      </c>
      <c r="E673" s="675" t="e">
        <f>VLOOKUP(F673,DB!$D$4:$G$403,2,FALSE)</f>
        <v>#N/A</v>
      </c>
      <c r="F673" s="491"/>
      <c r="G673" s="491"/>
      <c r="H673" s="492"/>
      <c r="I673" s="493"/>
      <c r="J673" s="494" t="str">
        <f>IF(I673="","I열의 환율적용방법 선택",IF(I673="개별환율", "직접입력 하세요.", IF(OR(I673="가중평균환율",I673="송금환율"), "직접입력 하세요.", IF(I673="원화집행", 1, IF(I673="월별평균환율(미화)",VLOOKUP(MONTH(A673),월별평균환율!$B$34:$D$45,2,0), IF(I673="월별평균환율(현지화)",VLOOKUP(MONTH(A673),월별평균환율!$B$34:$D$45,3,0)))))))</f>
        <v>I열의 환율적용방법 선택</v>
      </c>
      <c r="K673" s="495">
        <f t="shared" si="10"/>
        <v>0</v>
      </c>
      <c r="L673" s="491"/>
      <c r="M673" s="496"/>
      <c r="N673" s="496"/>
    </row>
    <row r="674" spans="1:14" x14ac:dyDescent="0.3">
      <c r="A674" s="490"/>
      <c r="B674" s="490"/>
      <c r="C674" s="673" t="e">
        <f>VLOOKUP(F674,DB!$D$4:$G$403,4,FALSE)</f>
        <v>#N/A</v>
      </c>
      <c r="D674" s="674" t="e">
        <f>VLOOKUP(F674,DB!$D$4:$G$403,3,FALSE)</f>
        <v>#N/A</v>
      </c>
      <c r="E674" s="675" t="e">
        <f>VLOOKUP(F674,DB!$D$4:$G$403,2,FALSE)</f>
        <v>#N/A</v>
      </c>
      <c r="F674" s="491"/>
      <c r="G674" s="491"/>
      <c r="H674" s="492"/>
      <c r="I674" s="493"/>
      <c r="J674" s="494" t="str">
        <f>IF(I674="","I열의 환율적용방법 선택",IF(I674="개별환율", "직접입력 하세요.", IF(OR(I674="가중평균환율",I674="송금환율"), "직접입력 하세요.", IF(I674="원화집행", 1, IF(I674="월별평균환율(미화)",VLOOKUP(MONTH(A674),월별평균환율!$B$34:$D$45,2,0), IF(I674="월별평균환율(현지화)",VLOOKUP(MONTH(A674),월별평균환율!$B$34:$D$45,3,0)))))))</f>
        <v>I열의 환율적용방법 선택</v>
      </c>
      <c r="K674" s="495">
        <f t="shared" si="10"/>
        <v>0</v>
      </c>
      <c r="L674" s="491"/>
      <c r="M674" s="496"/>
      <c r="N674" s="496"/>
    </row>
    <row r="675" spans="1:14" x14ac:dyDescent="0.3">
      <c r="A675" s="490"/>
      <c r="B675" s="490"/>
      <c r="C675" s="673" t="e">
        <f>VLOOKUP(F675,DB!$D$4:$G$403,4,FALSE)</f>
        <v>#N/A</v>
      </c>
      <c r="D675" s="674" t="e">
        <f>VLOOKUP(F675,DB!$D$4:$G$403,3,FALSE)</f>
        <v>#N/A</v>
      </c>
      <c r="E675" s="675" t="e">
        <f>VLOOKUP(F675,DB!$D$4:$G$403,2,FALSE)</f>
        <v>#N/A</v>
      </c>
      <c r="F675" s="491"/>
      <c r="G675" s="491"/>
      <c r="H675" s="492"/>
      <c r="I675" s="493"/>
      <c r="J675" s="494" t="str">
        <f>IF(I675="","I열의 환율적용방법 선택",IF(I675="개별환율", "직접입력 하세요.", IF(OR(I675="가중평균환율",I675="송금환율"), "직접입력 하세요.", IF(I675="원화집행", 1, IF(I675="월별평균환율(미화)",VLOOKUP(MONTH(A675),월별평균환율!$B$34:$D$45,2,0), IF(I675="월별평균환율(현지화)",VLOOKUP(MONTH(A675),월별평균환율!$B$34:$D$45,3,0)))))))</f>
        <v>I열의 환율적용방법 선택</v>
      </c>
      <c r="K675" s="495">
        <f t="shared" si="10"/>
        <v>0</v>
      </c>
      <c r="L675" s="491"/>
      <c r="M675" s="496"/>
      <c r="N675" s="496"/>
    </row>
    <row r="676" spans="1:14" x14ac:dyDescent="0.3">
      <c r="A676" s="490"/>
      <c r="B676" s="490"/>
      <c r="C676" s="673" t="e">
        <f>VLOOKUP(F676,DB!$D$4:$G$403,4,FALSE)</f>
        <v>#N/A</v>
      </c>
      <c r="D676" s="674" t="e">
        <f>VLOOKUP(F676,DB!$D$4:$G$403,3,FALSE)</f>
        <v>#N/A</v>
      </c>
      <c r="E676" s="675" t="e">
        <f>VLOOKUP(F676,DB!$D$4:$G$403,2,FALSE)</f>
        <v>#N/A</v>
      </c>
      <c r="F676" s="491"/>
      <c r="G676" s="491"/>
      <c r="H676" s="492"/>
      <c r="I676" s="493"/>
      <c r="J676" s="494" t="str">
        <f>IF(I676="","I열의 환율적용방법 선택",IF(I676="개별환율", "직접입력 하세요.", IF(OR(I676="가중평균환율",I676="송금환율"), "직접입력 하세요.", IF(I676="원화집행", 1, IF(I676="월별평균환율(미화)",VLOOKUP(MONTH(A676),월별평균환율!$B$34:$D$45,2,0), IF(I676="월별평균환율(현지화)",VLOOKUP(MONTH(A676),월별평균환율!$B$34:$D$45,3,0)))))))</f>
        <v>I열의 환율적용방법 선택</v>
      </c>
      <c r="K676" s="495">
        <f t="shared" si="10"/>
        <v>0</v>
      </c>
      <c r="L676" s="491"/>
      <c r="M676" s="496"/>
      <c r="N676" s="496"/>
    </row>
    <row r="677" spans="1:14" x14ac:dyDescent="0.3">
      <c r="A677" s="490"/>
      <c r="B677" s="490"/>
      <c r="C677" s="673" t="e">
        <f>VLOOKUP(F677,DB!$D$4:$G$403,4,FALSE)</f>
        <v>#N/A</v>
      </c>
      <c r="D677" s="674" t="e">
        <f>VLOOKUP(F677,DB!$D$4:$G$403,3,FALSE)</f>
        <v>#N/A</v>
      </c>
      <c r="E677" s="675" t="e">
        <f>VLOOKUP(F677,DB!$D$4:$G$403,2,FALSE)</f>
        <v>#N/A</v>
      </c>
      <c r="F677" s="491"/>
      <c r="G677" s="491"/>
      <c r="H677" s="492"/>
      <c r="I677" s="493"/>
      <c r="J677" s="494" t="str">
        <f>IF(I677="","I열의 환율적용방법 선택",IF(I677="개별환율", "직접입력 하세요.", IF(OR(I677="가중평균환율",I677="송금환율"), "직접입력 하세요.", IF(I677="원화집행", 1, IF(I677="월별평균환율(미화)",VLOOKUP(MONTH(A677),월별평균환율!$B$34:$D$45,2,0), IF(I677="월별평균환율(현지화)",VLOOKUP(MONTH(A677),월별평균환율!$B$34:$D$45,3,0)))))))</f>
        <v>I열의 환율적용방법 선택</v>
      </c>
      <c r="K677" s="495">
        <f t="shared" si="10"/>
        <v>0</v>
      </c>
      <c r="L677" s="491"/>
      <c r="M677" s="496"/>
      <c r="N677" s="496"/>
    </row>
    <row r="678" spans="1:14" x14ac:dyDescent="0.3">
      <c r="A678" s="490"/>
      <c r="B678" s="490"/>
      <c r="C678" s="673" t="e">
        <f>VLOOKUP(F678,DB!$D$4:$G$403,4,FALSE)</f>
        <v>#N/A</v>
      </c>
      <c r="D678" s="674" t="e">
        <f>VLOOKUP(F678,DB!$D$4:$G$403,3,FALSE)</f>
        <v>#N/A</v>
      </c>
      <c r="E678" s="675" t="e">
        <f>VLOOKUP(F678,DB!$D$4:$G$403,2,FALSE)</f>
        <v>#N/A</v>
      </c>
      <c r="F678" s="491"/>
      <c r="G678" s="491"/>
      <c r="H678" s="492"/>
      <c r="I678" s="493"/>
      <c r="J678" s="494" t="str">
        <f>IF(I678="","I열의 환율적용방법 선택",IF(I678="개별환율", "직접입력 하세요.", IF(OR(I678="가중평균환율",I678="송금환율"), "직접입력 하세요.", IF(I678="원화집행", 1, IF(I678="월별평균환율(미화)",VLOOKUP(MONTH(A678),월별평균환율!$B$34:$D$45,2,0), IF(I678="월별평균환율(현지화)",VLOOKUP(MONTH(A678),월별평균환율!$B$34:$D$45,3,0)))))))</f>
        <v>I열의 환율적용방법 선택</v>
      </c>
      <c r="K678" s="495">
        <f t="shared" si="10"/>
        <v>0</v>
      </c>
      <c r="L678" s="491"/>
      <c r="M678" s="496"/>
      <c r="N678" s="496"/>
    </row>
    <row r="679" spans="1:14" x14ac:dyDescent="0.3">
      <c r="A679" s="490"/>
      <c r="B679" s="490"/>
      <c r="C679" s="673" t="e">
        <f>VLOOKUP(F679,DB!$D$4:$G$403,4,FALSE)</f>
        <v>#N/A</v>
      </c>
      <c r="D679" s="674" t="e">
        <f>VLOOKUP(F679,DB!$D$4:$G$403,3,FALSE)</f>
        <v>#N/A</v>
      </c>
      <c r="E679" s="675" t="e">
        <f>VLOOKUP(F679,DB!$D$4:$G$403,2,FALSE)</f>
        <v>#N/A</v>
      </c>
      <c r="F679" s="491"/>
      <c r="G679" s="491"/>
      <c r="H679" s="492"/>
      <c r="I679" s="493"/>
      <c r="J679" s="494" t="str">
        <f>IF(I679="","I열의 환율적용방법 선택",IF(I679="개별환율", "직접입력 하세요.", IF(OR(I679="가중평균환율",I679="송금환율"), "직접입력 하세요.", IF(I679="원화집행", 1, IF(I679="월별평균환율(미화)",VLOOKUP(MONTH(A679),월별평균환율!$B$34:$D$45,2,0), IF(I679="월별평균환율(현지화)",VLOOKUP(MONTH(A679),월별평균환율!$B$34:$D$45,3,0)))))))</f>
        <v>I열의 환율적용방법 선택</v>
      </c>
      <c r="K679" s="495">
        <f t="shared" si="10"/>
        <v>0</v>
      </c>
      <c r="L679" s="491"/>
      <c r="M679" s="496"/>
      <c r="N679" s="496"/>
    </row>
    <row r="680" spans="1:14" x14ac:dyDescent="0.3">
      <c r="A680" s="490"/>
      <c r="B680" s="490"/>
      <c r="C680" s="673" t="e">
        <f>VLOOKUP(F680,DB!$D$4:$G$403,4,FALSE)</f>
        <v>#N/A</v>
      </c>
      <c r="D680" s="674" t="e">
        <f>VLOOKUP(F680,DB!$D$4:$G$403,3,FALSE)</f>
        <v>#N/A</v>
      </c>
      <c r="E680" s="675" t="e">
        <f>VLOOKUP(F680,DB!$D$4:$G$403,2,FALSE)</f>
        <v>#N/A</v>
      </c>
      <c r="F680" s="491"/>
      <c r="G680" s="491"/>
      <c r="H680" s="492"/>
      <c r="I680" s="493"/>
      <c r="J680" s="494" t="str">
        <f>IF(I680="","I열의 환율적용방법 선택",IF(I680="개별환율", "직접입력 하세요.", IF(OR(I680="가중평균환율",I680="송금환율"), "직접입력 하세요.", IF(I680="원화집행", 1, IF(I680="월별평균환율(미화)",VLOOKUP(MONTH(A680),월별평균환율!$B$34:$D$45,2,0), IF(I680="월별평균환율(현지화)",VLOOKUP(MONTH(A680),월별평균환율!$B$34:$D$45,3,0)))))))</f>
        <v>I열의 환율적용방법 선택</v>
      </c>
      <c r="K680" s="495">
        <f t="shared" si="10"/>
        <v>0</v>
      </c>
      <c r="L680" s="491"/>
      <c r="M680" s="496"/>
      <c r="N680" s="496"/>
    </row>
    <row r="681" spans="1:14" x14ac:dyDescent="0.3">
      <c r="A681" s="490"/>
      <c r="B681" s="490"/>
      <c r="C681" s="673" t="e">
        <f>VLOOKUP(F681,DB!$D$4:$G$403,4,FALSE)</f>
        <v>#N/A</v>
      </c>
      <c r="D681" s="674" t="e">
        <f>VLOOKUP(F681,DB!$D$4:$G$403,3,FALSE)</f>
        <v>#N/A</v>
      </c>
      <c r="E681" s="675" t="e">
        <f>VLOOKUP(F681,DB!$D$4:$G$403,2,FALSE)</f>
        <v>#N/A</v>
      </c>
      <c r="F681" s="491"/>
      <c r="G681" s="491"/>
      <c r="H681" s="492"/>
      <c r="I681" s="493"/>
      <c r="J681" s="494" t="str">
        <f>IF(I681="","I열의 환율적용방법 선택",IF(I681="개별환율", "직접입력 하세요.", IF(OR(I681="가중평균환율",I681="송금환율"), "직접입력 하세요.", IF(I681="원화집행", 1, IF(I681="월별평균환율(미화)",VLOOKUP(MONTH(A681),월별평균환율!$B$34:$D$45,2,0), IF(I681="월별평균환율(현지화)",VLOOKUP(MONTH(A681),월별평균환율!$B$34:$D$45,3,0)))))))</f>
        <v>I열의 환율적용방법 선택</v>
      </c>
      <c r="K681" s="495">
        <f t="shared" si="10"/>
        <v>0</v>
      </c>
      <c r="L681" s="491"/>
      <c r="M681" s="496"/>
      <c r="N681" s="496"/>
    </row>
    <row r="682" spans="1:14" x14ac:dyDescent="0.3">
      <c r="A682" s="490"/>
      <c r="B682" s="490"/>
      <c r="C682" s="673" t="e">
        <f>VLOOKUP(F682,DB!$D$4:$G$403,4,FALSE)</f>
        <v>#N/A</v>
      </c>
      <c r="D682" s="674" t="e">
        <f>VLOOKUP(F682,DB!$D$4:$G$403,3,FALSE)</f>
        <v>#N/A</v>
      </c>
      <c r="E682" s="675" t="e">
        <f>VLOOKUP(F682,DB!$D$4:$G$403,2,FALSE)</f>
        <v>#N/A</v>
      </c>
      <c r="F682" s="491"/>
      <c r="G682" s="491"/>
      <c r="H682" s="492"/>
      <c r="I682" s="493"/>
      <c r="J682" s="494" t="str">
        <f>IF(I682="","I열의 환율적용방법 선택",IF(I682="개별환율", "직접입력 하세요.", IF(OR(I682="가중평균환율",I682="송금환율"), "직접입력 하세요.", IF(I682="원화집행", 1, IF(I682="월별평균환율(미화)",VLOOKUP(MONTH(A682),월별평균환율!$B$34:$D$45,2,0), IF(I682="월별평균환율(현지화)",VLOOKUP(MONTH(A682),월별평균환율!$B$34:$D$45,3,0)))))))</f>
        <v>I열의 환율적용방법 선택</v>
      </c>
      <c r="K682" s="495">
        <f t="shared" si="10"/>
        <v>0</v>
      </c>
      <c r="L682" s="491"/>
      <c r="M682" s="496"/>
      <c r="N682" s="496"/>
    </row>
    <row r="683" spans="1:14" x14ac:dyDescent="0.3">
      <c r="A683" s="490"/>
      <c r="B683" s="490"/>
      <c r="C683" s="673" t="e">
        <f>VLOOKUP(F683,DB!$D$4:$G$403,4,FALSE)</f>
        <v>#N/A</v>
      </c>
      <c r="D683" s="674" t="e">
        <f>VLOOKUP(F683,DB!$D$4:$G$403,3,FALSE)</f>
        <v>#N/A</v>
      </c>
      <c r="E683" s="675" t="e">
        <f>VLOOKUP(F683,DB!$D$4:$G$403,2,FALSE)</f>
        <v>#N/A</v>
      </c>
      <c r="F683" s="491"/>
      <c r="G683" s="491"/>
      <c r="H683" s="492"/>
      <c r="I683" s="493"/>
      <c r="J683" s="494" t="str">
        <f>IF(I683="","I열의 환율적용방법 선택",IF(I683="개별환율", "직접입력 하세요.", IF(OR(I683="가중평균환율",I683="송금환율"), "직접입력 하세요.", IF(I683="원화집행", 1, IF(I683="월별평균환율(미화)",VLOOKUP(MONTH(A683),월별평균환율!$B$34:$D$45,2,0), IF(I683="월별평균환율(현지화)",VLOOKUP(MONTH(A683),월별평균환율!$B$34:$D$45,3,0)))))))</f>
        <v>I열의 환율적용방법 선택</v>
      </c>
      <c r="K683" s="495">
        <f t="shared" si="10"/>
        <v>0</v>
      </c>
      <c r="L683" s="491"/>
      <c r="M683" s="496"/>
      <c r="N683" s="496"/>
    </row>
    <row r="684" spans="1:14" x14ac:dyDescent="0.3">
      <c r="A684" s="490"/>
      <c r="B684" s="490"/>
      <c r="C684" s="673" t="e">
        <f>VLOOKUP(F684,DB!$D$4:$G$403,4,FALSE)</f>
        <v>#N/A</v>
      </c>
      <c r="D684" s="674" t="e">
        <f>VLOOKUP(F684,DB!$D$4:$G$403,3,FALSE)</f>
        <v>#N/A</v>
      </c>
      <c r="E684" s="675" t="e">
        <f>VLOOKUP(F684,DB!$D$4:$G$403,2,FALSE)</f>
        <v>#N/A</v>
      </c>
      <c r="F684" s="491"/>
      <c r="G684" s="491"/>
      <c r="H684" s="492"/>
      <c r="I684" s="493"/>
      <c r="J684" s="494" t="str">
        <f>IF(I684="","I열의 환율적용방법 선택",IF(I684="개별환율", "직접입력 하세요.", IF(OR(I684="가중평균환율",I684="송금환율"), "직접입력 하세요.", IF(I684="원화집행", 1, IF(I684="월별평균환율(미화)",VLOOKUP(MONTH(A684),월별평균환율!$B$34:$D$45,2,0), IF(I684="월별평균환율(현지화)",VLOOKUP(MONTH(A684),월별평균환율!$B$34:$D$45,3,0)))))))</f>
        <v>I열의 환율적용방법 선택</v>
      </c>
      <c r="K684" s="495">
        <f t="shared" si="10"/>
        <v>0</v>
      </c>
      <c r="L684" s="491"/>
      <c r="M684" s="496"/>
      <c r="N684" s="496"/>
    </row>
    <row r="685" spans="1:14" x14ac:dyDescent="0.3">
      <c r="A685" s="490"/>
      <c r="B685" s="490"/>
      <c r="C685" s="673" t="e">
        <f>VLOOKUP(F685,DB!$D$4:$G$403,4,FALSE)</f>
        <v>#N/A</v>
      </c>
      <c r="D685" s="674" t="e">
        <f>VLOOKUP(F685,DB!$D$4:$G$403,3,FALSE)</f>
        <v>#N/A</v>
      </c>
      <c r="E685" s="675" t="e">
        <f>VLOOKUP(F685,DB!$D$4:$G$403,2,FALSE)</f>
        <v>#N/A</v>
      </c>
      <c r="F685" s="491"/>
      <c r="G685" s="491"/>
      <c r="H685" s="492"/>
      <c r="I685" s="493"/>
      <c r="J685" s="494" t="str">
        <f>IF(I685="","I열의 환율적용방법 선택",IF(I685="개별환율", "직접입력 하세요.", IF(OR(I685="가중평균환율",I685="송금환율"), "직접입력 하세요.", IF(I685="원화집행", 1, IF(I685="월별평균환율(미화)",VLOOKUP(MONTH(A685),월별평균환율!$B$34:$D$45,2,0), IF(I685="월별평균환율(현지화)",VLOOKUP(MONTH(A685),월별평균환율!$B$34:$D$45,3,0)))))))</f>
        <v>I열의 환율적용방법 선택</v>
      </c>
      <c r="K685" s="495">
        <f t="shared" si="10"/>
        <v>0</v>
      </c>
      <c r="L685" s="491"/>
      <c r="M685" s="496"/>
      <c r="N685" s="496"/>
    </row>
    <row r="686" spans="1:14" x14ac:dyDescent="0.3">
      <c r="A686" s="490"/>
      <c r="B686" s="490"/>
      <c r="C686" s="673" t="e">
        <f>VLOOKUP(F686,DB!$D$4:$G$403,4,FALSE)</f>
        <v>#N/A</v>
      </c>
      <c r="D686" s="674" t="e">
        <f>VLOOKUP(F686,DB!$D$4:$G$403,3,FALSE)</f>
        <v>#N/A</v>
      </c>
      <c r="E686" s="675" t="e">
        <f>VLOOKUP(F686,DB!$D$4:$G$403,2,FALSE)</f>
        <v>#N/A</v>
      </c>
      <c r="F686" s="491"/>
      <c r="G686" s="491"/>
      <c r="H686" s="492"/>
      <c r="I686" s="493"/>
      <c r="J686" s="494" t="str">
        <f>IF(I686="","I열의 환율적용방법 선택",IF(I686="개별환율", "직접입력 하세요.", IF(OR(I686="가중평균환율",I686="송금환율"), "직접입력 하세요.", IF(I686="원화집행", 1, IF(I686="월별평균환율(미화)",VLOOKUP(MONTH(A686),월별평균환율!$B$34:$D$45,2,0), IF(I686="월별평균환율(현지화)",VLOOKUP(MONTH(A686),월별평균환율!$B$34:$D$45,3,0)))))))</f>
        <v>I열의 환율적용방법 선택</v>
      </c>
      <c r="K686" s="495">
        <f t="shared" si="10"/>
        <v>0</v>
      </c>
      <c r="L686" s="491"/>
      <c r="M686" s="496"/>
      <c r="N686" s="496"/>
    </row>
    <row r="687" spans="1:14" x14ac:dyDescent="0.3">
      <c r="A687" s="490"/>
      <c r="B687" s="490"/>
      <c r="C687" s="673" t="e">
        <f>VLOOKUP(F687,DB!$D$4:$G$403,4,FALSE)</f>
        <v>#N/A</v>
      </c>
      <c r="D687" s="674" t="e">
        <f>VLOOKUP(F687,DB!$D$4:$G$403,3,FALSE)</f>
        <v>#N/A</v>
      </c>
      <c r="E687" s="675" t="e">
        <f>VLOOKUP(F687,DB!$D$4:$G$403,2,FALSE)</f>
        <v>#N/A</v>
      </c>
      <c r="F687" s="491"/>
      <c r="G687" s="491"/>
      <c r="H687" s="492"/>
      <c r="I687" s="493"/>
      <c r="J687" s="494" t="str">
        <f>IF(I687="","I열의 환율적용방법 선택",IF(I687="개별환율", "직접입력 하세요.", IF(OR(I687="가중평균환율",I687="송금환율"), "직접입력 하세요.", IF(I687="원화집행", 1, IF(I687="월별평균환율(미화)",VLOOKUP(MONTH(A687),월별평균환율!$B$34:$D$45,2,0), IF(I687="월별평균환율(현지화)",VLOOKUP(MONTH(A687),월별평균환율!$B$34:$D$45,3,0)))))))</f>
        <v>I열의 환율적용방법 선택</v>
      </c>
      <c r="K687" s="495">
        <f t="shared" si="10"/>
        <v>0</v>
      </c>
      <c r="L687" s="491"/>
      <c r="M687" s="496"/>
      <c r="N687" s="496"/>
    </row>
    <row r="688" spans="1:14" x14ac:dyDescent="0.3">
      <c r="A688" s="490"/>
      <c r="B688" s="490"/>
      <c r="C688" s="673" t="e">
        <f>VLOOKUP(F688,DB!$D$4:$G$403,4,FALSE)</f>
        <v>#N/A</v>
      </c>
      <c r="D688" s="674" t="e">
        <f>VLOOKUP(F688,DB!$D$4:$G$403,3,FALSE)</f>
        <v>#N/A</v>
      </c>
      <c r="E688" s="675" t="e">
        <f>VLOOKUP(F688,DB!$D$4:$G$403,2,FALSE)</f>
        <v>#N/A</v>
      </c>
      <c r="F688" s="491"/>
      <c r="G688" s="491"/>
      <c r="H688" s="492"/>
      <c r="I688" s="493"/>
      <c r="J688" s="494" t="str">
        <f>IF(I688="","I열의 환율적용방법 선택",IF(I688="개별환율", "직접입력 하세요.", IF(OR(I688="가중평균환율",I688="송금환율"), "직접입력 하세요.", IF(I688="원화집행", 1, IF(I688="월별평균환율(미화)",VLOOKUP(MONTH(A688),월별평균환율!$B$34:$D$45,2,0), IF(I688="월별평균환율(현지화)",VLOOKUP(MONTH(A688),월별평균환율!$B$34:$D$45,3,0)))))))</f>
        <v>I열의 환율적용방법 선택</v>
      </c>
      <c r="K688" s="495">
        <f t="shared" si="10"/>
        <v>0</v>
      </c>
      <c r="L688" s="491"/>
      <c r="M688" s="496"/>
      <c r="N688" s="496"/>
    </row>
    <row r="689" spans="1:14" x14ac:dyDescent="0.3">
      <c r="A689" s="490"/>
      <c r="B689" s="490"/>
      <c r="C689" s="673" t="e">
        <f>VLOOKUP(F689,DB!$D$4:$G$403,4,FALSE)</f>
        <v>#N/A</v>
      </c>
      <c r="D689" s="674" t="e">
        <f>VLOOKUP(F689,DB!$D$4:$G$403,3,FALSE)</f>
        <v>#N/A</v>
      </c>
      <c r="E689" s="675" t="e">
        <f>VLOOKUP(F689,DB!$D$4:$G$403,2,FALSE)</f>
        <v>#N/A</v>
      </c>
      <c r="F689" s="491"/>
      <c r="G689" s="491"/>
      <c r="H689" s="492"/>
      <c r="I689" s="493"/>
      <c r="J689" s="494" t="str">
        <f>IF(I689="","I열의 환율적용방법 선택",IF(I689="개별환율", "직접입력 하세요.", IF(OR(I689="가중평균환율",I689="송금환율"), "직접입력 하세요.", IF(I689="원화집행", 1, IF(I689="월별평균환율(미화)",VLOOKUP(MONTH(A689),월별평균환율!$B$34:$D$45,2,0), IF(I689="월별평균환율(현지화)",VLOOKUP(MONTH(A689),월별평균환율!$B$34:$D$45,3,0)))))))</f>
        <v>I열의 환율적용방법 선택</v>
      </c>
      <c r="K689" s="495">
        <f t="shared" si="10"/>
        <v>0</v>
      </c>
      <c r="L689" s="491"/>
      <c r="M689" s="496"/>
      <c r="N689" s="496"/>
    </row>
    <row r="690" spans="1:14" x14ac:dyDescent="0.3">
      <c r="A690" s="490"/>
      <c r="B690" s="490"/>
      <c r="C690" s="673" t="e">
        <f>VLOOKUP(F690,DB!$D$4:$G$403,4,FALSE)</f>
        <v>#N/A</v>
      </c>
      <c r="D690" s="674" t="e">
        <f>VLOOKUP(F690,DB!$D$4:$G$403,3,FALSE)</f>
        <v>#N/A</v>
      </c>
      <c r="E690" s="675" t="e">
        <f>VLOOKUP(F690,DB!$D$4:$G$403,2,FALSE)</f>
        <v>#N/A</v>
      </c>
      <c r="F690" s="491"/>
      <c r="G690" s="491"/>
      <c r="H690" s="492"/>
      <c r="I690" s="493"/>
      <c r="J690" s="494" t="str">
        <f>IF(I690="","I열의 환율적용방법 선택",IF(I690="개별환율", "직접입력 하세요.", IF(OR(I690="가중평균환율",I690="송금환율"), "직접입력 하세요.", IF(I690="원화집행", 1, IF(I690="월별평균환율(미화)",VLOOKUP(MONTH(A690),월별평균환율!$B$34:$D$45,2,0), IF(I690="월별평균환율(현지화)",VLOOKUP(MONTH(A690),월별평균환율!$B$34:$D$45,3,0)))))))</f>
        <v>I열의 환율적용방법 선택</v>
      </c>
      <c r="K690" s="495">
        <f t="shared" si="10"/>
        <v>0</v>
      </c>
      <c r="L690" s="491"/>
      <c r="M690" s="496"/>
      <c r="N690" s="496"/>
    </row>
    <row r="691" spans="1:14" x14ac:dyDescent="0.3">
      <c r="A691" s="490"/>
      <c r="B691" s="490"/>
      <c r="C691" s="673" t="e">
        <f>VLOOKUP(F691,DB!$D$4:$G$403,4,FALSE)</f>
        <v>#N/A</v>
      </c>
      <c r="D691" s="674" t="e">
        <f>VLOOKUP(F691,DB!$D$4:$G$403,3,FALSE)</f>
        <v>#N/A</v>
      </c>
      <c r="E691" s="675" t="e">
        <f>VLOOKUP(F691,DB!$D$4:$G$403,2,FALSE)</f>
        <v>#N/A</v>
      </c>
      <c r="F691" s="491"/>
      <c r="G691" s="491"/>
      <c r="H691" s="492"/>
      <c r="I691" s="493"/>
      <c r="J691" s="494" t="str">
        <f>IF(I691="","I열의 환율적용방법 선택",IF(I691="개별환율", "직접입력 하세요.", IF(OR(I691="가중평균환율",I691="송금환율"), "직접입력 하세요.", IF(I691="원화집행", 1, IF(I691="월별평균환율(미화)",VLOOKUP(MONTH(A691),월별평균환율!$B$34:$D$45,2,0), IF(I691="월별평균환율(현지화)",VLOOKUP(MONTH(A691),월별평균환율!$B$34:$D$45,3,0)))))))</f>
        <v>I열의 환율적용방법 선택</v>
      </c>
      <c r="K691" s="495">
        <f t="shared" si="10"/>
        <v>0</v>
      </c>
      <c r="L691" s="491"/>
      <c r="M691" s="496"/>
      <c r="N691" s="496"/>
    </row>
    <row r="692" spans="1:14" x14ac:dyDescent="0.3">
      <c r="A692" s="490"/>
      <c r="B692" s="490"/>
      <c r="C692" s="673" t="e">
        <f>VLOOKUP(F692,DB!$D$4:$G$403,4,FALSE)</f>
        <v>#N/A</v>
      </c>
      <c r="D692" s="674" t="e">
        <f>VLOOKUP(F692,DB!$D$4:$G$403,3,FALSE)</f>
        <v>#N/A</v>
      </c>
      <c r="E692" s="675" t="e">
        <f>VLOOKUP(F692,DB!$D$4:$G$403,2,FALSE)</f>
        <v>#N/A</v>
      </c>
      <c r="F692" s="491"/>
      <c r="G692" s="491"/>
      <c r="H692" s="492"/>
      <c r="I692" s="493"/>
      <c r="J692" s="494" t="str">
        <f>IF(I692="","I열의 환율적용방법 선택",IF(I692="개별환율", "직접입력 하세요.", IF(OR(I692="가중평균환율",I692="송금환율"), "직접입력 하세요.", IF(I692="원화집행", 1, IF(I692="월별평균환율(미화)",VLOOKUP(MONTH(A692),월별평균환율!$B$34:$D$45,2,0), IF(I692="월별평균환율(현지화)",VLOOKUP(MONTH(A692),월별평균환율!$B$34:$D$45,3,0)))))))</f>
        <v>I열의 환율적용방법 선택</v>
      </c>
      <c r="K692" s="495">
        <f t="shared" si="10"/>
        <v>0</v>
      </c>
      <c r="L692" s="491"/>
      <c r="M692" s="496"/>
      <c r="N692" s="496"/>
    </row>
    <row r="693" spans="1:14" x14ac:dyDescent="0.3">
      <c r="A693" s="490"/>
      <c r="B693" s="490"/>
      <c r="C693" s="673" t="e">
        <f>VLOOKUP(F693,DB!$D$4:$G$403,4,FALSE)</f>
        <v>#N/A</v>
      </c>
      <c r="D693" s="674" t="e">
        <f>VLOOKUP(F693,DB!$D$4:$G$403,3,FALSE)</f>
        <v>#N/A</v>
      </c>
      <c r="E693" s="675" t="e">
        <f>VLOOKUP(F693,DB!$D$4:$G$403,2,FALSE)</f>
        <v>#N/A</v>
      </c>
      <c r="F693" s="491"/>
      <c r="G693" s="491"/>
      <c r="H693" s="492"/>
      <c r="I693" s="493"/>
      <c r="J693" s="494" t="str">
        <f>IF(I693="","I열의 환율적용방법 선택",IF(I693="개별환율", "직접입력 하세요.", IF(OR(I693="가중평균환율",I693="송금환율"), "직접입력 하세요.", IF(I693="원화집행", 1, IF(I693="월별평균환율(미화)",VLOOKUP(MONTH(A693),월별평균환율!$B$34:$D$45,2,0), IF(I693="월별평균환율(현지화)",VLOOKUP(MONTH(A693),월별평균환율!$B$34:$D$45,3,0)))))))</f>
        <v>I열의 환율적용방법 선택</v>
      </c>
      <c r="K693" s="495">
        <f t="shared" si="10"/>
        <v>0</v>
      </c>
      <c r="L693" s="491"/>
      <c r="M693" s="496"/>
      <c r="N693" s="496"/>
    </row>
    <row r="694" spans="1:14" x14ac:dyDescent="0.3">
      <c r="A694" s="490"/>
      <c r="B694" s="490"/>
      <c r="C694" s="673" t="e">
        <f>VLOOKUP(F694,DB!$D$4:$G$403,4,FALSE)</f>
        <v>#N/A</v>
      </c>
      <c r="D694" s="674" t="e">
        <f>VLOOKUP(F694,DB!$D$4:$G$403,3,FALSE)</f>
        <v>#N/A</v>
      </c>
      <c r="E694" s="675" t="e">
        <f>VLOOKUP(F694,DB!$D$4:$G$403,2,FALSE)</f>
        <v>#N/A</v>
      </c>
      <c r="F694" s="491"/>
      <c r="G694" s="491"/>
      <c r="H694" s="492"/>
      <c r="I694" s="493"/>
      <c r="J694" s="494" t="str">
        <f>IF(I694="","I열의 환율적용방법 선택",IF(I694="개별환율", "직접입력 하세요.", IF(OR(I694="가중평균환율",I694="송금환율"), "직접입력 하세요.", IF(I694="원화집행", 1, IF(I694="월별평균환율(미화)",VLOOKUP(MONTH(A694),월별평균환율!$B$34:$D$45,2,0), IF(I694="월별평균환율(현지화)",VLOOKUP(MONTH(A694),월별평균환율!$B$34:$D$45,3,0)))))))</f>
        <v>I열의 환율적용방법 선택</v>
      </c>
      <c r="K694" s="495">
        <f t="shared" si="10"/>
        <v>0</v>
      </c>
      <c r="L694" s="491"/>
      <c r="M694" s="496"/>
      <c r="N694" s="496"/>
    </row>
    <row r="695" spans="1:14" x14ac:dyDescent="0.3">
      <c r="A695" s="490"/>
      <c r="B695" s="490"/>
      <c r="C695" s="673" t="e">
        <f>VLOOKUP(F695,DB!$D$4:$G$403,4,FALSE)</f>
        <v>#N/A</v>
      </c>
      <c r="D695" s="674" t="e">
        <f>VLOOKUP(F695,DB!$D$4:$G$403,3,FALSE)</f>
        <v>#N/A</v>
      </c>
      <c r="E695" s="675" t="e">
        <f>VLOOKUP(F695,DB!$D$4:$G$403,2,FALSE)</f>
        <v>#N/A</v>
      </c>
      <c r="F695" s="491"/>
      <c r="G695" s="491"/>
      <c r="H695" s="492"/>
      <c r="I695" s="493"/>
      <c r="J695" s="494" t="str">
        <f>IF(I695="","I열의 환율적용방법 선택",IF(I695="개별환율", "직접입력 하세요.", IF(OR(I695="가중평균환율",I695="송금환율"), "직접입력 하세요.", IF(I695="원화집행", 1, IF(I695="월별평균환율(미화)",VLOOKUP(MONTH(A695),월별평균환율!$B$34:$D$45,2,0), IF(I695="월별평균환율(현지화)",VLOOKUP(MONTH(A695),월별평균환율!$B$34:$D$45,3,0)))))))</f>
        <v>I열의 환율적용방법 선택</v>
      </c>
      <c r="K695" s="495">
        <f t="shared" si="10"/>
        <v>0</v>
      </c>
      <c r="L695" s="491"/>
      <c r="M695" s="496"/>
      <c r="N695" s="496"/>
    </row>
    <row r="696" spans="1:14" x14ac:dyDescent="0.3">
      <c r="A696" s="490"/>
      <c r="B696" s="490"/>
      <c r="C696" s="673" t="e">
        <f>VLOOKUP(F696,DB!$D$4:$G$403,4,FALSE)</f>
        <v>#N/A</v>
      </c>
      <c r="D696" s="674" t="e">
        <f>VLOOKUP(F696,DB!$D$4:$G$403,3,FALSE)</f>
        <v>#N/A</v>
      </c>
      <c r="E696" s="675" t="e">
        <f>VLOOKUP(F696,DB!$D$4:$G$403,2,FALSE)</f>
        <v>#N/A</v>
      </c>
      <c r="F696" s="491"/>
      <c r="G696" s="491"/>
      <c r="H696" s="492"/>
      <c r="I696" s="493"/>
      <c r="J696" s="494" t="str">
        <f>IF(I696="","I열의 환율적용방법 선택",IF(I696="개별환율", "직접입력 하세요.", IF(OR(I696="가중평균환율",I696="송금환율"), "직접입력 하세요.", IF(I696="원화집행", 1, IF(I696="월별평균환율(미화)",VLOOKUP(MONTH(A696),월별평균환율!$B$34:$D$45,2,0), IF(I696="월별평균환율(현지화)",VLOOKUP(MONTH(A696),월별평균환율!$B$34:$D$45,3,0)))))))</f>
        <v>I열의 환율적용방법 선택</v>
      </c>
      <c r="K696" s="495">
        <f t="shared" si="10"/>
        <v>0</v>
      </c>
      <c r="L696" s="491"/>
      <c r="M696" s="496"/>
      <c r="N696" s="496"/>
    </row>
    <row r="697" spans="1:14" x14ac:dyDescent="0.3">
      <c r="A697" s="490"/>
      <c r="B697" s="490"/>
      <c r="C697" s="673" t="e">
        <f>VLOOKUP(F697,DB!$D$4:$G$403,4,FALSE)</f>
        <v>#N/A</v>
      </c>
      <c r="D697" s="674" t="e">
        <f>VLOOKUP(F697,DB!$D$4:$G$403,3,FALSE)</f>
        <v>#N/A</v>
      </c>
      <c r="E697" s="675" t="e">
        <f>VLOOKUP(F697,DB!$D$4:$G$403,2,FALSE)</f>
        <v>#N/A</v>
      </c>
      <c r="F697" s="491"/>
      <c r="G697" s="491"/>
      <c r="H697" s="492"/>
      <c r="I697" s="493"/>
      <c r="J697" s="494" t="str">
        <f>IF(I697="","I열의 환율적용방법 선택",IF(I697="개별환율", "직접입력 하세요.", IF(OR(I697="가중평균환율",I697="송금환율"), "직접입력 하세요.", IF(I697="원화집행", 1, IF(I697="월별평균환율(미화)",VLOOKUP(MONTH(A697),월별평균환율!$B$34:$D$45,2,0), IF(I697="월별평균환율(현지화)",VLOOKUP(MONTH(A697),월별평균환율!$B$34:$D$45,3,0)))))))</f>
        <v>I열의 환율적용방법 선택</v>
      </c>
      <c r="K697" s="495">
        <f t="shared" si="10"/>
        <v>0</v>
      </c>
      <c r="L697" s="491"/>
      <c r="M697" s="496"/>
      <c r="N697" s="496"/>
    </row>
    <row r="698" spans="1:14" x14ac:dyDescent="0.3">
      <c r="A698" s="490"/>
      <c r="B698" s="490"/>
      <c r="C698" s="673" t="e">
        <f>VLOOKUP(F698,DB!$D$4:$G$403,4,FALSE)</f>
        <v>#N/A</v>
      </c>
      <c r="D698" s="674" t="e">
        <f>VLOOKUP(F698,DB!$D$4:$G$403,3,FALSE)</f>
        <v>#N/A</v>
      </c>
      <c r="E698" s="675" t="e">
        <f>VLOOKUP(F698,DB!$D$4:$G$403,2,FALSE)</f>
        <v>#N/A</v>
      </c>
      <c r="F698" s="491"/>
      <c r="G698" s="491"/>
      <c r="H698" s="492"/>
      <c r="I698" s="493"/>
      <c r="J698" s="494" t="str">
        <f>IF(I698="","I열의 환율적용방법 선택",IF(I698="개별환율", "직접입력 하세요.", IF(OR(I698="가중평균환율",I698="송금환율"), "직접입력 하세요.", IF(I698="원화집행", 1, IF(I698="월별평균환율(미화)",VLOOKUP(MONTH(A698),월별평균환율!$B$34:$D$45,2,0), IF(I698="월별평균환율(현지화)",VLOOKUP(MONTH(A698),월별평균환율!$B$34:$D$45,3,0)))))))</f>
        <v>I열의 환율적용방법 선택</v>
      </c>
      <c r="K698" s="495">
        <f t="shared" si="10"/>
        <v>0</v>
      </c>
      <c r="L698" s="491"/>
      <c r="M698" s="496"/>
      <c r="N698" s="496"/>
    </row>
    <row r="699" spans="1:14" x14ac:dyDescent="0.3">
      <c r="A699" s="490"/>
      <c r="B699" s="490"/>
      <c r="C699" s="673" t="e">
        <f>VLOOKUP(F699,DB!$D$4:$G$403,4,FALSE)</f>
        <v>#N/A</v>
      </c>
      <c r="D699" s="674" t="e">
        <f>VLOOKUP(F699,DB!$D$4:$G$403,3,FALSE)</f>
        <v>#N/A</v>
      </c>
      <c r="E699" s="675" t="e">
        <f>VLOOKUP(F699,DB!$D$4:$G$403,2,FALSE)</f>
        <v>#N/A</v>
      </c>
      <c r="F699" s="491"/>
      <c r="G699" s="491"/>
      <c r="H699" s="492"/>
      <c r="I699" s="493"/>
      <c r="J699" s="494" t="str">
        <f>IF(I699="","I열의 환율적용방법 선택",IF(I699="개별환율", "직접입력 하세요.", IF(OR(I699="가중평균환율",I699="송금환율"), "직접입력 하세요.", IF(I699="원화집행", 1, IF(I699="월별평균환율(미화)",VLOOKUP(MONTH(A699),월별평균환율!$B$34:$D$45,2,0), IF(I699="월별평균환율(현지화)",VLOOKUP(MONTH(A699),월별평균환율!$B$34:$D$45,3,0)))))))</f>
        <v>I열의 환율적용방법 선택</v>
      </c>
      <c r="K699" s="495">
        <f t="shared" si="10"/>
        <v>0</v>
      </c>
      <c r="L699" s="491"/>
      <c r="M699" s="496"/>
      <c r="N699" s="496"/>
    </row>
    <row r="700" spans="1:14" x14ac:dyDescent="0.3">
      <c r="A700" s="490"/>
      <c r="B700" s="490"/>
      <c r="C700" s="673" t="e">
        <f>VLOOKUP(F700,DB!$D$4:$G$403,4,FALSE)</f>
        <v>#N/A</v>
      </c>
      <c r="D700" s="674" t="e">
        <f>VLOOKUP(F700,DB!$D$4:$G$403,3,FALSE)</f>
        <v>#N/A</v>
      </c>
      <c r="E700" s="675" t="e">
        <f>VLOOKUP(F700,DB!$D$4:$G$403,2,FALSE)</f>
        <v>#N/A</v>
      </c>
      <c r="F700" s="491"/>
      <c r="G700" s="491"/>
      <c r="H700" s="492"/>
      <c r="I700" s="493"/>
      <c r="J700" s="494" t="str">
        <f>IF(I700="","I열의 환율적용방법 선택",IF(I700="개별환율", "직접입력 하세요.", IF(OR(I700="가중평균환율",I700="송금환율"), "직접입력 하세요.", IF(I700="원화집행", 1, IF(I700="월별평균환율(미화)",VLOOKUP(MONTH(A700),월별평균환율!$B$34:$D$45,2,0), IF(I700="월별평균환율(현지화)",VLOOKUP(MONTH(A700),월별평균환율!$B$34:$D$45,3,0)))))))</f>
        <v>I열의 환율적용방법 선택</v>
      </c>
      <c r="K700" s="495">
        <f t="shared" si="10"/>
        <v>0</v>
      </c>
      <c r="L700" s="491"/>
      <c r="M700" s="496"/>
      <c r="N700" s="496"/>
    </row>
    <row r="701" spans="1:14" x14ac:dyDescent="0.3">
      <c r="A701" s="490"/>
      <c r="B701" s="490"/>
      <c r="C701" s="673" t="e">
        <f>VLOOKUP(F701,DB!$D$4:$G$403,4,FALSE)</f>
        <v>#N/A</v>
      </c>
      <c r="D701" s="674" t="e">
        <f>VLOOKUP(F701,DB!$D$4:$G$403,3,FALSE)</f>
        <v>#N/A</v>
      </c>
      <c r="E701" s="675" t="e">
        <f>VLOOKUP(F701,DB!$D$4:$G$403,2,FALSE)</f>
        <v>#N/A</v>
      </c>
      <c r="F701" s="491"/>
      <c r="G701" s="491"/>
      <c r="H701" s="492"/>
      <c r="I701" s="493"/>
      <c r="J701" s="494" t="str">
        <f>IF(I701="","I열의 환율적용방법 선택",IF(I701="개별환율", "직접입력 하세요.", IF(OR(I701="가중평균환율",I701="송금환율"), "직접입력 하세요.", IF(I701="원화집행", 1, IF(I701="월별평균환율(미화)",VLOOKUP(MONTH(A701),월별평균환율!$B$34:$D$45,2,0), IF(I701="월별평균환율(현지화)",VLOOKUP(MONTH(A701),월별평균환율!$B$34:$D$45,3,0)))))))</f>
        <v>I열의 환율적용방법 선택</v>
      </c>
      <c r="K701" s="495">
        <f t="shared" si="10"/>
        <v>0</v>
      </c>
      <c r="L701" s="491"/>
      <c r="M701" s="496"/>
      <c r="N701" s="496"/>
    </row>
    <row r="702" spans="1:14" x14ac:dyDescent="0.3">
      <c r="A702" s="490"/>
      <c r="B702" s="490"/>
      <c r="C702" s="673" t="e">
        <f>VLOOKUP(F702,DB!$D$4:$G$403,4,FALSE)</f>
        <v>#N/A</v>
      </c>
      <c r="D702" s="674" t="e">
        <f>VLOOKUP(F702,DB!$D$4:$G$403,3,FALSE)</f>
        <v>#N/A</v>
      </c>
      <c r="E702" s="675" t="e">
        <f>VLOOKUP(F702,DB!$D$4:$G$403,2,FALSE)</f>
        <v>#N/A</v>
      </c>
      <c r="F702" s="491"/>
      <c r="G702" s="491"/>
      <c r="H702" s="492"/>
      <c r="I702" s="493"/>
      <c r="J702" s="494" t="str">
        <f>IF(I702="","I열의 환율적용방법 선택",IF(I702="개별환율", "직접입력 하세요.", IF(OR(I702="가중평균환율",I702="송금환율"), "직접입력 하세요.", IF(I702="원화집행", 1, IF(I702="월별평균환율(미화)",VLOOKUP(MONTH(A702),월별평균환율!$B$34:$D$45,2,0), IF(I702="월별평균환율(현지화)",VLOOKUP(MONTH(A702),월별평균환율!$B$34:$D$45,3,0)))))))</f>
        <v>I열의 환율적용방법 선택</v>
      </c>
      <c r="K702" s="495">
        <f t="shared" si="10"/>
        <v>0</v>
      </c>
      <c r="L702" s="491"/>
      <c r="M702" s="496"/>
      <c r="N702" s="496"/>
    </row>
    <row r="703" spans="1:14" x14ac:dyDescent="0.3">
      <c r="A703" s="490"/>
      <c r="B703" s="490"/>
      <c r="C703" s="673" t="e">
        <f>VLOOKUP(F703,DB!$D$4:$G$403,4,FALSE)</f>
        <v>#N/A</v>
      </c>
      <c r="D703" s="674" t="e">
        <f>VLOOKUP(F703,DB!$D$4:$G$403,3,FALSE)</f>
        <v>#N/A</v>
      </c>
      <c r="E703" s="675" t="e">
        <f>VLOOKUP(F703,DB!$D$4:$G$403,2,FALSE)</f>
        <v>#N/A</v>
      </c>
      <c r="F703" s="491"/>
      <c r="G703" s="491"/>
      <c r="H703" s="492"/>
      <c r="I703" s="493"/>
      <c r="J703" s="494" t="str">
        <f>IF(I703="","I열의 환율적용방법 선택",IF(I703="개별환율", "직접입력 하세요.", IF(OR(I703="가중평균환율",I703="송금환율"), "직접입력 하세요.", IF(I703="원화집행", 1, IF(I703="월별평균환율(미화)",VLOOKUP(MONTH(A703),월별평균환율!$B$34:$D$45,2,0), IF(I703="월별평균환율(현지화)",VLOOKUP(MONTH(A703),월별평균환율!$B$34:$D$45,3,0)))))))</f>
        <v>I열의 환율적용방법 선택</v>
      </c>
      <c r="K703" s="495">
        <f t="shared" si="10"/>
        <v>0</v>
      </c>
      <c r="L703" s="491"/>
      <c r="M703" s="496"/>
      <c r="N703" s="496"/>
    </row>
    <row r="704" spans="1:14" x14ac:dyDescent="0.3">
      <c r="A704" s="490"/>
      <c r="B704" s="490"/>
      <c r="C704" s="673" t="e">
        <f>VLOOKUP(F704,DB!$D$4:$G$403,4,FALSE)</f>
        <v>#N/A</v>
      </c>
      <c r="D704" s="674" t="e">
        <f>VLOOKUP(F704,DB!$D$4:$G$403,3,FALSE)</f>
        <v>#N/A</v>
      </c>
      <c r="E704" s="675" t="e">
        <f>VLOOKUP(F704,DB!$D$4:$G$403,2,FALSE)</f>
        <v>#N/A</v>
      </c>
      <c r="F704" s="491"/>
      <c r="G704" s="491"/>
      <c r="H704" s="492"/>
      <c r="I704" s="493"/>
      <c r="J704" s="494" t="str">
        <f>IF(I704="","I열의 환율적용방법 선택",IF(I704="개별환율", "직접입력 하세요.", IF(OR(I704="가중평균환율",I704="송금환율"), "직접입력 하세요.", IF(I704="원화집행", 1, IF(I704="월별평균환율(미화)",VLOOKUP(MONTH(A704),월별평균환율!$B$34:$D$45,2,0), IF(I704="월별평균환율(현지화)",VLOOKUP(MONTH(A704),월별평균환율!$B$34:$D$45,3,0)))))))</f>
        <v>I열의 환율적용방법 선택</v>
      </c>
      <c r="K704" s="495">
        <f t="shared" si="10"/>
        <v>0</v>
      </c>
      <c r="L704" s="491"/>
      <c r="M704" s="496"/>
      <c r="N704" s="496"/>
    </row>
    <row r="705" spans="1:14" x14ac:dyDescent="0.3">
      <c r="A705" s="490"/>
      <c r="B705" s="490"/>
      <c r="C705" s="673" t="e">
        <f>VLOOKUP(F705,DB!$D$4:$G$403,4,FALSE)</f>
        <v>#N/A</v>
      </c>
      <c r="D705" s="674" t="e">
        <f>VLOOKUP(F705,DB!$D$4:$G$403,3,FALSE)</f>
        <v>#N/A</v>
      </c>
      <c r="E705" s="675" t="e">
        <f>VLOOKUP(F705,DB!$D$4:$G$403,2,FALSE)</f>
        <v>#N/A</v>
      </c>
      <c r="F705" s="491"/>
      <c r="G705" s="491"/>
      <c r="H705" s="492"/>
      <c r="I705" s="493"/>
      <c r="J705" s="494" t="str">
        <f>IF(I705="","I열의 환율적용방법 선택",IF(I705="개별환율", "직접입력 하세요.", IF(OR(I705="가중평균환율",I705="송금환율"), "직접입력 하세요.", IF(I705="원화집행", 1, IF(I705="월별평균환율(미화)",VLOOKUP(MONTH(A705),월별평균환율!$B$34:$D$45,2,0), IF(I705="월별평균환율(현지화)",VLOOKUP(MONTH(A705),월별평균환율!$B$34:$D$45,3,0)))))))</f>
        <v>I열의 환율적용방법 선택</v>
      </c>
      <c r="K705" s="495">
        <f t="shared" si="10"/>
        <v>0</v>
      </c>
      <c r="L705" s="491"/>
      <c r="M705" s="496"/>
      <c r="N705" s="496"/>
    </row>
    <row r="706" spans="1:14" x14ac:dyDescent="0.3">
      <c r="A706" s="490"/>
      <c r="B706" s="490"/>
      <c r="C706" s="673" t="e">
        <f>VLOOKUP(F706,DB!$D$4:$G$403,4,FALSE)</f>
        <v>#N/A</v>
      </c>
      <c r="D706" s="674" t="e">
        <f>VLOOKUP(F706,DB!$D$4:$G$403,3,FALSE)</f>
        <v>#N/A</v>
      </c>
      <c r="E706" s="675" t="e">
        <f>VLOOKUP(F706,DB!$D$4:$G$403,2,FALSE)</f>
        <v>#N/A</v>
      </c>
      <c r="F706" s="491"/>
      <c r="G706" s="491"/>
      <c r="H706" s="492"/>
      <c r="I706" s="493"/>
      <c r="J706" s="494" t="str">
        <f>IF(I706="","I열의 환율적용방법 선택",IF(I706="개별환율", "직접입력 하세요.", IF(OR(I706="가중평균환율",I706="송금환율"), "직접입력 하세요.", IF(I706="원화집행", 1, IF(I706="월별평균환율(미화)",VLOOKUP(MONTH(A706),월별평균환율!$B$34:$D$45,2,0), IF(I706="월별평균환율(현지화)",VLOOKUP(MONTH(A706),월별평균환율!$B$34:$D$45,3,0)))))))</f>
        <v>I열의 환율적용방법 선택</v>
      </c>
      <c r="K706" s="495">
        <f t="shared" si="10"/>
        <v>0</v>
      </c>
      <c r="L706" s="491"/>
      <c r="M706" s="496"/>
      <c r="N706" s="496"/>
    </row>
    <row r="707" spans="1:14" x14ac:dyDescent="0.3">
      <c r="A707" s="490"/>
      <c r="B707" s="490"/>
      <c r="C707" s="673" t="e">
        <f>VLOOKUP(F707,DB!$D$4:$G$403,4,FALSE)</f>
        <v>#N/A</v>
      </c>
      <c r="D707" s="674" t="e">
        <f>VLOOKUP(F707,DB!$D$4:$G$403,3,FALSE)</f>
        <v>#N/A</v>
      </c>
      <c r="E707" s="675" t="e">
        <f>VLOOKUP(F707,DB!$D$4:$G$403,2,FALSE)</f>
        <v>#N/A</v>
      </c>
      <c r="F707" s="491"/>
      <c r="G707" s="491"/>
      <c r="H707" s="492"/>
      <c r="I707" s="493"/>
      <c r="J707" s="494" t="str">
        <f>IF(I707="","I열의 환율적용방법 선택",IF(I707="개별환율", "직접입력 하세요.", IF(OR(I707="가중평균환율",I707="송금환율"), "직접입력 하세요.", IF(I707="원화집행", 1, IF(I707="월별평균환율(미화)",VLOOKUP(MONTH(A707),월별평균환율!$B$34:$D$45,2,0), IF(I707="월별평균환율(현지화)",VLOOKUP(MONTH(A707),월별평균환율!$B$34:$D$45,3,0)))))))</f>
        <v>I열의 환율적용방법 선택</v>
      </c>
      <c r="K707" s="495">
        <f t="shared" si="10"/>
        <v>0</v>
      </c>
      <c r="L707" s="491"/>
      <c r="M707" s="496"/>
      <c r="N707" s="496"/>
    </row>
    <row r="708" spans="1:14" x14ac:dyDescent="0.3">
      <c r="A708" s="490"/>
      <c r="B708" s="490"/>
      <c r="C708" s="673" t="e">
        <f>VLOOKUP(F708,DB!$D$4:$G$403,4,FALSE)</f>
        <v>#N/A</v>
      </c>
      <c r="D708" s="674" t="e">
        <f>VLOOKUP(F708,DB!$D$4:$G$403,3,FALSE)</f>
        <v>#N/A</v>
      </c>
      <c r="E708" s="675" t="e">
        <f>VLOOKUP(F708,DB!$D$4:$G$403,2,FALSE)</f>
        <v>#N/A</v>
      </c>
      <c r="F708" s="491"/>
      <c r="G708" s="491"/>
      <c r="H708" s="492"/>
      <c r="I708" s="493"/>
      <c r="J708" s="494" t="str">
        <f>IF(I708="","I열의 환율적용방법 선택",IF(I708="개별환율", "직접입력 하세요.", IF(OR(I708="가중평균환율",I708="송금환율"), "직접입력 하세요.", IF(I708="원화집행", 1, IF(I708="월별평균환율(미화)",VLOOKUP(MONTH(A708),월별평균환율!$B$34:$D$45,2,0), IF(I708="월별평균환율(현지화)",VLOOKUP(MONTH(A708),월별평균환율!$B$34:$D$45,3,0)))))))</f>
        <v>I열의 환율적용방법 선택</v>
      </c>
      <c r="K708" s="495">
        <f t="shared" si="10"/>
        <v>0</v>
      </c>
      <c r="L708" s="491"/>
      <c r="M708" s="496"/>
      <c r="N708" s="496"/>
    </row>
    <row r="709" spans="1:14" x14ac:dyDescent="0.3">
      <c r="A709" s="490"/>
      <c r="B709" s="490"/>
      <c r="C709" s="673" t="e">
        <f>VLOOKUP(F709,DB!$D$4:$G$403,4,FALSE)</f>
        <v>#N/A</v>
      </c>
      <c r="D709" s="674" t="e">
        <f>VLOOKUP(F709,DB!$D$4:$G$403,3,FALSE)</f>
        <v>#N/A</v>
      </c>
      <c r="E709" s="675" t="e">
        <f>VLOOKUP(F709,DB!$D$4:$G$403,2,FALSE)</f>
        <v>#N/A</v>
      </c>
      <c r="F709" s="491"/>
      <c r="G709" s="491"/>
      <c r="H709" s="492"/>
      <c r="I709" s="493"/>
      <c r="J709" s="494" t="str">
        <f>IF(I709="","I열의 환율적용방법 선택",IF(I709="개별환율", "직접입력 하세요.", IF(OR(I709="가중평균환율",I709="송금환율"), "직접입력 하세요.", IF(I709="원화집행", 1, IF(I709="월별평균환율(미화)",VLOOKUP(MONTH(A709),월별평균환율!$B$34:$D$45,2,0), IF(I709="월별평균환율(현지화)",VLOOKUP(MONTH(A709),월별평균환율!$B$34:$D$45,3,0)))))))</f>
        <v>I열의 환율적용방법 선택</v>
      </c>
      <c r="K709" s="495">
        <f t="shared" ref="K709:K772" si="11">IFERROR(ROUND(H709*J709, 0),0)</f>
        <v>0</v>
      </c>
      <c r="L709" s="491"/>
      <c r="M709" s="496"/>
      <c r="N709" s="496"/>
    </row>
    <row r="710" spans="1:14" x14ac:dyDescent="0.3">
      <c r="A710" s="490"/>
      <c r="B710" s="490"/>
      <c r="C710" s="673" t="e">
        <f>VLOOKUP(F710,DB!$D$4:$G$403,4,FALSE)</f>
        <v>#N/A</v>
      </c>
      <c r="D710" s="674" t="e">
        <f>VLOOKUP(F710,DB!$D$4:$G$403,3,FALSE)</f>
        <v>#N/A</v>
      </c>
      <c r="E710" s="675" t="e">
        <f>VLOOKUP(F710,DB!$D$4:$G$403,2,FALSE)</f>
        <v>#N/A</v>
      </c>
      <c r="F710" s="491"/>
      <c r="G710" s="491"/>
      <c r="H710" s="492"/>
      <c r="I710" s="493"/>
      <c r="J710" s="494" t="str">
        <f>IF(I710="","I열의 환율적용방법 선택",IF(I710="개별환율", "직접입력 하세요.", IF(OR(I710="가중평균환율",I710="송금환율"), "직접입력 하세요.", IF(I710="원화집행", 1, IF(I710="월별평균환율(미화)",VLOOKUP(MONTH(A710),월별평균환율!$B$34:$D$45,2,0), IF(I710="월별평균환율(현지화)",VLOOKUP(MONTH(A710),월별평균환율!$B$34:$D$45,3,0)))))))</f>
        <v>I열의 환율적용방법 선택</v>
      </c>
      <c r="K710" s="495">
        <f t="shared" si="11"/>
        <v>0</v>
      </c>
      <c r="L710" s="491"/>
      <c r="M710" s="496"/>
      <c r="N710" s="496"/>
    </row>
    <row r="711" spans="1:14" x14ac:dyDescent="0.3">
      <c r="A711" s="490"/>
      <c r="B711" s="490"/>
      <c r="C711" s="673" t="e">
        <f>VLOOKUP(F711,DB!$D$4:$G$403,4,FALSE)</f>
        <v>#N/A</v>
      </c>
      <c r="D711" s="674" t="e">
        <f>VLOOKUP(F711,DB!$D$4:$G$403,3,FALSE)</f>
        <v>#N/A</v>
      </c>
      <c r="E711" s="675" t="e">
        <f>VLOOKUP(F711,DB!$D$4:$G$403,2,FALSE)</f>
        <v>#N/A</v>
      </c>
      <c r="F711" s="491"/>
      <c r="G711" s="491"/>
      <c r="H711" s="492"/>
      <c r="I711" s="493"/>
      <c r="J711" s="494" t="str">
        <f>IF(I711="","I열의 환율적용방법 선택",IF(I711="개별환율", "직접입력 하세요.", IF(OR(I711="가중평균환율",I711="송금환율"), "직접입력 하세요.", IF(I711="원화집행", 1, IF(I711="월별평균환율(미화)",VLOOKUP(MONTH(A711),월별평균환율!$B$34:$D$45,2,0), IF(I711="월별평균환율(현지화)",VLOOKUP(MONTH(A711),월별평균환율!$B$34:$D$45,3,0)))))))</f>
        <v>I열의 환율적용방법 선택</v>
      </c>
      <c r="K711" s="495">
        <f t="shared" si="11"/>
        <v>0</v>
      </c>
      <c r="L711" s="491"/>
      <c r="M711" s="496"/>
      <c r="N711" s="496"/>
    </row>
    <row r="712" spans="1:14" x14ac:dyDescent="0.3">
      <c r="A712" s="490"/>
      <c r="B712" s="490"/>
      <c r="C712" s="673" t="e">
        <f>VLOOKUP(F712,DB!$D$4:$G$403,4,FALSE)</f>
        <v>#N/A</v>
      </c>
      <c r="D712" s="674" t="e">
        <f>VLOOKUP(F712,DB!$D$4:$G$403,3,FALSE)</f>
        <v>#N/A</v>
      </c>
      <c r="E712" s="675" t="e">
        <f>VLOOKUP(F712,DB!$D$4:$G$403,2,FALSE)</f>
        <v>#N/A</v>
      </c>
      <c r="F712" s="491"/>
      <c r="G712" s="491"/>
      <c r="H712" s="492"/>
      <c r="I712" s="493"/>
      <c r="J712" s="494" t="str">
        <f>IF(I712="","I열의 환율적용방법 선택",IF(I712="개별환율", "직접입력 하세요.", IF(OR(I712="가중평균환율",I712="송금환율"), "직접입력 하세요.", IF(I712="원화집행", 1, IF(I712="월별평균환율(미화)",VLOOKUP(MONTH(A712),월별평균환율!$B$34:$D$45,2,0), IF(I712="월별평균환율(현지화)",VLOOKUP(MONTH(A712),월별평균환율!$B$34:$D$45,3,0)))))))</f>
        <v>I열의 환율적용방법 선택</v>
      </c>
      <c r="K712" s="495">
        <f t="shared" si="11"/>
        <v>0</v>
      </c>
      <c r="L712" s="491"/>
      <c r="M712" s="496"/>
      <c r="N712" s="496"/>
    </row>
    <row r="713" spans="1:14" x14ac:dyDescent="0.3">
      <c r="A713" s="490"/>
      <c r="B713" s="490"/>
      <c r="C713" s="673" t="e">
        <f>VLOOKUP(F713,DB!$D$4:$G$403,4,FALSE)</f>
        <v>#N/A</v>
      </c>
      <c r="D713" s="674" t="e">
        <f>VLOOKUP(F713,DB!$D$4:$G$403,3,FALSE)</f>
        <v>#N/A</v>
      </c>
      <c r="E713" s="675" t="e">
        <f>VLOOKUP(F713,DB!$D$4:$G$403,2,FALSE)</f>
        <v>#N/A</v>
      </c>
      <c r="F713" s="491"/>
      <c r="G713" s="491"/>
      <c r="H713" s="492"/>
      <c r="I713" s="493"/>
      <c r="J713" s="494" t="str">
        <f>IF(I713="","I열의 환율적용방법 선택",IF(I713="개별환율", "직접입력 하세요.", IF(OR(I713="가중평균환율",I713="송금환율"), "직접입력 하세요.", IF(I713="원화집행", 1, IF(I713="월별평균환율(미화)",VLOOKUP(MONTH(A713),월별평균환율!$B$34:$D$45,2,0), IF(I713="월별평균환율(현지화)",VLOOKUP(MONTH(A713),월별평균환율!$B$34:$D$45,3,0)))))))</f>
        <v>I열의 환율적용방법 선택</v>
      </c>
      <c r="K713" s="495">
        <f t="shared" si="11"/>
        <v>0</v>
      </c>
      <c r="L713" s="491"/>
      <c r="M713" s="496"/>
      <c r="N713" s="496"/>
    </row>
    <row r="714" spans="1:14" x14ac:dyDescent="0.3">
      <c r="A714" s="490"/>
      <c r="B714" s="490"/>
      <c r="C714" s="673" t="e">
        <f>VLOOKUP(F714,DB!$D$4:$G$403,4,FALSE)</f>
        <v>#N/A</v>
      </c>
      <c r="D714" s="674" t="e">
        <f>VLOOKUP(F714,DB!$D$4:$G$403,3,FALSE)</f>
        <v>#N/A</v>
      </c>
      <c r="E714" s="675" t="e">
        <f>VLOOKUP(F714,DB!$D$4:$G$403,2,FALSE)</f>
        <v>#N/A</v>
      </c>
      <c r="F714" s="491"/>
      <c r="G714" s="491"/>
      <c r="H714" s="492"/>
      <c r="I714" s="493"/>
      <c r="J714" s="494" t="str">
        <f>IF(I714="","I열의 환율적용방법 선택",IF(I714="개별환율", "직접입력 하세요.", IF(OR(I714="가중평균환율",I714="송금환율"), "직접입력 하세요.", IF(I714="원화집행", 1, IF(I714="월별평균환율(미화)",VLOOKUP(MONTH(A714),월별평균환율!$B$34:$D$45,2,0), IF(I714="월별평균환율(현지화)",VLOOKUP(MONTH(A714),월별평균환율!$B$34:$D$45,3,0)))))))</f>
        <v>I열의 환율적용방법 선택</v>
      </c>
      <c r="K714" s="495">
        <f t="shared" si="11"/>
        <v>0</v>
      </c>
      <c r="L714" s="491"/>
      <c r="M714" s="496"/>
      <c r="N714" s="496"/>
    </row>
    <row r="715" spans="1:14" x14ac:dyDescent="0.3">
      <c r="A715" s="490"/>
      <c r="B715" s="490"/>
      <c r="C715" s="673" t="e">
        <f>VLOOKUP(F715,DB!$D$4:$G$403,4,FALSE)</f>
        <v>#N/A</v>
      </c>
      <c r="D715" s="674" t="e">
        <f>VLOOKUP(F715,DB!$D$4:$G$403,3,FALSE)</f>
        <v>#N/A</v>
      </c>
      <c r="E715" s="675" t="e">
        <f>VLOOKUP(F715,DB!$D$4:$G$403,2,FALSE)</f>
        <v>#N/A</v>
      </c>
      <c r="F715" s="491"/>
      <c r="G715" s="491"/>
      <c r="H715" s="492"/>
      <c r="I715" s="493"/>
      <c r="J715" s="494" t="str">
        <f>IF(I715="","I열의 환율적용방법 선택",IF(I715="개별환율", "직접입력 하세요.", IF(OR(I715="가중평균환율",I715="송금환율"), "직접입력 하세요.", IF(I715="원화집행", 1, IF(I715="월별평균환율(미화)",VLOOKUP(MONTH(A715),월별평균환율!$B$34:$D$45,2,0), IF(I715="월별평균환율(현지화)",VLOOKUP(MONTH(A715),월별평균환율!$B$34:$D$45,3,0)))))))</f>
        <v>I열의 환율적용방법 선택</v>
      </c>
      <c r="K715" s="495">
        <f t="shared" si="11"/>
        <v>0</v>
      </c>
      <c r="L715" s="491"/>
      <c r="M715" s="496"/>
      <c r="N715" s="496"/>
    </row>
    <row r="716" spans="1:14" x14ac:dyDescent="0.3">
      <c r="A716" s="490"/>
      <c r="B716" s="490"/>
      <c r="C716" s="673" t="e">
        <f>VLOOKUP(F716,DB!$D$4:$G$403,4,FALSE)</f>
        <v>#N/A</v>
      </c>
      <c r="D716" s="674" t="e">
        <f>VLOOKUP(F716,DB!$D$4:$G$403,3,FALSE)</f>
        <v>#N/A</v>
      </c>
      <c r="E716" s="675" t="e">
        <f>VLOOKUP(F716,DB!$D$4:$G$403,2,FALSE)</f>
        <v>#N/A</v>
      </c>
      <c r="F716" s="491"/>
      <c r="G716" s="491"/>
      <c r="H716" s="492"/>
      <c r="I716" s="493"/>
      <c r="J716" s="494" t="str">
        <f>IF(I716="","I열의 환율적용방법 선택",IF(I716="개별환율", "직접입력 하세요.", IF(OR(I716="가중평균환율",I716="송금환율"), "직접입력 하세요.", IF(I716="원화집행", 1, IF(I716="월별평균환율(미화)",VLOOKUP(MONTH(A716),월별평균환율!$B$34:$D$45,2,0), IF(I716="월별평균환율(현지화)",VLOOKUP(MONTH(A716),월별평균환율!$B$34:$D$45,3,0)))))))</f>
        <v>I열의 환율적용방법 선택</v>
      </c>
      <c r="K716" s="495">
        <f t="shared" si="11"/>
        <v>0</v>
      </c>
      <c r="L716" s="491"/>
      <c r="M716" s="496"/>
      <c r="N716" s="496"/>
    </row>
    <row r="717" spans="1:14" x14ac:dyDescent="0.3">
      <c r="A717" s="490"/>
      <c r="B717" s="490"/>
      <c r="C717" s="673" t="e">
        <f>VLOOKUP(F717,DB!$D$4:$G$403,4,FALSE)</f>
        <v>#N/A</v>
      </c>
      <c r="D717" s="674" t="e">
        <f>VLOOKUP(F717,DB!$D$4:$G$403,3,FALSE)</f>
        <v>#N/A</v>
      </c>
      <c r="E717" s="675" t="e">
        <f>VLOOKUP(F717,DB!$D$4:$G$403,2,FALSE)</f>
        <v>#N/A</v>
      </c>
      <c r="F717" s="491"/>
      <c r="G717" s="491"/>
      <c r="H717" s="492"/>
      <c r="I717" s="493"/>
      <c r="J717" s="494" t="str">
        <f>IF(I717="","I열의 환율적용방법 선택",IF(I717="개별환율", "직접입력 하세요.", IF(OR(I717="가중평균환율",I717="송금환율"), "직접입력 하세요.", IF(I717="원화집행", 1, IF(I717="월별평균환율(미화)",VLOOKUP(MONTH(A717),월별평균환율!$B$34:$D$45,2,0), IF(I717="월별평균환율(현지화)",VLOOKUP(MONTH(A717),월별평균환율!$B$34:$D$45,3,0)))))))</f>
        <v>I열의 환율적용방법 선택</v>
      </c>
      <c r="K717" s="495">
        <f t="shared" si="11"/>
        <v>0</v>
      </c>
      <c r="L717" s="491"/>
      <c r="M717" s="496"/>
      <c r="N717" s="496"/>
    </row>
    <row r="718" spans="1:14" x14ac:dyDescent="0.3">
      <c r="A718" s="490"/>
      <c r="B718" s="490"/>
      <c r="C718" s="673" t="e">
        <f>VLOOKUP(F718,DB!$D$4:$G$403,4,FALSE)</f>
        <v>#N/A</v>
      </c>
      <c r="D718" s="674" t="e">
        <f>VLOOKUP(F718,DB!$D$4:$G$403,3,FALSE)</f>
        <v>#N/A</v>
      </c>
      <c r="E718" s="675" t="e">
        <f>VLOOKUP(F718,DB!$D$4:$G$403,2,FALSE)</f>
        <v>#N/A</v>
      </c>
      <c r="F718" s="491"/>
      <c r="G718" s="491"/>
      <c r="H718" s="492"/>
      <c r="I718" s="493"/>
      <c r="J718" s="494" t="str">
        <f>IF(I718="","I열의 환율적용방법 선택",IF(I718="개별환율", "직접입력 하세요.", IF(OR(I718="가중평균환율",I718="송금환율"), "직접입력 하세요.", IF(I718="원화집행", 1, IF(I718="월별평균환율(미화)",VLOOKUP(MONTH(A718),월별평균환율!$B$34:$D$45,2,0), IF(I718="월별평균환율(현지화)",VLOOKUP(MONTH(A718),월별평균환율!$B$34:$D$45,3,0)))))))</f>
        <v>I열의 환율적용방법 선택</v>
      </c>
      <c r="K718" s="495">
        <f t="shared" si="11"/>
        <v>0</v>
      </c>
      <c r="L718" s="491"/>
      <c r="M718" s="496"/>
      <c r="N718" s="496"/>
    </row>
    <row r="719" spans="1:14" x14ac:dyDescent="0.3">
      <c r="A719" s="490"/>
      <c r="B719" s="490"/>
      <c r="C719" s="673" t="e">
        <f>VLOOKUP(F719,DB!$D$4:$G$403,4,FALSE)</f>
        <v>#N/A</v>
      </c>
      <c r="D719" s="674" t="e">
        <f>VLOOKUP(F719,DB!$D$4:$G$403,3,FALSE)</f>
        <v>#N/A</v>
      </c>
      <c r="E719" s="675" t="e">
        <f>VLOOKUP(F719,DB!$D$4:$G$403,2,FALSE)</f>
        <v>#N/A</v>
      </c>
      <c r="F719" s="491"/>
      <c r="G719" s="491"/>
      <c r="H719" s="492"/>
      <c r="I719" s="493"/>
      <c r="J719" s="494" t="str">
        <f>IF(I719="","I열의 환율적용방법 선택",IF(I719="개별환율", "직접입력 하세요.", IF(OR(I719="가중평균환율",I719="송금환율"), "직접입력 하세요.", IF(I719="원화집행", 1, IF(I719="월별평균환율(미화)",VLOOKUP(MONTH(A719),월별평균환율!$B$34:$D$45,2,0), IF(I719="월별평균환율(현지화)",VLOOKUP(MONTH(A719),월별평균환율!$B$34:$D$45,3,0)))))))</f>
        <v>I열의 환율적용방법 선택</v>
      </c>
      <c r="K719" s="495">
        <f t="shared" si="11"/>
        <v>0</v>
      </c>
      <c r="L719" s="491"/>
      <c r="M719" s="496"/>
      <c r="N719" s="496"/>
    </row>
    <row r="720" spans="1:14" x14ac:dyDescent="0.3">
      <c r="A720" s="490"/>
      <c r="B720" s="490"/>
      <c r="C720" s="673" t="e">
        <f>VLOOKUP(F720,DB!$D$4:$G$403,4,FALSE)</f>
        <v>#N/A</v>
      </c>
      <c r="D720" s="674" t="e">
        <f>VLOOKUP(F720,DB!$D$4:$G$403,3,FALSE)</f>
        <v>#N/A</v>
      </c>
      <c r="E720" s="675" t="e">
        <f>VLOOKUP(F720,DB!$D$4:$G$403,2,FALSE)</f>
        <v>#N/A</v>
      </c>
      <c r="F720" s="491"/>
      <c r="G720" s="491"/>
      <c r="H720" s="492"/>
      <c r="I720" s="493"/>
      <c r="J720" s="494" t="str">
        <f>IF(I720="","I열의 환율적용방법 선택",IF(I720="개별환율", "직접입력 하세요.", IF(OR(I720="가중평균환율",I720="송금환율"), "직접입력 하세요.", IF(I720="원화집행", 1, IF(I720="월별평균환율(미화)",VLOOKUP(MONTH(A720),월별평균환율!$B$34:$D$45,2,0), IF(I720="월별평균환율(현지화)",VLOOKUP(MONTH(A720),월별평균환율!$B$34:$D$45,3,0)))))))</f>
        <v>I열의 환율적용방법 선택</v>
      </c>
      <c r="K720" s="495">
        <f t="shared" si="11"/>
        <v>0</v>
      </c>
      <c r="L720" s="491"/>
      <c r="M720" s="496"/>
      <c r="N720" s="496"/>
    </row>
    <row r="721" spans="1:14" x14ac:dyDescent="0.3">
      <c r="A721" s="490"/>
      <c r="B721" s="490"/>
      <c r="C721" s="673" t="e">
        <f>VLOOKUP(F721,DB!$D$4:$G$403,4,FALSE)</f>
        <v>#N/A</v>
      </c>
      <c r="D721" s="674" t="e">
        <f>VLOOKUP(F721,DB!$D$4:$G$403,3,FALSE)</f>
        <v>#N/A</v>
      </c>
      <c r="E721" s="675" t="e">
        <f>VLOOKUP(F721,DB!$D$4:$G$403,2,FALSE)</f>
        <v>#N/A</v>
      </c>
      <c r="F721" s="491"/>
      <c r="G721" s="491"/>
      <c r="H721" s="492"/>
      <c r="I721" s="493"/>
      <c r="J721" s="494" t="str">
        <f>IF(I721="","I열의 환율적용방법 선택",IF(I721="개별환율", "직접입력 하세요.", IF(OR(I721="가중평균환율",I721="송금환율"), "직접입력 하세요.", IF(I721="원화집행", 1, IF(I721="월별평균환율(미화)",VLOOKUP(MONTH(A721),월별평균환율!$B$34:$D$45,2,0), IF(I721="월별평균환율(현지화)",VLOOKUP(MONTH(A721),월별평균환율!$B$34:$D$45,3,0)))))))</f>
        <v>I열의 환율적용방법 선택</v>
      </c>
      <c r="K721" s="495">
        <f t="shared" si="11"/>
        <v>0</v>
      </c>
      <c r="L721" s="491"/>
      <c r="M721" s="496"/>
      <c r="N721" s="496"/>
    </row>
    <row r="722" spans="1:14" x14ac:dyDescent="0.3">
      <c r="A722" s="490"/>
      <c r="B722" s="490"/>
      <c r="C722" s="673" t="e">
        <f>VLOOKUP(F722,DB!$D$4:$G$403,4,FALSE)</f>
        <v>#N/A</v>
      </c>
      <c r="D722" s="674" t="e">
        <f>VLOOKUP(F722,DB!$D$4:$G$403,3,FALSE)</f>
        <v>#N/A</v>
      </c>
      <c r="E722" s="675" t="e">
        <f>VLOOKUP(F722,DB!$D$4:$G$403,2,FALSE)</f>
        <v>#N/A</v>
      </c>
      <c r="F722" s="491"/>
      <c r="G722" s="491"/>
      <c r="H722" s="492"/>
      <c r="I722" s="493"/>
      <c r="J722" s="494" t="str">
        <f>IF(I722="","I열의 환율적용방법 선택",IF(I722="개별환율", "직접입력 하세요.", IF(OR(I722="가중평균환율",I722="송금환율"), "직접입력 하세요.", IF(I722="원화집행", 1, IF(I722="월별평균환율(미화)",VLOOKUP(MONTH(A722),월별평균환율!$B$34:$D$45,2,0), IF(I722="월별평균환율(현지화)",VLOOKUP(MONTH(A722),월별평균환율!$B$34:$D$45,3,0)))))))</f>
        <v>I열의 환율적용방법 선택</v>
      </c>
      <c r="K722" s="495">
        <f t="shared" si="11"/>
        <v>0</v>
      </c>
      <c r="L722" s="491"/>
      <c r="M722" s="496"/>
      <c r="N722" s="496"/>
    </row>
    <row r="723" spans="1:14" x14ac:dyDescent="0.3">
      <c r="A723" s="490"/>
      <c r="B723" s="490"/>
      <c r="C723" s="673" t="e">
        <f>VLOOKUP(F723,DB!$D$4:$G$403,4,FALSE)</f>
        <v>#N/A</v>
      </c>
      <c r="D723" s="674" t="e">
        <f>VLOOKUP(F723,DB!$D$4:$G$403,3,FALSE)</f>
        <v>#N/A</v>
      </c>
      <c r="E723" s="675" t="e">
        <f>VLOOKUP(F723,DB!$D$4:$G$403,2,FALSE)</f>
        <v>#N/A</v>
      </c>
      <c r="F723" s="491"/>
      <c r="G723" s="491"/>
      <c r="H723" s="492"/>
      <c r="I723" s="493"/>
      <c r="J723" s="494" t="str">
        <f>IF(I723="","I열의 환율적용방법 선택",IF(I723="개별환율", "직접입력 하세요.", IF(OR(I723="가중평균환율",I723="송금환율"), "직접입력 하세요.", IF(I723="원화집행", 1, IF(I723="월별평균환율(미화)",VLOOKUP(MONTH(A723),월별평균환율!$B$34:$D$45,2,0), IF(I723="월별평균환율(현지화)",VLOOKUP(MONTH(A723),월별평균환율!$B$34:$D$45,3,0)))))))</f>
        <v>I열의 환율적용방법 선택</v>
      </c>
      <c r="K723" s="495">
        <f t="shared" si="11"/>
        <v>0</v>
      </c>
      <c r="L723" s="491"/>
      <c r="M723" s="496"/>
      <c r="N723" s="496"/>
    </row>
    <row r="724" spans="1:14" x14ac:dyDescent="0.3">
      <c r="A724" s="490"/>
      <c r="B724" s="490"/>
      <c r="C724" s="673" t="e">
        <f>VLOOKUP(F724,DB!$D$4:$G$403,4,FALSE)</f>
        <v>#N/A</v>
      </c>
      <c r="D724" s="674" t="e">
        <f>VLOOKUP(F724,DB!$D$4:$G$403,3,FALSE)</f>
        <v>#N/A</v>
      </c>
      <c r="E724" s="675" t="e">
        <f>VLOOKUP(F724,DB!$D$4:$G$403,2,FALSE)</f>
        <v>#N/A</v>
      </c>
      <c r="F724" s="491"/>
      <c r="G724" s="491"/>
      <c r="H724" s="492"/>
      <c r="I724" s="493"/>
      <c r="J724" s="494" t="str">
        <f>IF(I724="","I열의 환율적용방법 선택",IF(I724="개별환율", "직접입력 하세요.", IF(OR(I724="가중평균환율",I724="송금환율"), "직접입력 하세요.", IF(I724="원화집행", 1, IF(I724="월별평균환율(미화)",VLOOKUP(MONTH(A724),월별평균환율!$B$34:$D$45,2,0), IF(I724="월별평균환율(현지화)",VLOOKUP(MONTH(A724),월별평균환율!$B$34:$D$45,3,0)))))))</f>
        <v>I열의 환율적용방법 선택</v>
      </c>
      <c r="K724" s="495">
        <f t="shared" si="11"/>
        <v>0</v>
      </c>
      <c r="L724" s="491"/>
      <c r="M724" s="496"/>
      <c r="N724" s="496"/>
    </row>
    <row r="725" spans="1:14" x14ac:dyDescent="0.3">
      <c r="A725" s="490"/>
      <c r="B725" s="490"/>
      <c r="C725" s="673" t="e">
        <f>VLOOKUP(F725,DB!$D$4:$G$403,4,FALSE)</f>
        <v>#N/A</v>
      </c>
      <c r="D725" s="674" t="e">
        <f>VLOOKUP(F725,DB!$D$4:$G$403,3,FALSE)</f>
        <v>#N/A</v>
      </c>
      <c r="E725" s="675" t="e">
        <f>VLOOKUP(F725,DB!$D$4:$G$403,2,FALSE)</f>
        <v>#N/A</v>
      </c>
      <c r="F725" s="491"/>
      <c r="G725" s="491"/>
      <c r="H725" s="492"/>
      <c r="I725" s="493"/>
      <c r="J725" s="494" t="str">
        <f>IF(I725="","I열의 환율적용방법 선택",IF(I725="개별환율", "직접입력 하세요.", IF(OR(I725="가중평균환율",I725="송금환율"), "직접입력 하세요.", IF(I725="원화집행", 1, IF(I725="월별평균환율(미화)",VLOOKUP(MONTH(A725),월별평균환율!$B$34:$D$45,2,0), IF(I725="월별평균환율(현지화)",VLOOKUP(MONTH(A725),월별평균환율!$B$34:$D$45,3,0)))))))</f>
        <v>I열의 환율적용방법 선택</v>
      </c>
      <c r="K725" s="495">
        <f t="shared" si="11"/>
        <v>0</v>
      </c>
      <c r="L725" s="491"/>
      <c r="M725" s="496"/>
      <c r="N725" s="496"/>
    </row>
    <row r="726" spans="1:14" x14ac:dyDescent="0.3">
      <c r="A726" s="490"/>
      <c r="B726" s="490"/>
      <c r="C726" s="673" t="e">
        <f>VLOOKUP(F726,DB!$D$4:$G$403,4,FALSE)</f>
        <v>#N/A</v>
      </c>
      <c r="D726" s="674" t="e">
        <f>VLOOKUP(F726,DB!$D$4:$G$403,3,FALSE)</f>
        <v>#N/A</v>
      </c>
      <c r="E726" s="675" t="e">
        <f>VLOOKUP(F726,DB!$D$4:$G$403,2,FALSE)</f>
        <v>#N/A</v>
      </c>
      <c r="F726" s="491"/>
      <c r="G726" s="491"/>
      <c r="H726" s="492"/>
      <c r="I726" s="493"/>
      <c r="J726" s="494" t="str">
        <f>IF(I726="","I열의 환율적용방법 선택",IF(I726="개별환율", "직접입력 하세요.", IF(OR(I726="가중평균환율",I726="송금환율"), "직접입력 하세요.", IF(I726="원화집행", 1, IF(I726="월별평균환율(미화)",VLOOKUP(MONTH(A726),월별평균환율!$B$34:$D$45,2,0), IF(I726="월별평균환율(현지화)",VLOOKUP(MONTH(A726),월별평균환율!$B$34:$D$45,3,0)))))))</f>
        <v>I열의 환율적용방법 선택</v>
      </c>
      <c r="K726" s="495">
        <f t="shared" si="11"/>
        <v>0</v>
      </c>
      <c r="L726" s="491"/>
      <c r="M726" s="496"/>
      <c r="N726" s="496"/>
    </row>
    <row r="727" spans="1:14" x14ac:dyDescent="0.3">
      <c r="A727" s="490"/>
      <c r="B727" s="490"/>
      <c r="C727" s="673" t="e">
        <f>VLOOKUP(F727,DB!$D$4:$G$403,4,FALSE)</f>
        <v>#N/A</v>
      </c>
      <c r="D727" s="674" t="e">
        <f>VLOOKUP(F727,DB!$D$4:$G$403,3,FALSE)</f>
        <v>#N/A</v>
      </c>
      <c r="E727" s="675" t="e">
        <f>VLOOKUP(F727,DB!$D$4:$G$403,2,FALSE)</f>
        <v>#N/A</v>
      </c>
      <c r="F727" s="491"/>
      <c r="G727" s="491"/>
      <c r="H727" s="492"/>
      <c r="I727" s="493"/>
      <c r="J727" s="494" t="str">
        <f>IF(I727="","I열의 환율적용방법 선택",IF(I727="개별환율", "직접입력 하세요.", IF(OR(I727="가중평균환율",I727="송금환율"), "직접입력 하세요.", IF(I727="원화집행", 1, IF(I727="월별평균환율(미화)",VLOOKUP(MONTH(A727),월별평균환율!$B$34:$D$45,2,0), IF(I727="월별평균환율(현지화)",VLOOKUP(MONTH(A727),월별평균환율!$B$34:$D$45,3,0)))))))</f>
        <v>I열의 환율적용방법 선택</v>
      </c>
      <c r="K727" s="495">
        <f t="shared" si="11"/>
        <v>0</v>
      </c>
      <c r="L727" s="491"/>
      <c r="M727" s="496"/>
      <c r="N727" s="496"/>
    </row>
    <row r="728" spans="1:14" x14ac:dyDescent="0.3">
      <c r="A728" s="490"/>
      <c r="B728" s="490"/>
      <c r="C728" s="673" t="e">
        <f>VLOOKUP(F728,DB!$D$4:$G$403,4,FALSE)</f>
        <v>#N/A</v>
      </c>
      <c r="D728" s="674" t="e">
        <f>VLOOKUP(F728,DB!$D$4:$G$403,3,FALSE)</f>
        <v>#N/A</v>
      </c>
      <c r="E728" s="675" t="e">
        <f>VLOOKUP(F728,DB!$D$4:$G$403,2,FALSE)</f>
        <v>#N/A</v>
      </c>
      <c r="F728" s="491"/>
      <c r="G728" s="491"/>
      <c r="H728" s="492"/>
      <c r="I728" s="493"/>
      <c r="J728" s="494" t="str">
        <f>IF(I728="","I열의 환율적용방법 선택",IF(I728="개별환율", "직접입력 하세요.", IF(OR(I728="가중평균환율",I728="송금환율"), "직접입력 하세요.", IF(I728="원화집행", 1, IF(I728="월별평균환율(미화)",VLOOKUP(MONTH(A728),월별평균환율!$B$34:$D$45,2,0), IF(I728="월별평균환율(현지화)",VLOOKUP(MONTH(A728),월별평균환율!$B$34:$D$45,3,0)))))))</f>
        <v>I열의 환율적용방법 선택</v>
      </c>
      <c r="K728" s="495">
        <f t="shared" si="11"/>
        <v>0</v>
      </c>
      <c r="L728" s="491"/>
      <c r="M728" s="496"/>
      <c r="N728" s="496"/>
    </row>
    <row r="729" spans="1:14" x14ac:dyDescent="0.3">
      <c r="A729" s="490"/>
      <c r="B729" s="490"/>
      <c r="C729" s="673" t="e">
        <f>VLOOKUP(F729,DB!$D$4:$G$403,4,FALSE)</f>
        <v>#N/A</v>
      </c>
      <c r="D729" s="674" t="e">
        <f>VLOOKUP(F729,DB!$D$4:$G$403,3,FALSE)</f>
        <v>#N/A</v>
      </c>
      <c r="E729" s="675" t="e">
        <f>VLOOKUP(F729,DB!$D$4:$G$403,2,FALSE)</f>
        <v>#N/A</v>
      </c>
      <c r="F729" s="491"/>
      <c r="G729" s="491"/>
      <c r="H729" s="492"/>
      <c r="I729" s="493"/>
      <c r="J729" s="494" t="str">
        <f>IF(I729="","I열의 환율적용방법 선택",IF(I729="개별환율", "직접입력 하세요.", IF(OR(I729="가중평균환율",I729="송금환율"), "직접입력 하세요.", IF(I729="원화집행", 1, IF(I729="월별평균환율(미화)",VLOOKUP(MONTH(A729),월별평균환율!$B$34:$D$45,2,0), IF(I729="월별평균환율(현지화)",VLOOKUP(MONTH(A729),월별평균환율!$B$34:$D$45,3,0)))))))</f>
        <v>I열의 환율적용방법 선택</v>
      </c>
      <c r="K729" s="495">
        <f t="shared" si="11"/>
        <v>0</v>
      </c>
      <c r="L729" s="491"/>
      <c r="M729" s="496"/>
      <c r="N729" s="496"/>
    </row>
    <row r="730" spans="1:14" x14ac:dyDescent="0.3">
      <c r="A730" s="490"/>
      <c r="B730" s="490"/>
      <c r="C730" s="673" t="e">
        <f>VLOOKUP(F730,DB!$D$4:$G$403,4,FALSE)</f>
        <v>#N/A</v>
      </c>
      <c r="D730" s="674" t="e">
        <f>VLOOKUP(F730,DB!$D$4:$G$403,3,FALSE)</f>
        <v>#N/A</v>
      </c>
      <c r="E730" s="675" t="e">
        <f>VLOOKUP(F730,DB!$D$4:$G$403,2,FALSE)</f>
        <v>#N/A</v>
      </c>
      <c r="F730" s="491"/>
      <c r="G730" s="491"/>
      <c r="H730" s="492"/>
      <c r="I730" s="493"/>
      <c r="J730" s="494" t="str">
        <f>IF(I730="","I열의 환율적용방법 선택",IF(I730="개별환율", "직접입력 하세요.", IF(OR(I730="가중평균환율",I730="송금환율"), "직접입력 하세요.", IF(I730="원화집행", 1, IF(I730="월별평균환율(미화)",VLOOKUP(MONTH(A730),월별평균환율!$B$34:$D$45,2,0), IF(I730="월별평균환율(현지화)",VLOOKUP(MONTH(A730),월별평균환율!$B$34:$D$45,3,0)))))))</f>
        <v>I열의 환율적용방법 선택</v>
      </c>
      <c r="K730" s="495">
        <f t="shared" si="11"/>
        <v>0</v>
      </c>
      <c r="L730" s="491"/>
      <c r="M730" s="496"/>
      <c r="N730" s="496"/>
    </row>
    <row r="731" spans="1:14" x14ac:dyDescent="0.3">
      <c r="A731" s="490"/>
      <c r="B731" s="490"/>
      <c r="C731" s="673" t="e">
        <f>VLOOKUP(F731,DB!$D$4:$G$403,4,FALSE)</f>
        <v>#N/A</v>
      </c>
      <c r="D731" s="674" t="e">
        <f>VLOOKUP(F731,DB!$D$4:$G$403,3,FALSE)</f>
        <v>#N/A</v>
      </c>
      <c r="E731" s="675" t="e">
        <f>VLOOKUP(F731,DB!$D$4:$G$403,2,FALSE)</f>
        <v>#N/A</v>
      </c>
      <c r="F731" s="491"/>
      <c r="G731" s="491"/>
      <c r="H731" s="492"/>
      <c r="I731" s="493"/>
      <c r="J731" s="494" t="str">
        <f>IF(I731="","I열의 환율적용방법 선택",IF(I731="개별환율", "직접입력 하세요.", IF(OR(I731="가중평균환율",I731="송금환율"), "직접입력 하세요.", IF(I731="원화집행", 1, IF(I731="월별평균환율(미화)",VLOOKUP(MONTH(A731),월별평균환율!$B$34:$D$45,2,0), IF(I731="월별평균환율(현지화)",VLOOKUP(MONTH(A731),월별평균환율!$B$34:$D$45,3,0)))))))</f>
        <v>I열의 환율적용방법 선택</v>
      </c>
      <c r="K731" s="495">
        <f t="shared" si="11"/>
        <v>0</v>
      </c>
      <c r="L731" s="491"/>
      <c r="M731" s="496"/>
      <c r="N731" s="496"/>
    </row>
    <row r="732" spans="1:14" x14ac:dyDescent="0.3">
      <c r="A732" s="490"/>
      <c r="B732" s="490"/>
      <c r="C732" s="673" t="e">
        <f>VLOOKUP(F732,DB!$D$4:$G$403,4,FALSE)</f>
        <v>#N/A</v>
      </c>
      <c r="D732" s="674" t="e">
        <f>VLOOKUP(F732,DB!$D$4:$G$403,3,FALSE)</f>
        <v>#N/A</v>
      </c>
      <c r="E732" s="675" t="e">
        <f>VLOOKUP(F732,DB!$D$4:$G$403,2,FALSE)</f>
        <v>#N/A</v>
      </c>
      <c r="F732" s="491"/>
      <c r="G732" s="491"/>
      <c r="H732" s="492"/>
      <c r="I732" s="493"/>
      <c r="J732" s="494" t="str">
        <f>IF(I732="","I열의 환율적용방법 선택",IF(I732="개별환율", "직접입력 하세요.", IF(OR(I732="가중평균환율",I732="송금환율"), "직접입력 하세요.", IF(I732="원화집행", 1, IF(I732="월별평균환율(미화)",VLOOKUP(MONTH(A732),월별평균환율!$B$34:$D$45,2,0), IF(I732="월별평균환율(현지화)",VLOOKUP(MONTH(A732),월별평균환율!$B$34:$D$45,3,0)))))))</f>
        <v>I열의 환율적용방법 선택</v>
      </c>
      <c r="K732" s="495">
        <f t="shared" si="11"/>
        <v>0</v>
      </c>
      <c r="L732" s="491"/>
      <c r="M732" s="496"/>
      <c r="N732" s="496"/>
    </row>
    <row r="733" spans="1:14" x14ac:dyDescent="0.3">
      <c r="A733" s="490"/>
      <c r="B733" s="490"/>
      <c r="C733" s="673" t="e">
        <f>VLOOKUP(F733,DB!$D$4:$G$403,4,FALSE)</f>
        <v>#N/A</v>
      </c>
      <c r="D733" s="674" t="e">
        <f>VLOOKUP(F733,DB!$D$4:$G$403,3,FALSE)</f>
        <v>#N/A</v>
      </c>
      <c r="E733" s="675" t="e">
        <f>VLOOKUP(F733,DB!$D$4:$G$403,2,FALSE)</f>
        <v>#N/A</v>
      </c>
      <c r="F733" s="491"/>
      <c r="G733" s="491"/>
      <c r="H733" s="492"/>
      <c r="I733" s="493"/>
      <c r="J733" s="494" t="str">
        <f>IF(I733="","I열의 환율적용방법 선택",IF(I733="개별환율", "직접입력 하세요.", IF(OR(I733="가중평균환율",I733="송금환율"), "직접입력 하세요.", IF(I733="원화집행", 1, IF(I733="월별평균환율(미화)",VLOOKUP(MONTH(A733),월별평균환율!$B$34:$D$45,2,0), IF(I733="월별평균환율(현지화)",VLOOKUP(MONTH(A733),월별평균환율!$B$34:$D$45,3,0)))))))</f>
        <v>I열의 환율적용방법 선택</v>
      </c>
      <c r="K733" s="495">
        <f t="shared" si="11"/>
        <v>0</v>
      </c>
      <c r="L733" s="491"/>
      <c r="M733" s="496"/>
      <c r="N733" s="496"/>
    </row>
    <row r="734" spans="1:14" x14ac:dyDescent="0.3">
      <c r="A734" s="490"/>
      <c r="B734" s="490"/>
      <c r="C734" s="673" t="e">
        <f>VLOOKUP(F734,DB!$D$4:$G$403,4,FALSE)</f>
        <v>#N/A</v>
      </c>
      <c r="D734" s="674" t="e">
        <f>VLOOKUP(F734,DB!$D$4:$G$403,3,FALSE)</f>
        <v>#N/A</v>
      </c>
      <c r="E734" s="675" t="e">
        <f>VLOOKUP(F734,DB!$D$4:$G$403,2,FALSE)</f>
        <v>#N/A</v>
      </c>
      <c r="F734" s="491"/>
      <c r="G734" s="491"/>
      <c r="H734" s="492"/>
      <c r="I734" s="493"/>
      <c r="J734" s="494" t="str">
        <f>IF(I734="","I열의 환율적용방법 선택",IF(I734="개별환율", "직접입력 하세요.", IF(OR(I734="가중평균환율",I734="송금환율"), "직접입력 하세요.", IF(I734="원화집행", 1, IF(I734="월별평균환율(미화)",VLOOKUP(MONTH(A734),월별평균환율!$B$34:$D$45,2,0), IF(I734="월별평균환율(현지화)",VLOOKUP(MONTH(A734),월별평균환율!$B$34:$D$45,3,0)))))))</f>
        <v>I열의 환율적용방법 선택</v>
      </c>
      <c r="K734" s="495">
        <f t="shared" si="11"/>
        <v>0</v>
      </c>
      <c r="L734" s="491"/>
      <c r="M734" s="496"/>
      <c r="N734" s="496"/>
    </row>
    <row r="735" spans="1:14" x14ac:dyDescent="0.3">
      <c r="A735" s="490"/>
      <c r="B735" s="490"/>
      <c r="C735" s="673" t="e">
        <f>VLOOKUP(F735,DB!$D$4:$G$403,4,FALSE)</f>
        <v>#N/A</v>
      </c>
      <c r="D735" s="674" t="e">
        <f>VLOOKUP(F735,DB!$D$4:$G$403,3,FALSE)</f>
        <v>#N/A</v>
      </c>
      <c r="E735" s="675" t="e">
        <f>VLOOKUP(F735,DB!$D$4:$G$403,2,FALSE)</f>
        <v>#N/A</v>
      </c>
      <c r="F735" s="491"/>
      <c r="G735" s="491"/>
      <c r="H735" s="492"/>
      <c r="I735" s="493"/>
      <c r="J735" s="494" t="str">
        <f>IF(I735="","I열의 환율적용방법 선택",IF(I735="개별환율", "직접입력 하세요.", IF(OR(I735="가중평균환율",I735="송금환율"), "직접입력 하세요.", IF(I735="원화집행", 1, IF(I735="월별평균환율(미화)",VLOOKUP(MONTH(A735),월별평균환율!$B$34:$D$45,2,0), IF(I735="월별평균환율(현지화)",VLOOKUP(MONTH(A735),월별평균환율!$B$34:$D$45,3,0)))))))</f>
        <v>I열의 환율적용방법 선택</v>
      </c>
      <c r="K735" s="495">
        <f t="shared" si="11"/>
        <v>0</v>
      </c>
      <c r="L735" s="491"/>
      <c r="M735" s="496"/>
      <c r="N735" s="496"/>
    </row>
    <row r="736" spans="1:14" x14ac:dyDescent="0.3">
      <c r="A736" s="490"/>
      <c r="B736" s="490"/>
      <c r="C736" s="673" t="e">
        <f>VLOOKUP(F736,DB!$D$4:$G$403,4,FALSE)</f>
        <v>#N/A</v>
      </c>
      <c r="D736" s="674" t="e">
        <f>VLOOKUP(F736,DB!$D$4:$G$403,3,FALSE)</f>
        <v>#N/A</v>
      </c>
      <c r="E736" s="675" t="e">
        <f>VLOOKUP(F736,DB!$D$4:$G$403,2,FALSE)</f>
        <v>#N/A</v>
      </c>
      <c r="F736" s="491"/>
      <c r="G736" s="491"/>
      <c r="H736" s="492"/>
      <c r="I736" s="493"/>
      <c r="J736" s="494" t="str">
        <f>IF(I736="","I열의 환율적용방법 선택",IF(I736="개별환율", "직접입력 하세요.", IF(OR(I736="가중평균환율",I736="송금환율"), "직접입력 하세요.", IF(I736="원화집행", 1, IF(I736="월별평균환율(미화)",VLOOKUP(MONTH(A736),월별평균환율!$B$34:$D$45,2,0), IF(I736="월별평균환율(현지화)",VLOOKUP(MONTH(A736),월별평균환율!$B$34:$D$45,3,0)))))))</f>
        <v>I열의 환율적용방법 선택</v>
      </c>
      <c r="K736" s="495">
        <f t="shared" si="11"/>
        <v>0</v>
      </c>
      <c r="L736" s="491"/>
      <c r="M736" s="496"/>
      <c r="N736" s="496"/>
    </row>
    <row r="737" spans="1:14" x14ac:dyDescent="0.3">
      <c r="A737" s="490"/>
      <c r="B737" s="490"/>
      <c r="C737" s="673" t="e">
        <f>VLOOKUP(F737,DB!$D$4:$G$403,4,FALSE)</f>
        <v>#N/A</v>
      </c>
      <c r="D737" s="674" t="e">
        <f>VLOOKUP(F737,DB!$D$4:$G$403,3,FALSE)</f>
        <v>#N/A</v>
      </c>
      <c r="E737" s="675" t="e">
        <f>VLOOKUP(F737,DB!$D$4:$G$403,2,FALSE)</f>
        <v>#N/A</v>
      </c>
      <c r="F737" s="491"/>
      <c r="G737" s="491"/>
      <c r="H737" s="492"/>
      <c r="I737" s="493"/>
      <c r="J737" s="494" t="str">
        <f>IF(I737="","I열의 환율적용방법 선택",IF(I737="개별환율", "직접입력 하세요.", IF(OR(I737="가중평균환율",I737="송금환율"), "직접입력 하세요.", IF(I737="원화집행", 1, IF(I737="월별평균환율(미화)",VLOOKUP(MONTH(A737),월별평균환율!$B$34:$D$45,2,0), IF(I737="월별평균환율(현지화)",VLOOKUP(MONTH(A737),월별평균환율!$B$34:$D$45,3,0)))))))</f>
        <v>I열의 환율적용방법 선택</v>
      </c>
      <c r="K737" s="495">
        <f t="shared" si="11"/>
        <v>0</v>
      </c>
      <c r="L737" s="491"/>
      <c r="M737" s="496"/>
      <c r="N737" s="496"/>
    </row>
    <row r="738" spans="1:14" x14ac:dyDescent="0.3">
      <c r="A738" s="490"/>
      <c r="B738" s="490"/>
      <c r="C738" s="673" t="e">
        <f>VLOOKUP(F738,DB!$D$4:$G$403,4,FALSE)</f>
        <v>#N/A</v>
      </c>
      <c r="D738" s="674" t="e">
        <f>VLOOKUP(F738,DB!$D$4:$G$403,3,FALSE)</f>
        <v>#N/A</v>
      </c>
      <c r="E738" s="675" t="e">
        <f>VLOOKUP(F738,DB!$D$4:$G$403,2,FALSE)</f>
        <v>#N/A</v>
      </c>
      <c r="F738" s="491"/>
      <c r="G738" s="491"/>
      <c r="H738" s="492"/>
      <c r="I738" s="493"/>
      <c r="J738" s="494" t="str">
        <f>IF(I738="","I열의 환율적용방법 선택",IF(I738="개별환율", "직접입력 하세요.", IF(OR(I738="가중평균환율",I738="송금환율"), "직접입력 하세요.", IF(I738="원화집행", 1, IF(I738="월별평균환율(미화)",VLOOKUP(MONTH(A738),월별평균환율!$B$34:$D$45,2,0), IF(I738="월별평균환율(현지화)",VLOOKUP(MONTH(A738),월별평균환율!$B$34:$D$45,3,0)))))))</f>
        <v>I열의 환율적용방법 선택</v>
      </c>
      <c r="K738" s="495">
        <f t="shared" si="11"/>
        <v>0</v>
      </c>
      <c r="L738" s="491"/>
      <c r="M738" s="496"/>
      <c r="N738" s="496"/>
    </row>
    <row r="739" spans="1:14" x14ac:dyDescent="0.3">
      <c r="A739" s="490"/>
      <c r="B739" s="490"/>
      <c r="C739" s="673" t="e">
        <f>VLOOKUP(F739,DB!$D$4:$G$403,4,FALSE)</f>
        <v>#N/A</v>
      </c>
      <c r="D739" s="674" t="e">
        <f>VLOOKUP(F739,DB!$D$4:$G$403,3,FALSE)</f>
        <v>#N/A</v>
      </c>
      <c r="E739" s="675" t="e">
        <f>VLOOKUP(F739,DB!$D$4:$G$403,2,FALSE)</f>
        <v>#N/A</v>
      </c>
      <c r="F739" s="491"/>
      <c r="G739" s="491"/>
      <c r="H739" s="492"/>
      <c r="I739" s="493"/>
      <c r="J739" s="494" t="str">
        <f>IF(I739="","I열의 환율적용방법 선택",IF(I739="개별환율", "직접입력 하세요.", IF(OR(I739="가중평균환율",I739="송금환율"), "직접입력 하세요.", IF(I739="원화집행", 1, IF(I739="월별평균환율(미화)",VLOOKUP(MONTH(A739),월별평균환율!$B$34:$D$45,2,0), IF(I739="월별평균환율(현지화)",VLOOKUP(MONTH(A739),월별평균환율!$B$34:$D$45,3,0)))))))</f>
        <v>I열의 환율적용방법 선택</v>
      </c>
      <c r="K739" s="495">
        <f t="shared" si="11"/>
        <v>0</v>
      </c>
      <c r="L739" s="491"/>
      <c r="M739" s="496"/>
      <c r="N739" s="496"/>
    </row>
    <row r="740" spans="1:14" x14ac:dyDescent="0.3">
      <c r="A740" s="490"/>
      <c r="B740" s="490"/>
      <c r="C740" s="673" t="e">
        <f>VLOOKUP(F740,DB!$D$4:$G$403,4,FALSE)</f>
        <v>#N/A</v>
      </c>
      <c r="D740" s="674" t="e">
        <f>VLOOKUP(F740,DB!$D$4:$G$403,3,FALSE)</f>
        <v>#N/A</v>
      </c>
      <c r="E740" s="675" t="e">
        <f>VLOOKUP(F740,DB!$D$4:$G$403,2,FALSE)</f>
        <v>#N/A</v>
      </c>
      <c r="F740" s="491"/>
      <c r="G740" s="491"/>
      <c r="H740" s="492"/>
      <c r="I740" s="493"/>
      <c r="J740" s="494" t="str">
        <f>IF(I740="","I열의 환율적용방법 선택",IF(I740="개별환율", "직접입력 하세요.", IF(OR(I740="가중평균환율",I740="송금환율"), "직접입력 하세요.", IF(I740="원화집행", 1, IF(I740="월별평균환율(미화)",VLOOKUP(MONTH(A740),월별평균환율!$B$34:$D$45,2,0), IF(I740="월별평균환율(현지화)",VLOOKUP(MONTH(A740),월별평균환율!$B$34:$D$45,3,0)))))))</f>
        <v>I열의 환율적용방법 선택</v>
      </c>
      <c r="K740" s="495">
        <f t="shared" si="11"/>
        <v>0</v>
      </c>
      <c r="L740" s="491"/>
      <c r="M740" s="496"/>
      <c r="N740" s="496"/>
    </row>
    <row r="741" spans="1:14" x14ac:dyDescent="0.3">
      <c r="A741" s="490"/>
      <c r="B741" s="490"/>
      <c r="C741" s="673" t="e">
        <f>VLOOKUP(F741,DB!$D$4:$G$403,4,FALSE)</f>
        <v>#N/A</v>
      </c>
      <c r="D741" s="674" t="e">
        <f>VLOOKUP(F741,DB!$D$4:$G$403,3,FALSE)</f>
        <v>#N/A</v>
      </c>
      <c r="E741" s="675" t="e">
        <f>VLOOKUP(F741,DB!$D$4:$G$403,2,FALSE)</f>
        <v>#N/A</v>
      </c>
      <c r="F741" s="491"/>
      <c r="G741" s="491"/>
      <c r="H741" s="492"/>
      <c r="I741" s="493"/>
      <c r="J741" s="494" t="str">
        <f>IF(I741="","I열의 환율적용방법 선택",IF(I741="개별환율", "직접입력 하세요.", IF(OR(I741="가중평균환율",I741="송금환율"), "직접입력 하세요.", IF(I741="원화집행", 1, IF(I741="월별평균환율(미화)",VLOOKUP(MONTH(A741),월별평균환율!$B$34:$D$45,2,0), IF(I741="월별평균환율(현지화)",VLOOKUP(MONTH(A741),월별평균환율!$B$34:$D$45,3,0)))))))</f>
        <v>I열의 환율적용방법 선택</v>
      </c>
      <c r="K741" s="495">
        <f t="shared" si="11"/>
        <v>0</v>
      </c>
      <c r="L741" s="491"/>
      <c r="M741" s="496"/>
      <c r="N741" s="496"/>
    </row>
    <row r="742" spans="1:14" x14ac:dyDescent="0.3">
      <c r="A742" s="490"/>
      <c r="B742" s="490"/>
      <c r="C742" s="673" t="e">
        <f>VLOOKUP(F742,DB!$D$4:$G$403,4,FALSE)</f>
        <v>#N/A</v>
      </c>
      <c r="D742" s="674" t="e">
        <f>VLOOKUP(F742,DB!$D$4:$G$403,3,FALSE)</f>
        <v>#N/A</v>
      </c>
      <c r="E742" s="675" t="e">
        <f>VLOOKUP(F742,DB!$D$4:$G$403,2,FALSE)</f>
        <v>#N/A</v>
      </c>
      <c r="F742" s="491"/>
      <c r="G742" s="491"/>
      <c r="H742" s="492"/>
      <c r="I742" s="493"/>
      <c r="J742" s="494" t="str">
        <f>IF(I742="","I열의 환율적용방법 선택",IF(I742="개별환율", "직접입력 하세요.", IF(OR(I742="가중평균환율",I742="송금환율"), "직접입력 하세요.", IF(I742="원화집행", 1, IF(I742="월별평균환율(미화)",VLOOKUP(MONTH(A742),월별평균환율!$B$34:$D$45,2,0), IF(I742="월별평균환율(현지화)",VLOOKUP(MONTH(A742),월별평균환율!$B$34:$D$45,3,0)))))))</f>
        <v>I열의 환율적용방법 선택</v>
      </c>
      <c r="K742" s="495">
        <f t="shared" si="11"/>
        <v>0</v>
      </c>
      <c r="L742" s="491"/>
      <c r="M742" s="496"/>
      <c r="N742" s="496"/>
    </row>
    <row r="743" spans="1:14" x14ac:dyDescent="0.3">
      <c r="A743" s="490"/>
      <c r="B743" s="490"/>
      <c r="C743" s="673" t="e">
        <f>VLOOKUP(F743,DB!$D$4:$G$403,4,FALSE)</f>
        <v>#N/A</v>
      </c>
      <c r="D743" s="674" t="e">
        <f>VLOOKUP(F743,DB!$D$4:$G$403,3,FALSE)</f>
        <v>#N/A</v>
      </c>
      <c r="E743" s="675" t="e">
        <f>VLOOKUP(F743,DB!$D$4:$G$403,2,FALSE)</f>
        <v>#N/A</v>
      </c>
      <c r="F743" s="491"/>
      <c r="G743" s="491"/>
      <c r="H743" s="492"/>
      <c r="I743" s="493"/>
      <c r="J743" s="494" t="str">
        <f>IF(I743="","I열의 환율적용방법 선택",IF(I743="개별환율", "직접입력 하세요.", IF(OR(I743="가중평균환율",I743="송금환율"), "직접입력 하세요.", IF(I743="원화집행", 1, IF(I743="월별평균환율(미화)",VLOOKUP(MONTH(A743),월별평균환율!$B$34:$D$45,2,0), IF(I743="월별평균환율(현지화)",VLOOKUP(MONTH(A743),월별평균환율!$B$34:$D$45,3,0)))))))</f>
        <v>I열의 환율적용방법 선택</v>
      </c>
      <c r="K743" s="495">
        <f t="shared" si="11"/>
        <v>0</v>
      </c>
      <c r="L743" s="491"/>
      <c r="M743" s="496"/>
      <c r="N743" s="496"/>
    </row>
    <row r="744" spans="1:14" x14ac:dyDescent="0.3">
      <c r="A744" s="490"/>
      <c r="B744" s="490"/>
      <c r="C744" s="673" t="e">
        <f>VLOOKUP(F744,DB!$D$4:$G$403,4,FALSE)</f>
        <v>#N/A</v>
      </c>
      <c r="D744" s="674" t="e">
        <f>VLOOKUP(F744,DB!$D$4:$G$403,3,FALSE)</f>
        <v>#N/A</v>
      </c>
      <c r="E744" s="675" t="e">
        <f>VLOOKUP(F744,DB!$D$4:$G$403,2,FALSE)</f>
        <v>#N/A</v>
      </c>
      <c r="F744" s="491"/>
      <c r="G744" s="491"/>
      <c r="H744" s="492"/>
      <c r="I744" s="493"/>
      <c r="J744" s="494" t="str">
        <f>IF(I744="","I열의 환율적용방법 선택",IF(I744="개별환율", "직접입력 하세요.", IF(OR(I744="가중평균환율",I744="송금환율"), "직접입력 하세요.", IF(I744="원화집행", 1, IF(I744="월별평균환율(미화)",VLOOKUP(MONTH(A744),월별평균환율!$B$34:$D$45,2,0), IF(I744="월별평균환율(현지화)",VLOOKUP(MONTH(A744),월별평균환율!$B$34:$D$45,3,0)))))))</f>
        <v>I열의 환율적용방법 선택</v>
      </c>
      <c r="K744" s="495">
        <f t="shared" si="11"/>
        <v>0</v>
      </c>
      <c r="L744" s="491"/>
      <c r="M744" s="496"/>
      <c r="N744" s="496"/>
    </row>
    <row r="745" spans="1:14" x14ac:dyDescent="0.3">
      <c r="A745" s="490"/>
      <c r="B745" s="490"/>
      <c r="C745" s="673" t="e">
        <f>VLOOKUP(F745,DB!$D$4:$G$403,4,FALSE)</f>
        <v>#N/A</v>
      </c>
      <c r="D745" s="674" t="e">
        <f>VLOOKUP(F745,DB!$D$4:$G$403,3,FALSE)</f>
        <v>#N/A</v>
      </c>
      <c r="E745" s="675" t="e">
        <f>VLOOKUP(F745,DB!$D$4:$G$403,2,FALSE)</f>
        <v>#N/A</v>
      </c>
      <c r="F745" s="491"/>
      <c r="G745" s="491"/>
      <c r="H745" s="492"/>
      <c r="I745" s="493"/>
      <c r="J745" s="494" t="str">
        <f>IF(I745="","I열의 환율적용방법 선택",IF(I745="개별환율", "직접입력 하세요.", IF(OR(I745="가중평균환율",I745="송금환율"), "직접입력 하세요.", IF(I745="원화집행", 1, IF(I745="월별평균환율(미화)",VLOOKUP(MONTH(A745),월별평균환율!$B$34:$D$45,2,0), IF(I745="월별평균환율(현지화)",VLOOKUP(MONTH(A745),월별평균환율!$B$34:$D$45,3,0)))))))</f>
        <v>I열의 환율적용방법 선택</v>
      </c>
      <c r="K745" s="495">
        <f t="shared" si="11"/>
        <v>0</v>
      </c>
      <c r="L745" s="491"/>
      <c r="M745" s="496"/>
      <c r="N745" s="496"/>
    </row>
    <row r="746" spans="1:14" x14ac:dyDescent="0.3">
      <c r="A746" s="490"/>
      <c r="B746" s="490"/>
      <c r="C746" s="673" t="e">
        <f>VLOOKUP(F746,DB!$D$4:$G$403,4,FALSE)</f>
        <v>#N/A</v>
      </c>
      <c r="D746" s="674" t="e">
        <f>VLOOKUP(F746,DB!$D$4:$G$403,3,FALSE)</f>
        <v>#N/A</v>
      </c>
      <c r="E746" s="675" t="e">
        <f>VLOOKUP(F746,DB!$D$4:$G$403,2,FALSE)</f>
        <v>#N/A</v>
      </c>
      <c r="F746" s="491"/>
      <c r="G746" s="491"/>
      <c r="H746" s="492"/>
      <c r="I746" s="493"/>
      <c r="J746" s="494" t="str">
        <f>IF(I746="","I열의 환율적용방법 선택",IF(I746="개별환율", "직접입력 하세요.", IF(OR(I746="가중평균환율",I746="송금환율"), "직접입력 하세요.", IF(I746="원화집행", 1, IF(I746="월별평균환율(미화)",VLOOKUP(MONTH(A746),월별평균환율!$B$34:$D$45,2,0), IF(I746="월별평균환율(현지화)",VLOOKUP(MONTH(A746),월별평균환율!$B$34:$D$45,3,0)))))))</f>
        <v>I열의 환율적용방법 선택</v>
      </c>
      <c r="K746" s="495">
        <f t="shared" si="11"/>
        <v>0</v>
      </c>
      <c r="L746" s="491"/>
      <c r="M746" s="496"/>
      <c r="N746" s="496"/>
    </row>
    <row r="747" spans="1:14" x14ac:dyDescent="0.3">
      <c r="A747" s="490"/>
      <c r="B747" s="490"/>
      <c r="C747" s="673" t="e">
        <f>VLOOKUP(F747,DB!$D$4:$G$403,4,FALSE)</f>
        <v>#N/A</v>
      </c>
      <c r="D747" s="674" t="e">
        <f>VLOOKUP(F747,DB!$D$4:$G$403,3,FALSE)</f>
        <v>#N/A</v>
      </c>
      <c r="E747" s="675" t="e">
        <f>VLOOKUP(F747,DB!$D$4:$G$403,2,FALSE)</f>
        <v>#N/A</v>
      </c>
      <c r="F747" s="491"/>
      <c r="G747" s="491"/>
      <c r="H747" s="492"/>
      <c r="I747" s="493"/>
      <c r="J747" s="494" t="str">
        <f>IF(I747="","I열의 환율적용방법 선택",IF(I747="개별환율", "직접입력 하세요.", IF(OR(I747="가중평균환율",I747="송금환율"), "직접입력 하세요.", IF(I747="원화집행", 1, IF(I747="월별평균환율(미화)",VLOOKUP(MONTH(A747),월별평균환율!$B$34:$D$45,2,0), IF(I747="월별평균환율(현지화)",VLOOKUP(MONTH(A747),월별평균환율!$B$34:$D$45,3,0)))))))</f>
        <v>I열의 환율적용방법 선택</v>
      </c>
      <c r="K747" s="495">
        <f t="shared" si="11"/>
        <v>0</v>
      </c>
      <c r="L747" s="491"/>
      <c r="M747" s="496"/>
      <c r="N747" s="496"/>
    </row>
    <row r="748" spans="1:14" x14ac:dyDescent="0.3">
      <c r="A748" s="490"/>
      <c r="B748" s="490"/>
      <c r="C748" s="673" t="e">
        <f>VLOOKUP(F748,DB!$D$4:$G$403,4,FALSE)</f>
        <v>#N/A</v>
      </c>
      <c r="D748" s="674" t="e">
        <f>VLOOKUP(F748,DB!$D$4:$G$403,3,FALSE)</f>
        <v>#N/A</v>
      </c>
      <c r="E748" s="675" t="e">
        <f>VLOOKUP(F748,DB!$D$4:$G$403,2,FALSE)</f>
        <v>#N/A</v>
      </c>
      <c r="F748" s="491"/>
      <c r="G748" s="491"/>
      <c r="H748" s="492"/>
      <c r="I748" s="493"/>
      <c r="J748" s="494" t="str">
        <f>IF(I748="","I열의 환율적용방법 선택",IF(I748="개별환율", "직접입력 하세요.", IF(OR(I748="가중평균환율",I748="송금환율"), "직접입력 하세요.", IF(I748="원화집행", 1, IF(I748="월별평균환율(미화)",VLOOKUP(MONTH(A748),월별평균환율!$B$34:$D$45,2,0), IF(I748="월별평균환율(현지화)",VLOOKUP(MONTH(A748),월별평균환율!$B$34:$D$45,3,0)))))))</f>
        <v>I열의 환율적용방법 선택</v>
      </c>
      <c r="K748" s="495">
        <f t="shared" si="11"/>
        <v>0</v>
      </c>
      <c r="L748" s="491"/>
      <c r="M748" s="496"/>
      <c r="N748" s="496"/>
    </row>
    <row r="749" spans="1:14" x14ac:dyDescent="0.3">
      <c r="A749" s="490"/>
      <c r="B749" s="490"/>
      <c r="C749" s="673" t="e">
        <f>VLOOKUP(F749,DB!$D$4:$G$403,4,FALSE)</f>
        <v>#N/A</v>
      </c>
      <c r="D749" s="674" t="e">
        <f>VLOOKUP(F749,DB!$D$4:$G$403,3,FALSE)</f>
        <v>#N/A</v>
      </c>
      <c r="E749" s="675" t="e">
        <f>VLOOKUP(F749,DB!$D$4:$G$403,2,FALSE)</f>
        <v>#N/A</v>
      </c>
      <c r="F749" s="491"/>
      <c r="G749" s="491"/>
      <c r="H749" s="492"/>
      <c r="I749" s="493"/>
      <c r="J749" s="494" t="str">
        <f>IF(I749="","I열의 환율적용방법 선택",IF(I749="개별환율", "직접입력 하세요.", IF(OR(I749="가중평균환율",I749="송금환율"), "직접입력 하세요.", IF(I749="원화집행", 1, IF(I749="월별평균환율(미화)",VLOOKUP(MONTH(A749),월별평균환율!$B$34:$D$45,2,0), IF(I749="월별평균환율(현지화)",VLOOKUP(MONTH(A749),월별평균환율!$B$34:$D$45,3,0)))))))</f>
        <v>I열의 환율적용방법 선택</v>
      </c>
      <c r="K749" s="495">
        <f t="shared" si="11"/>
        <v>0</v>
      </c>
      <c r="L749" s="491"/>
      <c r="M749" s="496"/>
      <c r="N749" s="496"/>
    </row>
    <row r="750" spans="1:14" x14ac:dyDescent="0.3">
      <c r="A750" s="490"/>
      <c r="B750" s="490"/>
      <c r="C750" s="673" t="e">
        <f>VLOOKUP(F750,DB!$D$4:$G$403,4,FALSE)</f>
        <v>#N/A</v>
      </c>
      <c r="D750" s="674" t="e">
        <f>VLOOKUP(F750,DB!$D$4:$G$403,3,FALSE)</f>
        <v>#N/A</v>
      </c>
      <c r="E750" s="675" t="e">
        <f>VLOOKUP(F750,DB!$D$4:$G$403,2,FALSE)</f>
        <v>#N/A</v>
      </c>
      <c r="F750" s="491"/>
      <c r="G750" s="491"/>
      <c r="H750" s="492"/>
      <c r="I750" s="493"/>
      <c r="J750" s="494" t="str">
        <f>IF(I750="","I열의 환율적용방법 선택",IF(I750="개별환율", "직접입력 하세요.", IF(OR(I750="가중평균환율",I750="송금환율"), "직접입력 하세요.", IF(I750="원화집행", 1, IF(I750="월별평균환율(미화)",VLOOKUP(MONTH(A750),월별평균환율!$B$34:$D$45,2,0), IF(I750="월별평균환율(현지화)",VLOOKUP(MONTH(A750),월별평균환율!$B$34:$D$45,3,0)))))))</f>
        <v>I열의 환율적용방법 선택</v>
      </c>
      <c r="K750" s="495">
        <f t="shared" si="11"/>
        <v>0</v>
      </c>
      <c r="L750" s="491"/>
      <c r="M750" s="496"/>
      <c r="N750" s="496"/>
    </row>
    <row r="751" spans="1:14" x14ac:dyDescent="0.3">
      <c r="A751" s="490"/>
      <c r="B751" s="490"/>
      <c r="C751" s="673" t="e">
        <f>VLOOKUP(F751,DB!$D$4:$G$403,4,FALSE)</f>
        <v>#N/A</v>
      </c>
      <c r="D751" s="674" t="e">
        <f>VLOOKUP(F751,DB!$D$4:$G$403,3,FALSE)</f>
        <v>#N/A</v>
      </c>
      <c r="E751" s="675" t="e">
        <f>VLOOKUP(F751,DB!$D$4:$G$403,2,FALSE)</f>
        <v>#N/A</v>
      </c>
      <c r="F751" s="491"/>
      <c r="G751" s="491"/>
      <c r="H751" s="492"/>
      <c r="I751" s="493"/>
      <c r="J751" s="494" t="str">
        <f>IF(I751="","I열의 환율적용방법 선택",IF(I751="개별환율", "직접입력 하세요.", IF(OR(I751="가중평균환율",I751="송금환율"), "직접입력 하세요.", IF(I751="원화집행", 1, IF(I751="월별평균환율(미화)",VLOOKUP(MONTH(A751),월별평균환율!$B$34:$D$45,2,0), IF(I751="월별평균환율(현지화)",VLOOKUP(MONTH(A751),월별평균환율!$B$34:$D$45,3,0)))))))</f>
        <v>I열의 환율적용방법 선택</v>
      </c>
      <c r="K751" s="495">
        <f t="shared" si="11"/>
        <v>0</v>
      </c>
      <c r="L751" s="491"/>
      <c r="M751" s="496"/>
      <c r="N751" s="496"/>
    </row>
    <row r="752" spans="1:14" x14ac:dyDescent="0.3">
      <c r="A752" s="490"/>
      <c r="B752" s="490"/>
      <c r="C752" s="673" t="e">
        <f>VLOOKUP(F752,DB!$D$4:$G$403,4,FALSE)</f>
        <v>#N/A</v>
      </c>
      <c r="D752" s="674" t="e">
        <f>VLOOKUP(F752,DB!$D$4:$G$403,3,FALSE)</f>
        <v>#N/A</v>
      </c>
      <c r="E752" s="675" t="e">
        <f>VLOOKUP(F752,DB!$D$4:$G$403,2,FALSE)</f>
        <v>#N/A</v>
      </c>
      <c r="F752" s="491"/>
      <c r="G752" s="491"/>
      <c r="H752" s="492"/>
      <c r="I752" s="493"/>
      <c r="J752" s="494" t="str">
        <f>IF(I752="","I열의 환율적용방법 선택",IF(I752="개별환율", "직접입력 하세요.", IF(OR(I752="가중평균환율",I752="송금환율"), "직접입력 하세요.", IF(I752="원화집행", 1, IF(I752="월별평균환율(미화)",VLOOKUP(MONTH(A752),월별평균환율!$B$34:$D$45,2,0), IF(I752="월별평균환율(현지화)",VLOOKUP(MONTH(A752),월별평균환율!$B$34:$D$45,3,0)))))))</f>
        <v>I열의 환율적용방법 선택</v>
      </c>
      <c r="K752" s="495">
        <f t="shared" si="11"/>
        <v>0</v>
      </c>
      <c r="L752" s="491"/>
      <c r="M752" s="496"/>
      <c r="N752" s="496"/>
    </row>
    <row r="753" spans="1:14" x14ac:dyDescent="0.3">
      <c r="A753" s="490"/>
      <c r="B753" s="490"/>
      <c r="C753" s="673" t="e">
        <f>VLOOKUP(F753,DB!$D$4:$G$403,4,FALSE)</f>
        <v>#N/A</v>
      </c>
      <c r="D753" s="674" t="e">
        <f>VLOOKUP(F753,DB!$D$4:$G$403,3,FALSE)</f>
        <v>#N/A</v>
      </c>
      <c r="E753" s="675" t="e">
        <f>VLOOKUP(F753,DB!$D$4:$G$403,2,FALSE)</f>
        <v>#N/A</v>
      </c>
      <c r="F753" s="491"/>
      <c r="G753" s="491"/>
      <c r="H753" s="492"/>
      <c r="I753" s="493"/>
      <c r="J753" s="494" t="str">
        <f>IF(I753="","I열의 환율적용방법 선택",IF(I753="개별환율", "직접입력 하세요.", IF(OR(I753="가중평균환율",I753="송금환율"), "직접입력 하세요.", IF(I753="원화집행", 1, IF(I753="월별평균환율(미화)",VLOOKUP(MONTH(A753),월별평균환율!$B$34:$D$45,2,0), IF(I753="월별평균환율(현지화)",VLOOKUP(MONTH(A753),월별평균환율!$B$34:$D$45,3,0)))))))</f>
        <v>I열의 환율적용방법 선택</v>
      </c>
      <c r="K753" s="495">
        <f t="shared" si="11"/>
        <v>0</v>
      </c>
      <c r="L753" s="491"/>
      <c r="M753" s="496"/>
      <c r="N753" s="496"/>
    </row>
    <row r="754" spans="1:14" x14ac:dyDescent="0.3">
      <c r="A754" s="490"/>
      <c r="B754" s="490"/>
      <c r="C754" s="673" t="e">
        <f>VLOOKUP(F754,DB!$D$4:$G$403,4,FALSE)</f>
        <v>#N/A</v>
      </c>
      <c r="D754" s="674" t="e">
        <f>VLOOKUP(F754,DB!$D$4:$G$403,3,FALSE)</f>
        <v>#N/A</v>
      </c>
      <c r="E754" s="675" t="e">
        <f>VLOOKUP(F754,DB!$D$4:$G$403,2,FALSE)</f>
        <v>#N/A</v>
      </c>
      <c r="F754" s="491"/>
      <c r="G754" s="491"/>
      <c r="H754" s="492"/>
      <c r="I754" s="493"/>
      <c r="J754" s="494" t="str">
        <f>IF(I754="","I열의 환율적용방법 선택",IF(I754="개별환율", "직접입력 하세요.", IF(OR(I754="가중평균환율",I754="송금환율"), "직접입력 하세요.", IF(I754="원화집행", 1, IF(I754="월별평균환율(미화)",VLOOKUP(MONTH(A754),월별평균환율!$B$34:$D$45,2,0), IF(I754="월별평균환율(현지화)",VLOOKUP(MONTH(A754),월별평균환율!$B$34:$D$45,3,0)))))))</f>
        <v>I열의 환율적용방법 선택</v>
      </c>
      <c r="K754" s="495">
        <f t="shared" si="11"/>
        <v>0</v>
      </c>
      <c r="L754" s="491"/>
      <c r="M754" s="496"/>
      <c r="N754" s="496"/>
    </row>
    <row r="755" spans="1:14" x14ac:dyDescent="0.3">
      <c r="A755" s="490"/>
      <c r="B755" s="490"/>
      <c r="C755" s="673" t="e">
        <f>VLOOKUP(F755,DB!$D$4:$G$403,4,FALSE)</f>
        <v>#N/A</v>
      </c>
      <c r="D755" s="674" t="e">
        <f>VLOOKUP(F755,DB!$D$4:$G$403,3,FALSE)</f>
        <v>#N/A</v>
      </c>
      <c r="E755" s="675" t="e">
        <f>VLOOKUP(F755,DB!$D$4:$G$403,2,FALSE)</f>
        <v>#N/A</v>
      </c>
      <c r="F755" s="491"/>
      <c r="G755" s="491"/>
      <c r="H755" s="492"/>
      <c r="I755" s="493"/>
      <c r="J755" s="494" t="str">
        <f>IF(I755="","I열의 환율적용방법 선택",IF(I755="개별환율", "직접입력 하세요.", IF(OR(I755="가중평균환율",I755="송금환율"), "직접입력 하세요.", IF(I755="원화집행", 1, IF(I755="월별평균환율(미화)",VLOOKUP(MONTH(A755),월별평균환율!$B$34:$D$45,2,0), IF(I755="월별평균환율(현지화)",VLOOKUP(MONTH(A755),월별평균환율!$B$34:$D$45,3,0)))))))</f>
        <v>I열의 환율적용방법 선택</v>
      </c>
      <c r="K755" s="495">
        <f t="shared" si="11"/>
        <v>0</v>
      </c>
      <c r="L755" s="491"/>
      <c r="M755" s="496"/>
      <c r="N755" s="496"/>
    </row>
    <row r="756" spans="1:14" x14ac:dyDescent="0.3">
      <c r="A756" s="490"/>
      <c r="B756" s="490"/>
      <c r="C756" s="673" t="e">
        <f>VLOOKUP(F756,DB!$D$4:$G$403,4,FALSE)</f>
        <v>#N/A</v>
      </c>
      <c r="D756" s="674" t="e">
        <f>VLOOKUP(F756,DB!$D$4:$G$403,3,FALSE)</f>
        <v>#N/A</v>
      </c>
      <c r="E756" s="675" t="e">
        <f>VLOOKUP(F756,DB!$D$4:$G$403,2,FALSE)</f>
        <v>#N/A</v>
      </c>
      <c r="F756" s="491"/>
      <c r="G756" s="491"/>
      <c r="H756" s="492"/>
      <c r="I756" s="493"/>
      <c r="J756" s="494" t="str">
        <f>IF(I756="","I열의 환율적용방법 선택",IF(I756="개별환율", "직접입력 하세요.", IF(OR(I756="가중평균환율",I756="송금환율"), "직접입력 하세요.", IF(I756="원화집행", 1, IF(I756="월별평균환율(미화)",VLOOKUP(MONTH(A756),월별평균환율!$B$34:$D$45,2,0), IF(I756="월별평균환율(현지화)",VLOOKUP(MONTH(A756),월별평균환율!$B$34:$D$45,3,0)))))))</f>
        <v>I열의 환율적용방법 선택</v>
      </c>
      <c r="K756" s="495">
        <f t="shared" si="11"/>
        <v>0</v>
      </c>
      <c r="L756" s="491"/>
      <c r="M756" s="496"/>
      <c r="N756" s="496"/>
    </row>
    <row r="757" spans="1:14" x14ac:dyDescent="0.3">
      <c r="A757" s="490"/>
      <c r="B757" s="490"/>
      <c r="C757" s="673" t="e">
        <f>VLOOKUP(F757,DB!$D$4:$G$403,4,FALSE)</f>
        <v>#N/A</v>
      </c>
      <c r="D757" s="674" t="e">
        <f>VLOOKUP(F757,DB!$D$4:$G$403,3,FALSE)</f>
        <v>#N/A</v>
      </c>
      <c r="E757" s="675" t="e">
        <f>VLOOKUP(F757,DB!$D$4:$G$403,2,FALSE)</f>
        <v>#N/A</v>
      </c>
      <c r="F757" s="491"/>
      <c r="G757" s="491"/>
      <c r="H757" s="492"/>
      <c r="I757" s="493"/>
      <c r="J757" s="494" t="str">
        <f>IF(I757="","I열의 환율적용방법 선택",IF(I757="개별환율", "직접입력 하세요.", IF(OR(I757="가중평균환율",I757="송금환율"), "직접입력 하세요.", IF(I757="원화집행", 1, IF(I757="월별평균환율(미화)",VLOOKUP(MONTH(A757),월별평균환율!$B$34:$D$45,2,0), IF(I757="월별평균환율(현지화)",VLOOKUP(MONTH(A757),월별평균환율!$B$34:$D$45,3,0)))))))</f>
        <v>I열의 환율적용방법 선택</v>
      </c>
      <c r="K757" s="495">
        <f t="shared" si="11"/>
        <v>0</v>
      </c>
      <c r="L757" s="491"/>
      <c r="M757" s="496"/>
      <c r="N757" s="496"/>
    </row>
    <row r="758" spans="1:14" x14ac:dyDescent="0.3">
      <c r="A758" s="490"/>
      <c r="B758" s="490"/>
      <c r="C758" s="673" t="e">
        <f>VLOOKUP(F758,DB!$D$4:$G$403,4,FALSE)</f>
        <v>#N/A</v>
      </c>
      <c r="D758" s="674" t="e">
        <f>VLOOKUP(F758,DB!$D$4:$G$403,3,FALSE)</f>
        <v>#N/A</v>
      </c>
      <c r="E758" s="675" t="e">
        <f>VLOOKUP(F758,DB!$D$4:$G$403,2,FALSE)</f>
        <v>#N/A</v>
      </c>
      <c r="F758" s="491"/>
      <c r="G758" s="491"/>
      <c r="H758" s="492"/>
      <c r="I758" s="493"/>
      <c r="J758" s="494" t="str">
        <f>IF(I758="","I열의 환율적용방법 선택",IF(I758="개별환율", "직접입력 하세요.", IF(OR(I758="가중평균환율",I758="송금환율"), "직접입력 하세요.", IF(I758="원화집행", 1, IF(I758="월별평균환율(미화)",VLOOKUP(MONTH(A758),월별평균환율!$B$34:$D$45,2,0), IF(I758="월별평균환율(현지화)",VLOOKUP(MONTH(A758),월별평균환율!$B$34:$D$45,3,0)))))))</f>
        <v>I열의 환율적용방법 선택</v>
      </c>
      <c r="K758" s="495">
        <f t="shared" si="11"/>
        <v>0</v>
      </c>
      <c r="L758" s="491"/>
      <c r="M758" s="496"/>
      <c r="N758" s="496"/>
    </row>
    <row r="759" spans="1:14" x14ac:dyDescent="0.3">
      <c r="A759" s="490"/>
      <c r="B759" s="490"/>
      <c r="C759" s="673" t="e">
        <f>VLOOKUP(F759,DB!$D$4:$G$403,4,FALSE)</f>
        <v>#N/A</v>
      </c>
      <c r="D759" s="674" t="e">
        <f>VLOOKUP(F759,DB!$D$4:$G$403,3,FALSE)</f>
        <v>#N/A</v>
      </c>
      <c r="E759" s="675" t="e">
        <f>VLOOKUP(F759,DB!$D$4:$G$403,2,FALSE)</f>
        <v>#N/A</v>
      </c>
      <c r="F759" s="491"/>
      <c r="G759" s="491"/>
      <c r="H759" s="492"/>
      <c r="I759" s="493"/>
      <c r="J759" s="494" t="str">
        <f>IF(I759="","I열의 환율적용방법 선택",IF(I759="개별환율", "직접입력 하세요.", IF(OR(I759="가중평균환율",I759="송금환율"), "직접입력 하세요.", IF(I759="원화집행", 1, IF(I759="월별평균환율(미화)",VLOOKUP(MONTH(A759),월별평균환율!$B$34:$D$45,2,0), IF(I759="월별평균환율(현지화)",VLOOKUP(MONTH(A759),월별평균환율!$B$34:$D$45,3,0)))))))</f>
        <v>I열의 환율적용방법 선택</v>
      </c>
      <c r="K759" s="495">
        <f t="shared" si="11"/>
        <v>0</v>
      </c>
      <c r="L759" s="491"/>
      <c r="M759" s="496"/>
      <c r="N759" s="496"/>
    </row>
    <row r="760" spans="1:14" x14ac:dyDescent="0.3">
      <c r="A760" s="490"/>
      <c r="B760" s="490"/>
      <c r="C760" s="673" t="e">
        <f>VLOOKUP(F760,DB!$D$4:$G$403,4,FALSE)</f>
        <v>#N/A</v>
      </c>
      <c r="D760" s="674" t="e">
        <f>VLOOKUP(F760,DB!$D$4:$G$403,3,FALSE)</f>
        <v>#N/A</v>
      </c>
      <c r="E760" s="675" t="e">
        <f>VLOOKUP(F760,DB!$D$4:$G$403,2,FALSE)</f>
        <v>#N/A</v>
      </c>
      <c r="F760" s="491"/>
      <c r="G760" s="491"/>
      <c r="H760" s="492"/>
      <c r="I760" s="493"/>
      <c r="J760" s="494" t="str">
        <f>IF(I760="","I열의 환율적용방법 선택",IF(I760="개별환율", "직접입력 하세요.", IF(OR(I760="가중평균환율",I760="송금환율"), "직접입력 하세요.", IF(I760="원화집행", 1, IF(I760="월별평균환율(미화)",VLOOKUP(MONTH(A760),월별평균환율!$B$34:$D$45,2,0), IF(I760="월별평균환율(현지화)",VLOOKUP(MONTH(A760),월별평균환율!$B$34:$D$45,3,0)))))))</f>
        <v>I열의 환율적용방법 선택</v>
      </c>
      <c r="K760" s="495">
        <f t="shared" si="11"/>
        <v>0</v>
      </c>
      <c r="L760" s="491"/>
      <c r="M760" s="496"/>
      <c r="N760" s="496"/>
    </row>
    <row r="761" spans="1:14" x14ac:dyDescent="0.3">
      <c r="A761" s="490"/>
      <c r="B761" s="490"/>
      <c r="C761" s="673" t="e">
        <f>VLOOKUP(F761,DB!$D$4:$G$403,4,FALSE)</f>
        <v>#N/A</v>
      </c>
      <c r="D761" s="674" t="e">
        <f>VLOOKUP(F761,DB!$D$4:$G$403,3,FALSE)</f>
        <v>#N/A</v>
      </c>
      <c r="E761" s="675" t="e">
        <f>VLOOKUP(F761,DB!$D$4:$G$403,2,FALSE)</f>
        <v>#N/A</v>
      </c>
      <c r="F761" s="491"/>
      <c r="G761" s="491"/>
      <c r="H761" s="492"/>
      <c r="I761" s="493"/>
      <c r="J761" s="494" t="str">
        <f>IF(I761="","I열의 환율적용방법 선택",IF(I761="개별환율", "직접입력 하세요.", IF(OR(I761="가중평균환율",I761="송금환율"), "직접입력 하세요.", IF(I761="원화집행", 1, IF(I761="월별평균환율(미화)",VLOOKUP(MONTH(A761),월별평균환율!$B$34:$D$45,2,0), IF(I761="월별평균환율(현지화)",VLOOKUP(MONTH(A761),월별평균환율!$B$34:$D$45,3,0)))))))</f>
        <v>I열의 환율적용방법 선택</v>
      </c>
      <c r="K761" s="495">
        <f t="shared" si="11"/>
        <v>0</v>
      </c>
      <c r="L761" s="491"/>
      <c r="M761" s="496"/>
      <c r="N761" s="496"/>
    </row>
    <row r="762" spans="1:14" x14ac:dyDescent="0.3">
      <c r="A762" s="490"/>
      <c r="B762" s="490"/>
      <c r="C762" s="673" t="e">
        <f>VLOOKUP(F762,DB!$D$4:$G$403,4,FALSE)</f>
        <v>#N/A</v>
      </c>
      <c r="D762" s="674" t="e">
        <f>VLOOKUP(F762,DB!$D$4:$G$403,3,FALSE)</f>
        <v>#N/A</v>
      </c>
      <c r="E762" s="675" t="e">
        <f>VLOOKUP(F762,DB!$D$4:$G$403,2,FALSE)</f>
        <v>#N/A</v>
      </c>
      <c r="F762" s="491"/>
      <c r="G762" s="491"/>
      <c r="H762" s="492"/>
      <c r="I762" s="493"/>
      <c r="J762" s="494" t="str">
        <f>IF(I762="","I열의 환율적용방법 선택",IF(I762="개별환율", "직접입력 하세요.", IF(OR(I762="가중평균환율",I762="송금환율"), "직접입력 하세요.", IF(I762="원화집행", 1, IF(I762="월별평균환율(미화)",VLOOKUP(MONTH(A762),월별평균환율!$B$34:$D$45,2,0), IF(I762="월별평균환율(현지화)",VLOOKUP(MONTH(A762),월별평균환율!$B$34:$D$45,3,0)))))))</f>
        <v>I열의 환율적용방법 선택</v>
      </c>
      <c r="K762" s="495">
        <f t="shared" si="11"/>
        <v>0</v>
      </c>
      <c r="L762" s="491"/>
      <c r="M762" s="496"/>
      <c r="N762" s="496"/>
    </row>
    <row r="763" spans="1:14" x14ac:dyDescent="0.3">
      <c r="A763" s="490"/>
      <c r="B763" s="490"/>
      <c r="C763" s="673" t="e">
        <f>VLOOKUP(F763,DB!$D$4:$G$403,4,FALSE)</f>
        <v>#N/A</v>
      </c>
      <c r="D763" s="674" t="e">
        <f>VLOOKUP(F763,DB!$D$4:$G$403,3,FALSE)</f>
        <v>#N/A</v>
      </c>
      <c r="E763" s="675" t="e">
        <f>VLOOKUP(F763,DB!$D$4:$G$403,2,FALSE)</f>
        <v>#N/A</v>
      </c>
      <c r="F763" s="491"/>
      <c r="G763" s="491"/>
      <c r="H763" s="492"/>
      <c r="I763" s="493"/>
      <c r="J763" s="494" t="str">
        <f>IF(I763="","I열의 환율적용방법 선택",IF(I763="개별환율", "직접입력 하세요.", IF(OR(I763="가중평균환율",I763="송금환율"), "직접입력 하세요.", IF(I763="원화집행", 1, IF(I763="월별평균환율(미화)",VLOOKUP(MONTH(A763),월별평균환율!$B$34:$D$45,2,0), IF(I763="월별평균환율(현지화)",VLOOKUP(MONTH(A763),월별평균환율!$B$34:$D$45,3,0)))))))</f>
        <v>I열의 환율적용방법 선택</v>
      </c>
      <c r="K763" s="495">
        <f t="shared" si="11"/>
        <v>0</v>
      </c>
      <c r="L763" s="491"/>
      <c r="M763" s="496"/>
      <c r="N763" s="496"/>
    </row>
    <row r="764" spans="1:14" x14ac:dyDescent="0.3">
      <c r="A764" s="490"/>
      <c r="B764" s="490"/>
      <c r="C764" s="673" t="e">
        <f>VLOOKUP(F764,DB!$D$4:$G$403,4,FALSE)</f>
        <v>#N/A</v>
      </c>
      <c r="D764" s="674" t="e">
        <f>VLOOKUP(F764,DB!$D$4:$G$403,3,FALSE)</f>
        <v>#N/A</v>
      </c>
      <c r="E764" s="675" t="e">
        <f>VLOOKUP(F764,DB!$D$4:$G$403,2,FALSE)</f>
        <v>#N/A</v>
      </c>
      <c r="F764" s="491"/>
      <c r="G764" s="491"/>
      <c r="H764" s="492"/>
      <c r="I764" s="493"/>
      <c r="J764" s="494" t="str">
        <f>IF(I764="","I열의 환율적용방법 선택",IF(I764="개별환율", "직접입력 하세요.", IF(OR(I764="가중평균환율",I764="송금환율"), "직접입력 하세요.", IF(I764="원화집행", 1, IF(I764="월별평균환율(미화)",VLOOKUP(MONTH(A764),월별평균환율!$B$34:$D$45,2,0), IF(I764="월별평균환율(현지화)",VLOOKUP(MONTH(A764),월별평균환율!$B$34:$D$45,3,0)))))))</f>
        <v>I열의 환율적용방법 선택</v>
      </c>
      <c r="K764" s="495">
        <f t="shared" si="11"/>
        <v>0</v>
      </c>
      <c r="L764" s="491"/>
      <c r="M764" s="496"/>
      <c r="N764" s="496"/>
    </row>
    <row r="765" spans="1:14" x14ac:dyDescent="0.3">
      <c r="A765" s="490"/>
      <c r="B765" s="490"/>
      <c r="C765" s="673" t="e">
        <f>VLOOKUP(F765,DB!$D$4:$G$403,4,FALSE)</f>
        <v>#N/A</v>
      </c>
      <c r="D765" s="674" t="e">
        <f>VLOOKUP(F765,DB!$D$4:$G$403,3,FALSE)</f>
        <v>#N/A</v>
      </c>
      <c r="E765" s="675" t="e">
        <f>VLOOKUP(F765,DB!$D$4:$G$403,2,FALSE)</f>
        <v>#N/A</v>
      </c>
      <c r="F765" s="491"/>
      <c r="G765" s="491"/>
      <c r="H765" s="492"/>
      <c r="I765" s="493"/>
      <c r="J765" s="494" t="str">
        <f>IF(I765="","I열의 환율적용방법 선택",IF(I765="개별환율", "직접입력 하세요.", IF(OR(I765="가중평균환율",I765="송금환율"), "직접입력 하세요.", IF(I765="원화집행", 1, IF(I765="월별평균환율(미화)",VLOOKUP(MONTH(A765),월별평균환율!$B$34:$D$45,2,0), IF(I765="월별평균환율(현지화)",VLOOKUP(MONTH(A765),월별평균환율!$B$34:$D$45,3,0)))))))</f>
        <v>I열의 환율적용방법 선택</v>
      </c>
      <c r="K765" s="495">
        <f t="shared" si="11"/>
        <v>0</v>
      </c>
      <c r="L765" s="491"/>
      <c r="M765" s="496"/>
      <c r="N765" s="496"/>
    </row>
    <row r="766" spans="1:14" x14ac:dyDescent="0.3">
      <c r="A766" s="490"/>
      <c r="B766" s="490"/>
      <c r="C766" s="673" t="e">
        <f>VLOOKUP(F766,DB!$D$4:$G$403,4,FALSE)</f>
        <v>#N/A</v>
      </c>
      <c r="D766" s="674" t="e">
        <f>VLOOKUP(F766,DB!$D$4:$G$403,3,FALSE)</f>
        <v>#N/A</v>
      </c>
      <c r="E766" s="675" t="e">
        <f>VLOOKUP(F766,DB!$D$4:$G$403,2,FALSE)</f>
        <v>#N/A</v>
      </c>
      <c r="F766" s="491"/>
      <c r="G766" s="491"/>
      <c r="H766" s="492"/>
      <c r="I766" s="493"/>
      <c r="J766" s="494" t="str">
        <f>IF(I766="","I열의 환율적용방법 선택",IF(I766="개별환율", "직접입력 하세요.", IF(OR(I766="가중평균환율",I766="송금환율"), "직접입력 하세요.", IF(I766="원화집행", 1, IF(I766="월별평균환율(미화)",VLOOKUP(MONTH(A766),월별평균환율!$B$34:$D$45,2,0), IF(I766="월별평균환율(현지화)",VLOOKUP(MONTH(A766),월별평균환율!$B$34:$D$45,3,0)))))))</f>
        <v>I열의 환율적용방법 선택</v>
      </c>
      <c r="K766" s="495">
        <f t="shared" si="11"/>
        <v>0</v>
      </c>
      <c r="L766" s="491"/>
      <c r="M766" s="496"/>
      <c r="N766" s="496"/>
    </row>
    <row r="767" spans="1:14" x14ac:dyDescent="0.3">
      <c r="A767" s="490"/>
      <c r="B767" s="490"/>
      <c r="C767" s="673" t="e">
        <f>VLOOKUP(F767,DB!$D$4:$G$403,4,FALSE)</f>
        <v>#N/A</v>
      </c>
      <c r="D767" s="674" t="e">
        <f>VLOOKUP(F767,DB!$D$4:$G$403,3,FALSE)</f>
        <v>#N/A</v>
      </c>
      <c r="E767" s="675" t="e">
        <f>VLOOKUP(F767,DB!$D$4:$G$403,2,FALSE)</f>
        <v>#N/A</v>
      </c>
      <c r="F767" s="491"/>
      <c r="G767" s="491"/>
      <c r="H767" s="492"/>
      <c r="I767" s="493"/>
      <c r="J767" s="494" t="str">
        <f>IF(I767="","I열의 환율적용방법 선택",IF(I767="개별환율", "직접입력 하세요.", IF(OR(I767="가중평균환율",I767="송금환율"), "직접입력 하세요.", IF(I767="원화집행", 1, IF(I767="월별평균환율(미화)",VLOOKUP(MONTH(A767),월별평균환율!$B$34:$D$45,2,0), IF(I767="월별평균환율(현지화)",VLOOKUP(MONTH(A767),월별평균환율!$B$34:$D$45,3,0)))))))</f>
        <v>I열의 환율적용방법 선택</v>
      </c>
      <c r="K767" s="495">
        <f t="shared" si="11"/>
        <v>0</v>
      </c>
      <c r="L767" s="491"/>
      <c r="M767" s="496"/>
      <c r="N767" s="496"/>
    </row>
    <row r="768" spans="1:14" x14ac:dyDescent="0.3">
      <c r="A768" s="490"/>
      <c r="B768" s="490"/>
      <c r="C768" s="673" t="e">
        <f>VLOOKUP(F768,DB!$D$4:$G$403,4,FALSE)</f>
        <v>#N/A</v>
      </c>
      <c r="D768" s="674" t="e">
        <f>VLOOKUP(F768,DB!$D$4:$G$403,3,FALSE)</f>
        <v>#N/A</v>
      </c>
      <c r="E768" s="675" t="e">
        <f>VLOOKUP(F768,DB!$D$4:$G$403,2,FALSE)</f>
        <v>#N/A</v>
      </c>
      <c r="F768" s="491"/>
      <c r="G768" s="491"/>
      <c r="H768" s="492"/>
      <c r="I768" s="493"/>
      <c r="J768" s="494" t="str">
        <f>IF(I768="","I열의 환율적용방법 선택",IF(I768="개별환율", "직접입력 하세요.", IF(OR(I768="가중평균환율",I768="송금환율"), "직접입력 하세요.", IF(I768="원화집행", 1, IF(I768="월별평균환율(미화)",VLOOKUP(MONTH(A768),월별평균환율!$B$34:$D$45,2,0), IF(I768="월별평균환율(현지화)",VLOOKUP(MONTH(A768),월별평균환율!$B$34:$D$45,3,0)))))))</f>
        <v>I열의 환율적용방법 선택</v>
      </c>
      <c r="K768" s="495">
        <f t="shared" si="11"/>
        <v>0</v>
      </c>
      <c r="L768" s="491"/>
      <c r="M768" s="496"/>
      <c r="N768" s="496"/>
    </row>
    <row r="769" spans="1:14" x14ac:dyDescent="0.3">
      <c r="A769" s="490"/>
      <c r="B769" s="490"/>
      <c r="C769" s="673" t="e">
        <f>VLOOKUP(F769,DB!$D$4:$G$403,4,FALSE)</f>
        <v>#N/A</v>
      </c>
      <c r="D769" s="674" t="e">
        <f>VLOOKUP(F769,DB!$D$4:$G$403,3,FALSE)</f>
        <v>#N/A</v>
      </c>
      <c r="E769" s="675" t="e">
        <f>VLOOKUP(F769,DB!$D$4:$G$403,2,FALSE)</f>
        <v>#N/A</v>
      </c>
      <c r="F769" s="491"/>
      <c r="G769" s="491"/>
      <c r="H769" s="492"/>
      <c r="I769" s="493"/>
      <c r="J769" s="494" t="str">
        <f>IF(I769="","I열의 환율적용방법 선택",IF(I769="개별환율", "직접입력 하세요.", IF(OR(I769="가중평균환율",I769="송금환율"), "직접입력 하세요.", IF(I769="원화집행", 1, IF(I769="월별평균환율(미화)",VLOOKUP(MONTH(A769),월별평균환율!$B$34:$D$45,2,0), IF(I769="월별평균환율(현지화)",VLOOKUP(MONTH(A769),월별평균환율!$B$34:$D$45,3,0)))))))</f>
        <v>I열의 환율적용방법 선택</v>
      </c>
      <c r="K769" s="495">
        <f t="shared" si="11"/>
        <v>0</v>
      </c>
      <c r="L769" s="491"/>
      <c r="M769" s="496"/>
      <c r="N769" s="496"/>
    </row>
    <row r="770" spans="1:14" x14ac:dyDescent="0.3">
      <c r="A770" s="490"/>
      <c r="B770" s="490"/>
      <c r="C770" s="673" t="e">
        <f>VLOOKUP(F770,DB!$D$4:$G$403,4,FALSE)</f>
        <v>#N/A</v>
      </c>
      <c r="D770" s="674" t="e">
        <f>VLOOKUP(F770,DB!$D$4:$G$403,3,FALSE)</f>
        <v>#N/A</v>
      </c>
      <c r="E770" s="675" t="e">
        <f>VLOOKUP(F770,DB!$D$4:$G$403,2,FALSE)</f>
        <v>#N/A</v>
      </c>
      <c r="F770" s="491"/>
      <c r="G770" s="491"/>
      <c r="H770" s="492"/>
      <c r="I770" s="493"/>
      <c r="J770" s="494" t="str">
        <f>IF(I770="","I열의 환율적용방법 선택",IF(I770="개별환율", "직접입력 하세요.", IF(OR(I770="가중평균환율",I770="송금환율"), "직접입력 하세요.", IF(I770="원화집행", 1, IF(I770="월별평균환율(미화)",VLOOKUP(MONTH(A770),월별평균환율!$B$34:$D$45,2,0), IF(I770="월별평균환율(현지화)",VLOOKUP(MONTH(A770),월별평균환율!$B$34:$D$45,3,0)))))))</f>
        <v>I열의 환율적용방법 선택</v>
      </c>
      <c r="K770" s="495">
        <f t="shared" si="11"/>
        <v>0</v>
      </c>
      <c r="L770" s="491"/>
      <c r="M770" s="496"/>
      <c r="N770" s="496"/>
    </row>
    <row r="771" spans="1:14" x14ac:dyDescent="0.3">
      <c r="A771" s="490"/>
      <c r="B771" s="490"/>
      <c r="C771" s="673" t="e">
        <f>VLOOKUP(F771,DB!$D$4:$G$403,4,FALSE)</f>
        <v>#N/A</v>
      </c>
      <c r="D771" s="674" t="e">
        <f>VLOOKUP(F771,DB!$D$4:$G$403,3,FALSE)</f>
        <v>#N/A</v>
      </c>
      <c r="E771" s="675" t="e">
        <f>VLOOKUP(F771,DB!$D$4:$G$403,2,FALSE)</f>
        <v>#N/A</v>
      </c>
      <c r="F771" s="491"/>
      <c r="G771" s="491"/>
      <c r="H771" s="492"/>
      <c r="I771" s="493"/>
      <c r="J771" s="494" t="str">
        <f>IF(I771="","I열의 환율적용방법 선택",IF(I771="개별환율", "직접입력 하세요.", IF(OR(I771="가중평균환율",I771="송금환율"), "직접입력 하세요.", IF(I771="원화집행", 1, IF(I771="월별평균환율(미화)",VLOOKUP(MONTH(A771),월별평균환율!$B$34:$D$45,2,0), IF(I771="월별평균환율(현지화)",VLOOKUP(MONTH(A771),월별평균환율!$B$34:$D$45,3,0)))))))</f>
        <v>I열의 환율적용방법 선택</v>
      </c>
      <c r="K771" s="495">
        <f t="shared" si="11"/>
        <v>0</v>
      </c>
      <c r="L771" s="491"/>
      <c r="M771" s="496"/>
      <c r="N771" s="496"/>
    </row>
    <row r="772" spans="1:14" x14ac:dyDescent="0.3">
      <c r="A772" s="490"/>
      <c r="B772" s="490"/>
      <c r="C772" s="673" t="e">
        <f>VLOOKUP(F772,DB!$D$4:$G$403,4,FALSE)</f>
        <v>#N/A</v>
      </c>
      <c r="D772" s="674" t="e">
        <f>VLOOKUP(F772,DB!$D$4:$G$403,3,FALSE)</f>
        <v>#N/A</v>
      </c>
      <c r="E772" s="675" t="e">
        <f>VLOOKUP(F772,DB!$D$4:$G$403,2,FALSE)</f>
        <v>#N/A</v>
      </c>
      <c r="F772" s="491"/>
      <c r="G772" s="491"/>
      <c r="H772" s="492"/>
      <c r="I772" s="493"/>
      <c r="J772" s="494" t="str">
        <f>IF(I772="","I열의 환율적용방법 선택",IF(I772="개별환율", "직접입력 하세요.", IF(OR(I772="가중평균환율",I772="송금환율"), "직접입력 하세요.", IF(I772="원화집행", 1, IF(I772="월별평균환율(미화)",VLOOKUP(MONTH(A772),월별평균환율!$B$34:$D$45,2,0), IF(I772="월별평균환율(현지화)",VLOOKUP(MONTH(A772),월별평균환율!$B$34:$D$45,3,0)))))))</f>
        <v>I열의 환율적용방법 선택</v>
      </c>
      <c r="K772" s="495">
        <f t="shared" si="11"/>
        <v>0</v>
      </c>
      <c r="L772" s="491"/>
      <c r="M772" s="496"/>
      <c r="N772" s="496"/>
    </row>
    <row r="773" spans="1:14" x14ac:dyDescent="0.3">
      <c r="A773" s="490"/>
      <c r="B773" s="490"/>
      <c r="C773" s="673" t="e">
        <f>VLOOKUP(F773,DB!$D$4:$G$403,4,FALSE)</f>
        <v>#N/A</v>
      </c>
      <c r="D773" s="674" t="e">
        <f>VLOOKUP(F773,DB!$D$4:$G$403,3,FALSE)</f>
        <v>#N/A</v>
      </c>
      <c r="E773" s="675" t="e">
        <f>VLOOKUP(F773,DB!$D$4:$G$403,2,FALSE)</f>
        <v>#N/A</v>
      </c>
      <c r="F773" s="491"/>
      <c r="G773" s="491"/>
      <c r="H773" s="492"/>
      <c r="I773" s="493"/>
      <c r="J773" s="494" t="str">
        <f>IF(I773="","I열의 환율적용방법 선택",IF(I773="개별환율", "직접입력 하세요.", IF(OR(I773="가중평균환율",I773="송금환율"), "직접입력 하세요.", IF(I773="원화집행", 1, IF(I773="월별평균환율(미화)",VLOOKUP(MONTH(A773),월별평균환율!$B$34:$D$45,2,0), IF(I773="월별평균환율(현지화)",VLOOKUP(MONTH(A773),월별평균환율!$B$34:$D$45,3,0)))))))</f>
        <v>I열의 환율적용방법 선택</v>
      </c>
      <c r="K773" s="495">
        <f t="shared" ref="K773:K836" si="12">IFERROR(ROUND(H773*J773, 0),0)</f>
        <v>0</v>
      </c>
      <c r="L773" s="491"/>
      <c r="M773" s="496"/>
      <c r="N773" s="496"/>
    </row>
    <row r="774" spans="1:14" x14ac:dyDescent="0.3">
      <c r="A774" s="490"/>
      <c r="B774" s="490"/>
      <c r="C774" s="673" t="e">
        <f>VLOOKUP(F774,DB!$D$4:$G$403,4,FALSE)</f>
        <v>#N/A</v>
      </c>
      <c r="D774" s="674" t="e">
        <f>VLOOKUP(F774,DB!$D$4:$G$403,3,FALSE)</f>
        <v>#N/A</v>
      </c>
      <c r="E774" s="675" t="e">
        <f>VLOOKUP(F774,DB!$D$4:$G$403,2,FALSE)</f>
        <v>#N/A</v>
      </c>
      <c r="F774" s="491"/>
      <c r="G774" s="491"/>
      <c r="H774" s="492"/>
      <c r="I774" s="493"/>
      <c r="J774" s="494" t="str">
        <f>IF(I774="","I열의 환율적용방법 선택",IF(I774="개별환율", "직접입력 하세요.", IF(OR(I774="가중평균환율",I774="송금환율"), "직접입력 하세요.", IF(I774="원화집행", 1, IF(I774="월별평균환율(미화)",VLOOKUP(MONTH(A774),월별평균환율!$B$34:$D$45,2,0), IF(I774="월별평균환율(현지화)",VLOOKUP(MONTH(A774),월별평균환율!$B$34:$D$45,3,0)))))))</f>
        <v>I열의 환율적용방법 선택</v>
      </c>
      <c r="K774" s="495">
        <f t="shared" si="12"/>
        <v>0</v>
      </c>
      <c r="L774" s="491"/>
      <c r="M774" s="496"/>
      <c r="N774" s="496"/>
    </row>
    <row r="775" spans="1:14" x14ac:dyDescent="0.3">
      <c r="A775" s="490"/>
      <c r="B775" s="490"/>
      <c r="C775" s="673" t="e">
        <f>VLOOKUP(F775,DB!$D$4:$G$403,4,FALSE)</f>
        <v>#N/A</v>
      </c>
      <c r="D775" s="674" t="e">
        <f>VLOOKUP(F775,DB!$D$4:$G$403,3,FALSE)</f>
        <v>#N/A</v>
      </c>
      <c r="E775" s="675" t="e">
        <f>VLOOKUP(F775,DB!$D$4:$G$403,2,FALSE)</f>
        <v>#N/A</v>
      </c>
      <c r="F775" s="491"/>
      <c r="G775" s="491"/>
      <c r="H775" s="492"/>
      <c r="I775" s="493"/>
      <c r="J775" s="494" t="str">
        <f>IF(I775="","I열의 환율적용방법 선택",IF(I775="개별환율", "직접입력 하세요.", IF(OR(I775="가중평균환율",I775="송금환율"), "직접입력 하세요.", IF(I775="원화집행", 1, IF(I775="월별평균환율(미화)",VLOOKUP(MONTH(A775),월별평균환율!$B$34:$D$45,2,0), IF(I775="월별평균환율(현지화)",VLOOKUP(MONTH(A775),월별평균환율!$B$34:$D$45,3,0)))))))</f>
        <v>I열의 환율적용방법 선택</v>
      </c>
      <c r="K775" s="495">
        <f t="shared" si="12"/>
        <v>0</v>
      </c>
      <c r="L775" s="491"/>
      <c r="M775" s="496"/>
      <c r="N775" s="496"/>
    </row>
    <row r="776" spans="1:14" x14ac:dyDescent="0.3">
      <c r="A776" s="490"/>
      <c r="B776" s="490"/>
      <c r="C776" s="673" t="e">
        <f>VLOOKUP(F776,DB!$D$4:$G$403,4,FALSE)</f>
        <v>#N/A</v>
      </c>
      <c r="D776" s="674" t="e">
        <f>VLOOKUP(F776,DB!$D$4:$G$403,3,FALSE)</f>
        <v>#N/A</v>
      </c>
      <c r="E776" s="675" t="e">
        <f>VLOOKUP(F776,DB!$D$4:$G$403,2,FALSE)</f>
        <v>#N/A</v>
      </c>
      <c r="F776" s="491"/>
      <c r="G776" s="491"/>
      <c r="H776" s="492"/>
      <c r="I776" s="493"/>
      <c r="J776" s="494" t="str">
        <f>IF(I776="","I열의 환율적용방법 선택",IF(I776="개별환율", "직접입력 하세요.", IF(OR(I776="가중평균환율",I776="송금환율"), "직접입력 하세요.", IF(I776="원화집행", 1, IF(I776="월별평균환율(미화)",VLOOKUP(MONTH(A776),월별평균환율!$B$34:$D$45,2,0), IF(I776="월별평균환율(현지화)",VLOOKUP(MONTH(A776),월별평균환율!$B$34:$D$45,3,0)))))))</f>
        <v>I열의 환율적용방법 선택</v>
      </c>
      <c r="K776" s="495">
        <f t="shared" si="12"/>
        <v>0</v>
      </c>
      <c r="L776" s="491"/>
      <c r="M776" s="496"/>
      <c r="N776" s="496"/>
    </row>
    <row r="777" spans="1:14" x14ac:dyDescent="0.3">
      <c r="A777" s="490"/>
      <c r="B777" s="490"/>
      <c r="C777" s="673" t="e">
        <f>VLOOKUP(F777,DB!$D$4:$G$403,4,FALSE)</f>
        <v>#N/A</v>
      </c>
      <c r="D777" s="674" t="e">
        <f>VLOOKUP(F777,DB!$D$4:$G$403,3,FALSE)</f>
        <v>#N/A</v>
      </c>
      <c r="E777" s="675" t="e">
        <f>VLOOKUP(F777,DB!$D$4:$G$403,2,FALSE)</f>
        <v>#N/A</v>
      </c>
      <c r="F777" s="491"/>
      <c r="G777" s="491"/>
      <c r="H777" s="492"/>
      <c r="I777" s="493"/>
      <c r="J777" s="494" t="str">
        <f>IF(I777="","I열의 환율적용방법 선택",IF(I777="개별환율", "직접입력 하세요.", IF(OR(I777="가중평균환율",I777="송금환율"), "직접입력 하세요.", IF(I777="원화집행", 1, IF(I777="월별평균환율(미화)",VLOOKUP(MONTH(A777),월별평균환율!$B$34:$D$45,2,0), IF(I777="월별평균환율(현지화)",VLOOKUP(MONTH(A777),월별평균환율!$B$34:$D$45,3,0)))))))</f>
        <v>I열의 환율적용방법 선택</v>
      </c>
      <c r="K777" s="495">
        <f t="shared" si="12"/>
        <v>0</v>
      </c>
      <c r="L777" s="491"/>
      <c r="M777" s="496"/>
      <c r="N777" s="496"/>
    </row>
    <row r="778" spans="1:14" x14ac:dyDescent="0.3">
      <c r="A778" s="490"/>
      <c r="B778" s="490"/>
      <c r="C778" s="673" t="e">
        <f>VLOOKUP(F778,DB!$D$4:$G$403,4,FALSE)</f>
        <v>#N/A</v>
      </c>
      <c r="D778" s="674" t="e">
        <f>VLOOKUP(F778,DB!$D$4:$G$403,3,FALSE)</f>
        <v>#N/A</v>
      </c>
      <c r="E778" s="675" t="e">
        <f>VLOOKUP(F778,DB!$D$4:$G$403,2,FALSE)</f>
        <v>#N/A</v>
      </c>
      <c r="F778" s="491"/>
      <c r="G778" s="491"/>
      <c r="H778" s="492"/>
      <c r="I778" s="493"/>
      <c r="J778" s="494" t="str">
        <f>IF(I778="","I열의 환율적용방법 선택",IF(I778="개별환율", "직접입력 하세요.", IF(OR(I778="가중평균환율",I778="송금환율"), "직접입력 하세요.", IF(I778="원화집행", 1, IF(I778="월별평균환율(미화)",VLOOKUP(MONTH(A778),월별평균환율!$B$34:$D$45,2,0), IF(I778="월별평균환율(현지화)",VLOOKUP(MONTH(A778),월별평균환율!$B$34:$D$45,3,0)))))))</f>
        <v>I열의 환율적용방법 선택</v>
      </c>
      <c r="K778" s="495">
        <f t="shared" si="12"/>
        <v>0</v>
      </c>
      <c r="L778" s="491"/>
      <c r="M778" s="496"/>
      <c r="N778" s="496"/>
    </row>
    <row r="779" spans="1:14" x14ac:dyDescent="0.3">
      <c r="A779" s="490"/>
      <c r="B779" s="490"/>
      <c r="C779" s="673" t="e">
        <f>VLOOKUP(F779,DB!$D$4:$G$403,4,FALSE)</f>
        <v>#N/A</v>
      </c>
      <c r="D779" s="674" t="e">
        <f>VLOOKUP(F779,DB!$D$4:$G$403,3,FALSE)</f>
        <v>#N/A</v>
      </c>
      <c r="E779" s="675" t="e">
        <f>VLOOKUP(F779,DB!$D$4:$G$403,2,FALSE)</f>
        <v>#N/A</v>
      </c>
      <c r="F779" s="491"/>
      <c r="G779" s="491"/>
      <c r="H779" s="492"/>
      <c r="I779" s="493"/>
      <c r="J779" s="494" t="str">
        <f>IF(I779="","I열의 환율적용방법 선택",IF(I779="개별환율", "직접입력 하세요.", IF(OR(I779="가중평균환율",I779="송금환율"), "직접입력 하세요.", IF(I779="원화집행", 1, IF(I779="월별평균환율(미화)",VLOOKUP(MONTH(A779),월별평균환율!$B$34:$D$45,2,0), IF(I779="월별평균환율(현지화)",VLOOKUP(MONTH(A779),월별평균환율!$B$34:$D$45,3,0)))))))</f>
        <v>I열의 환율적용방법 선택</v>
      </c>
      <c r="K779" s="495">
        <f t="shared" si="12"/>
        <v>0</v>
      </c>
      <c r="L779" s="491"/>
      <c r="M779" s="496"/>
      <c r="N779" s="496"/>
    </row>
    <row r="780" spans="1:14" x14ac:dyDescent="0.3">
      <c r="A780" s="490"/>
      <c r="B780" s="490"/>
      <c r="C780" s="673" t="e">
        <f>VLOOKUP(F780,DB!$D$4:$G$403,4,FALSE)</f>
        <v>#N/A</v>
      </c>
      <c r="D780" s="674" t="e">
        <f>VLOOKUP(F780,DB!$D$4:$G$403,3,FALSE)</f>
        <v>#N/A</v>
      </c>
      <c r="E780" s="675" t="e">
        <f>VLOOKUP(F780,DB!$D$4:$G$403,2,FALSE)</f>
        <v>#N/A</v>
      </c>
      <c r="F780" s="491"/>
      <c r="G780" s="491"/>
      <c r="H780" s="492"/>
      <c r="I780" s="493"/>
      <c r="J780" s="494" t="str">
        <f>IF(I780="","I열의 환율적용방법 선택",IF(I780="개별환율", "직접입력 하세요.", IF(OR(I780="가중평균환율",I780="송금환율"), "직접입력 하세요.", IF(I780="원화집행", 1, IF(I780="월별평균환율(미화)",VLOOKUP(MONTH(A780),월별평균환율!$B$34:$D$45,2,0), IF(I780="월별평균환율(현지화)",VLOOKUP(MONTH(A780),월별평균환율!$B$34:$D$45,3,0)))))))</f>
        <v>I열의 환율적용방법 선택</v>
      </c>
      <c r="K780" s="495">
        <f t="shared" si="12"/>
        <v>0</v>
      </c>
      <c r="L780" s="491"/>
      <c r="M780" s="496"/>
      <c r="N780" s="496"/>
    </row>
    <row r="781" spans="1:14" x14ac:dyDescent="0.3">
      <c r="A781" s="490"/>
      <c r="B781" s="490"/>
      <c r="C781" s="673" t="e">
        <f>VLOOKUP(F781,DB!$D$4:$G$403,4,FALSE)</f>
        <v>#N/A</v>
      </c>
      <c r="D781" s="674" t="e">
        <f>VLOOKUP(F781,DB!$D$4:$G$403,3,FALSE)</f>
        <v>#N/A</v>
      </c>
      <c r="E781" s="675" t="e">
        <f>VLOOKUP(F781,DB!$D$4:$G$403,2,FALSE)</f>
        <v>#N/A</v>
      </c>
      <c r="F781" s="491"/>
      <c r="G781" s="491"/>
      <c r="H781" s="492"/>
      <c r="I781" s="493"/>
      <c r="J781" s="494" t="str">
        <f>IF(I781="","I열의 환율적용방법 선택",IF(I781="개별환율", "직접입력 하세요.", IF(OR(I781="가중평균환율",I781="송금환율"), "직접입력 하세요.", IF(I781="원화집행", 1, IF(I781="월별평균환율(미화)",VLOOKUP(MONTH(A781),월별평균환율!$B$34:$D$45,2,0), IF(I781="월별평균환율(현지화)",VLOOKUP(MONTH(A781),월별평균환율!$B$34:$D$45,3,0)))))))</f>
        <v>I열의 환율적용방법 선택</v>
      </c>
      <c r="K781" s="495">
        <f t="shared" si="12"/>
        <v>0</v>
      </c>
      <c r="L781" s="491"/>
      <c r="M781" s="496"/>
      <c r="N781" s="496"/>
    </row>
    <row r="782" spans="1:14" x14ac:dyDescent="0.3">
      <c r="A782" s="490"/>
      <c r="B782" s="490"/>
      <c r="C782" s="673" t="e">
        <f>VLOOKUP(F782,DB!$D$4:$G$403,4,FALSE)</f>
        <v>#N/A</v>
      </c>
      <c r="D782" s="674" t="e">
        <f>VLOOKUP(F782,DB!$D$4:$G$403,3,FALSE)</f>
        <v>#N/A</v>
      </c>
      <c r="E782" s="675" t="e">
        <f>VLOOKUP(F782,DB!$D$4:$G$403,2,FALSE)</f>
        <v>#N/A</v>
      </c>
      <c r="F782" s="491"/>
      <c r="G782" s="491"/>
      <c r="H782" s="492"/>
      <c r="I782" s="493"/>
      <c r="J782" s="494" t="str">
        <f>IF(I782="","I열의 환율적용방법 선택",IF(I782="개별환율", "직접입력 하세요.", IF(OR(I782="가중평균환율",I782="송금환율"), "직접입력 하세요.", IF(I782="원화집행", 1, IF(I782="월별평균환율(미화)",VLOOKUP(MONTH(A782),월별평균환율!$B$34:$D$45,2,0), IF(I782="월별평균환율(현지화)",VLOOKUP(MONTH(A782),월별평균환율!$B$34:$D$45,3,0)))))))</f>
        <v>I열의 환율적용방법 선택</v>
      </c>
      <c r="K782" s="495">
        <f t="shared" si="12"/>
        <v>0</v>
      </c>
      <c r="L782" s="491"/>
      <c r="M782" s="496"/>
      <c r="N782" s="496"/>
    </row>
    <row r="783" spans="1:14" x14ac:dyDescent="0.3">
      <c r="A783" s="490"/>
      <c r="B783" s="490"/>
      <c r="C783" s="673" t="e">
        <f>VLOOKUP(F783,DB!$D$4:$G$403,4,FALSE)</f>
        <v>#N/A</v>
      </c>
      <c r="D783" s="674" t="e">
        <f>VLOOKUP(F783,DB!$D$4:$G$403,3,FALSE)</f>
        <v>#N/A</v>
      </c>
      <c r="E783" s="675" t="e">
        <f>VLOOKUP(F783,DB!$D$4:$G$403,2,FALSE)</f>
        <v>#N/A</v>
      </c>
      <c r="F783" s="491"/>
      <c r="G783" s="491"/>
      <c r="H783" s="492"/>
      <c r="I783" s="493"/>
      <c r="J783" s="494" t="str">
        <f>IF(I783="","I열의 환율적용방법 선택",IF(I783="개별환율", "직접입력 하세요.", IF(OR(I783="가중평균환율",I783="송금환율"), "직접입력 하세요.", IF(I783="원화집행", 1, IF(I783="월별평균환율(미화)",VLOOKUP(MONTH(A783),월별평균환율!$B$34:$D$45,2,0), IF(I783="월별평균환율(현지화)",VLOOKUP(MONTH(A783),월별평균환율!$B$34:$D$45,3,0)))))))</f>
        <v>I열의 환율적용방법 선택</v>
      </c>
      <c r="K783" s="495">
        <f t="shared" si="12"/>
        <v>0</v>
      </c>
      <c r="L783" s="491"/>
      <c r="M783" s="496"/>
      <c r="N783" s="496"/>
    </row>
    <row r="784" spans="1:14" x14ac:dyDescent="0.3">
      <c r="A784" s="490"/>
      <c r="B784" s="490"/>
      <c r="C784" s="673" t="e">
        <f>VLOOKUP(F784,DB!$D$4:$G$403,4,FALSE)</f>
        <v>#N/A</v>
      </c>
      <c r="D784" s="674" t="e">
        <f>VLOOKUP(F784,DB!$D$4:$G$403,3,FALSE)</f>
        <v>#N/A</v>
      </c>
      <c r="E784" s="675" t="e">
        <f>VLOOKUP(F784,DB!$D$4:$G$403,2,FALSE)</f>
        <v>#N/A</v>
      </c>
      <c r="F784" s="491"/>
      <c r="G784" s="491"/>
      <c r="H784" s="492"/>
      <c r="I784" s="493"/>
      <c r="J784" s="494" t="str">
        <f>IF(I784="","I열의 환율적용방법 선택",IF(I784="개별환율", "직접입력 하세요.", IF(OR(I784="가중평균환율",I784="송금환율"), "직접입력 하세요.", IF(I784="원화집행", 1, IF(I784="월별평균환율(미화)",VLOOKUP(MONTH(A784),월별평균환율!$B$34:$D$45,2,0), IF(I784="월별평균환율(현지화)",VLOOKUP(MONTH(A784),월별평균환율!$B$34:$D$45,3,0)))))))</f>
        <v>I열의 환율적용방법 선택</v>
      </c>
      <c r="K784" s="495">
        <f t="shared" si="12"/>
        <v>0</v>
      </c>
      <c r="L784" s="491"/>
      <c r="M784" s="496"/>
      <c r="N784" s="496"/>
    </row>
    <row r="785" spans="1:14" x14ac:dyDescent="0.3">
      <c r="A785" s="490"/>
      <c r="B785" s="490"/>
      <c r="C785" s="673" t="e">
        <f>VLOOKUP(F785,DB!$D$4:$G$403,4,FALSE)</f>
        <v>#N/A</v>
      </c>
      <c r="D785" s="674" t="e">
        <f>VLOOKUP(F785,DB!$D$4:$G$403,3,FALSE)</f>
        <v>#N/A</v>
      </c>
      <c r="E785" s="675" t="e">
        <f>VLOOKUP(F785,DB!$D$4:$G$403,2,FALSE)</f>
        <v>#N/A</v>
      </c>
      <c r="F785" s="491"/>
      <c r="G785" s="491"/>
      <c r="H785" s="492"/>
      <c r="I785" s="493"/>
      <c r="J785" s="494" t="str">
        <f>IF(I785="","I열의 환율적용방법 선택",IF(I785="개별환율", "직접입력 하세요.", IF(OR(I785="가중평균환율",I785="송금환율"), "직접입력 하세요.", IF(I785="원화집행", 1, IF(I785="월별평균환율(미화)",VLOOKUP(MONTH(A785),월별평균환율!$B$34:$D$45,2,0), IF(I785="월별평균환율(현지화)",VLOOKUP(MONTH(A785),월별평균환율!$B$34:$D$45,3,0)))))))</f>
        <v>I열의 환율적용방법 선택</v>
      </c>
      <c r="K785" s="495">
        <f t="shared" si="12"/>
        <v>0</v>
      </c>
      <c r="L785" s="491"/>
      <c r="M785" s="496"/>
      <c r="N785" s="496"/>
    </row>
    <row r="786" spans="1:14" x14ac:dyDescent="0.3">
      <c r="A786" s="490"/>
      <c r="B786" s="490"/>
      <c r="C786" s="673" t="e">
        <f>VLOOKUP(F786,DB!$D$4:$G$403,4,FALSE)</f>
        <v>#N/A</v>
      </c>
      <c r="D786" s="674" t="e">
        <f>VLOOKUP(F786,DB!$D$4:$G$403,3,FALSE)</f>
        <v>#N/A</v>
      </c>
      <c r="E786" s="675" t="e">
        <f>VLOOKUP(F786,DB!$D$4:$G$403,2,FALSE)</f>
        <v>#N/A</v>
      </c>
      <c r="F786" s="491"/>
      <c r="G786" s="491"/>
      <c r="H786" s="492"/>
      <c r="I786" s="493"/>
      <c r="J786" s="494" t="str">
        <f>IF(I786="","I열의 환율적용방법 선택",IF(I786="개별환율", "직접입력 하세요.", IF(OR(I786="가중평균환율",I786="송금환율"), "직접입력 하세요.", IF(I786="원화집행", 1, IF(I786="월별평균환율(미화)",VLOOKUP(MONTH(A786),월별평균환율!$B$34:$D$45,2,0), IF(I786="월별평균환율(현지화)",VLOOKUP(MONTH(A786),월별평균환율!$B$34:$D$45,3,0)))))))</f>
        <v>I열의 환율적용방법 선택</v>
      </c>
      <c r="K786" s="495">
        <f t="shared" si="12"/>
        <v>0</v>
      </c>
      <c r="L786" s="491"/>
      <c r="M786" s="496"/>
      <c r="N786" s="496"/>
    </row>
    <row r="787" spans="1:14" x14ac:dyDescent="0.3">
      <c r="A787" s="490"/>
      <c r="B787" s="490"/>
      <c r="C787" s="673" t="e">
        <f>VLOOKUP(F787,DB!$D$4:$G$403,4,FALSE)</f>
        <v>#N/A</v>
      </c>
      <c r="D787" s="674" t="e">
        <f>VLOOKUP(F787,DB!$D$4:$G$403,3,FALSE)</f>
        <v>#N/A</v>
      </c>
      <c r="E787" s="675" t="e">
        <f>VLOOKUP(F787,DB!$D$4:$G$403,2,FALSE)</f>
        <v>#N/A</v>
      </c>
      <c r="F787" s="491"/>
      <c r="G787" s="491"/>
      <c r="H787" s="492"/>
      <c r="I787" s="493"/>
      <c r="J787" s="494" t="str">
        <f>IF(I787="","I열의 환율적용방법 선택",IF(I787="개별환율", "직접입력 하세요.", IF(OR(I787="가중평균환율",I787="송금환율"), "직접입력 하세요.", IF(I787="원화집행", 1, IF(I787="월별평균환율(미화)",VLOOKUP(MONTH(A787),월별평균환율!$B$34:$D$45,2,0), IF(I787="월별평균환율(현지화)",VLOOKUP(MONTH(A787),월별평균환율!$B$34:$D$45,3,0)))))))</f>
        <v>I열의 환율적용방법 선택</v>
      </c>
      <c r="K787" s="495">
        <f t="shared" si="12"/>
        <v>0</v>
      </c>
      <c r="L787" s="491"/>
      <c r="M787" s="496"/>
      <c r="N787" s="496"/>
    </row>
    <row r="788" spans="1:14" x14ac:dyDescent="0.3">
      <c r="A788" s="490"/>
      <c r="B788" s="490"/>
      <c r="C788" s="673" t="e">
        <f>VLOOKUP(F788,DB!$D$4:$G$403,4,FALSE)</f>
        <v>#N/A</v>
      </c>
      <c r="D788" s="674" t="e">
        <f>VLOOKUP(F788,DB!$D$4:$G$403,3,FALSE)</f>
        <v>#N/A</v>
      </c>
      <c r="E788" s="675" t="e">
        <f>VLOOKUP(F788,DB!$D$4:$G$403,2,FALSE)</f>
        <v>#N/A</v>
      </c>
      <c r="F788" s="491"/>
      <c r="G788" s="491"/>
      <c r="H788" s="492"/>
      <c r="I788" s="493"/>
      <c r="J788" s="494" t="str">
        <f>IF(I788="","I열의 환율적용방법 선택",IF(I788="개별환율", "직접입력 하세요.", IF(OR(I788="가중평균환율",I788="송금환율"), "직접입력 하세요.", IF(I788="원화집행", 1, IF(I788="월별평균환율(미화)",VLOOKUP(MONTH(A788),월별평균환율!$B$34:$D$45,2,0), IF(I788="월별평균환율(현지화)",VLOOKUP(MONTH(A788),월별평균환율!$B$34:$D$45,3,0)))))))</f>
        <v>I열의 환율적용방법 선택</v>
      </c>
      <c r="K788" s="495">
        <f t="shared" si="12"/>
        <v>0</v>
      </c>
      <c r="L788" s="491"/>
      <c r="M788" s="496"/>
      <c r="N788" s="496"/>
    </row>
    <row r="789" spans="1:14" x14ac:dyDescent="0.3">
      <c r="A789" s="490"/>
      <c r="B789" s="490"/>
      <c r="C789" s="673" t="e">
        <f>VLOOKUP(F789,DB!$D$4:$G$403,4,FALSE)</f>
        <v>#N/A</v>
      </c>
      <c r="D789" s="674" t="e">
        <f>VLOOKUP(F789,DB!$D$4:$G$403,3,FALSE)</f>
        <v>#N/A</v>
      </c>
      <c r="E789" s="675" t="e">
        <f>VLOOKUP(F789,DB!$D$4:$G$403,2,FALSE)</f>
        <v>#N/A</v>
      </c>
      <c r="F789" s="491"/>
      <c r="G789" s="491"/>
      <c r="H789" s="492"/>
      <c r="I789" s="493"/>
      <c r="J789" s="494" t="str">
        <f>IF(I789="","I열의 환율적용방법 선택",IF(I789="개별환율", "직접입력 하세요.", IF(OR(I789="가중평균환율",I789="송금환율"), "직접입력 하세요.", IF(I789="원화집행", 1, IF(I789="월별평균환율(미화)",VLOOKUP(MONTH(A789),월별평균환율!$B$34:$D$45,2,0), IF(I789="월별평균환율(현지화)",VLOOKUP(MONTH(A789),월별평균환율!$B$34:$D$45,3,0)))))))</f>
        <v>I열의 환율적용방법 선택</v>
      </c>
      <c r="K789" s="495">
        <f t="shared" si="12"/>
        <v>0</v>
      </c>
      <c r="L789" s="491"/>
      <c r="M789" s="496"/>
      <c r="N789" s="496"/>
    </row>
    <row r="790" spans="1:14" x14ac:dyDescent="0.3">
      <c r="A790" s="490"/>
      <c r="B790" s="490"/>
      <c r="C790" s="673" t="e">
        <f>VLOOKUP(F790,DB!$D$4:$G$403,4,FALSE)</f>
        <v>#N/A</v>
      </c>
      <c r="D790" s="674" t="e">
        <f>VLOOKUP(F790,DB!$D$4:$G$403,3,FALSE)</f>
        <v>#N/A</v>
      </c>
      <c r="E790" s="675" t="e">
        <f>VLOOKUP(F790,DB!$D$4:$G$403,2,FALSE)</f>
        <v>#N/A</v>
      </c>
      <c r="F790" s="491"/>
      <c r="G790" s="491"/>
      <c r="H790" s="492"/>
      <c r="I790" s="493"/>
      <c r="J790" s="494" t="str">
        <f>IF(I790="","I열의 환율적용방법 선택",IF(I790="개별환율", "직접입력 하세요.", IF(OR(I790="가중평균환율",I790="송금환율"), "직접입력 하세요.", IF(I790="원화집행", 1, IF(I790="월별평균환율(미화)",VLOOKUP(MONTH(A790),월별평균환율!$B$34:$D$45,2,0), IF(I790="월별평균환율(현지화)",VLOOKUP(MONTH(A790),월별평균환율!$B$34:$D$45,3,0)))))))</f>
        <v>I열의 환율적용방법 선택</v>
      </c>
      <c r="K790" s="495">
        <f t="shared" si="12"/>
        <v>0</v>
      </c>
      <c r="L790" s="491"/>
      <c r="M790" s="496"/>
      <c r="N790" s="496"/>
    </row>
    <row r="791" spans="1:14" x14ac:dyDescent="0.3">
      <c r="A791" s="490"/>
      <c r="B791" s="490"/>
      <c r="C791" s="673" t="e">
        <f>VLOOKUP(F791,DB!$D$4:$G$403,4,FALSE)</f>
        <v>#N/A</v>
      </c>
      <c r="D791" s="674" t="e">
        <f>VLOOKUP(F791,DB!$D$4:$G$403,3,FALSE)</f>
        <v>#N/A</v>
      </c>
      <c r="E791" s="675" t="e">
        <f>VLOOKUP(F791,DB!$D$4:$G$403,2,FALSE)</f>
        <v>#N/A</v>
      </c>
      <c r="F791" s="491"/>
      <c r="G791" s="491"/>
      <c r="H791" s="492"/>
      <c r="I791" s="493"/>
      <c r="J791" s="494" t="str">
        <f>IF(I791="","I열의 환율적용방법 선택",IF(I791="개별환율", "직접입력 하세요.", IF(OR(I791="가중평균환율",I791="송금환율"), "직접입력 하세요.", IF(I791="원화집행", 1, IF(I791="월별평균환율(미화)",VLOOKUP(MONTH(A791),월별평균환율!$B$34:$D$45,2,0), IF(I791="월별평균환율(현지화)",VLOOKUP(MONTH(A791),월별평균환율!$B$34:$D$45,3,0)))))))</f>
        <v>I열의 환율적용방법 선택</v>
      </c>
      <c r="K791" s="495">
        <f t="shared" si="12"/>
        <v>0</v>
      </c>
      <c r="L791" s="491"/>
      <c r="M791" s="496"/>
      <c r="N791" s="496"/>
    </row>
    <row r="792" spans="1:14" x14ac:dyDescent="0.3">
      <c r="A792" s="490"/>
      <c r="B792" s="490"/>
      <c r="C792" s="673" t="e">
        <f>VLOOKUP(F792,DB!$D$4:$G$403,4,FALSE)</f>
        <v>#N/A</v>
      </c>
      <c r="D792" s="674" t="e">
        <f>VLOOKUP(F792,DB!$D$4:$G$403,3,FALSE)</f>
        <v>#N/A</v>
      </c>
      <c r="E792" s="675" t="e">
        <f>VLOOKUP(F792,DB!$D$4:$G$403,2,FALSE)</f>
        <v>#N/A</v>
      </c>
      <c r="F792" s="491"/>
      <c r="G792" s="491"/>
      <c r="H792" s="492"/>
      <c r="I792" s="493"/>
      <c r="J792" s="494" t="str">
        <f>IF(I792="","I열의 환율적용방법 선택",IF(I792="개별환율", "직접입력 하세요.", IF(OR(I792="가중평균환율",I792="송금환율"), "직접입력 하세요.", IF(I792="원화집행", 1, IF(I792="월별평균환율(미화)",VLOOKUP(MONTH(A792),월별평균환율!$B$34:$D$45,2,0), IF(I792="월별평균환율(현지화)",VLOOKUP(MONTH(A792),월별평균환율!$B$34:$D$45,3,0)))))))</f>
        <v>I열의 환율적용방법 선택</v>
      </c>
      <c r="K792" s="495">
        <f t="shared" si="12"/>
        <v>0</v>
      </c>
      <c r="L792" s="491"/>
      <c r="M792" s="496"/>
      <c r="N792" s="496"/>
    </row>
    <row r="793" spans="1:14" x14ac:dyDescent="0.3">
      <c r="A793" s="490"/>
      <c r="B793" s="490"/>
      <c r="C793" s="673" t="e">
        <f>VLOOKUP(F793,DB!$D$4:$G$403,4,FALSE)</f>
        <v>#N/A</v>
      </c>
      <c r="D793" s="674" t="e">
        <f>VLOOKUP(F793,DB!$D$4:$G$403,3,FALSE)</f>
        <v>#N/A</v>
      </c>
      <c r="E793" s="675" t="e">
        <f>VLOOKUP(F793,DB!$D$4:$G$403,2,FALSE)</f>
        <v>#N/A</v>
      </c>
      <c r="F793" s="491"/>
      <c r="G793" s="491"/>
      <c r="H793" s="492"/>
      <c r="I793" s="493"/>
      <c r="J793" s="494" t="str">
        <f>IF(I793="","I열의 환율적용방법 선택",IF(I793="개별환율", "직접입력 하세요.", IF(OR(I793="가중평균환율",I793="송금환율"), "직접입력 하세요.", IF(I793="원화집행", 1, IF(I793="월별평균환율(미화)",VLOOKUP(MONTH(A793),월별평균환율!$B$34:$D$45,2,0), IF(I793="월별평균환율(현지화)",VLOOKUP(MONTH(A793),월별평균환율!$B$34:$D$45,3,0)))))))</f>
        <v>I열의 환율적용방법 선택</v>
      </c>
      <c r="K793" s="495">
        <f t="shared" si="12"/>
        <v>0</v>
      </c>
      <c r="L793" s="491"/>
      <c r="M793" s="496"/>
      <c r="N793" s="496"/>
    </row>
    <row r="794" spans="1:14" x14ac:dyDescent="0.3">
      <c r="A794" s="490"/>
      <c r="B794" s="490"/>
      <c r="C794" s="673" t="e">
        <f>VLOOKUP(F794,DB!$D$4:$G$403,4,FALSE)</f>
        <v>#N/A</v>
      </c>
      <c r="D794" s="674" t="e">
        <f>VLOOKUP(F794,DB!$D$4:$G$403,3,FALSE)</f>
        <v>#N/A</v>
      </c>
      <c r="E794" s="675" t="e">
        <f>VLOOKUP(F794,DB!$D$4:$G$403,2,FALSE)</f>
        <v>#N/A</v>
      </c>
      <c r="F794" s="491"/>
      <c r="G794" s="491"/>
      <c r="H794" s="492"/>
      <c r="I794" s="493"/>
      <c r="J794" s="494" t="str">
        <f>IF(I794="","I열의 환율적용방법 선택",IF(I794="개별환율", "직접입력 하세요.", IF(OR(I794="가중평균환율",I794="송금환율"), "직접입력 하세요.", IF(I794="원화집행", 1, IF(I794="월별평균환율(미화)",VLOOKUP(MONTH(A794),월별평균환율!$B$34:$D$45,2,0), IF(I794="월별평균환율(현지화)",VLOOKUP(MONTH(A794),월별평균환율!$B$34:$D$45,3,0)))))))</f>
        <v>I열의 환율적용방법 선택</v>
      </c>
      <c r="K794" s="495">
        <f t="shared" si="12"/>
        <v>0</v>
      </c>
      <c r="L794" s="491"/>
      <c r="M794" s="496"/>
      <c r="N794" s="496"/>
    </row>
    <row r="795" spans="1:14" x14ac:dyDescent="0.3">
      <c r="A795" s="490"/>
      <c r="B795" s="490"/>
      <c r="C795" s="673" t="e">
        <f>VLOOKUP(F795,DB!$D$4:$G$403,4,FALSE)</f>
        <v>#N/A</v>
      </c>
      <c r="D795" s="674" t="e">
        <f>VLOOKUP(F795,DB!$D$4:$G$403,3,FALSE)</f>
        <v>#N/A</v>
      </c>
      <c r="E795" s="675" t="e">
        <f>VLOOKUP(F795,DB!$D$4:$G$403,2,FALSE)</f>
        <v>#N/A</v>
      </c>
      <c r="F795" s="491"/>
      <c r="G795" s="491"/>
      <c r="H795" s="492"/>
      <c r="I795" s="493"/>
      <c r="J795" s="494" t="str">
        <f>IF(I795="","I열의 환율적용방법 선택",IF(I795="개별환율", "직접입력 하세요.", IF(OR(I795="가중평균환율",I795="송금환율"), "직접입력 하세요.", IF(I795="원화집행", 1, IF(I795="월별평균환율(미화)",VLOOKUP(MONTH(A795),월별평균환율!$B$34:$D$45,2,0), IF(I795="월별평균환율(현지화)",VLOOKUP(MONTH(A795),월별평균환율!$B$34:$D$45,3,0)))))))</f>
        <v>I열의 환율적용방법 선택</v>
      </c>
      <c r="K795" s="495">
        <f t="shared" si="12"/>
        <v>0</v>
      </c>
      <c r="L795" s="491"/>
      <c r="M795" s="496"/>
      <c r="N795" s="496"/>
    </row>
    <row r="796" spans="1:14" x14ac:dyDescent="0.3">
      <c r="A796" s="490"/>
      <c r="B796" s="490"/>
      <c r="C796" s="673" t="e">
        <f>VLOOKUP(F796,DB!$D$4:$G$403,4,FALSE)</f>
        <v>#N/A</v>
      </c>
      <c r="D796" s="674" t="e">
        <f>VLOOKUP(F796,DB!$D$4:$G$403,3,FALSE)</f>
        <v>#N/A</v>
      </c>
      <c r="E796" s="675" t="e">
        <f>VLOOKUP(F796,DB!$D$4:$G$403,2,FALSE)</f>
        <v>#N/A</v>
      </c>
      <c r="F796" s="491"/>
      <c r="G796" s="491"/>
      <c r="H796" s="492"/>
      <c r="I796" s="493"/>
      <c r="J796" s="494" t="str">
        <f>IF(I796="","I열의 환율적용방법 선택",IF(I796="개별환율", "직접입력 하세요.", IF(OR(I796="가중평균환율",I796="송금환율"), "직접입력 하세요.", IF(I796="원화집행", 1, IF(I796="월별평균환율(미화)",VLOOKUP(MONTH(A796),월별평균환율!$B$34:$D$45,2,0), IF(I796="월별평균환율(현지화)",VLOOKUP(MONTH(A796),월별평균환율!$B$34:$D$45,3,0)))))))</f>
        <v>I열의 환율적용방법 선택</v>
      </c>
      <c r="K796" s="495">
        <f t="shared" si="12"/>
        <v>0</v>
      </c>
      <c r="L796" s="491"/>
      <c r="M796" s="496"/>
      <c r="N796" s="496"/>
    </row>
    <row r="797" spans="1:14" x14ac:dyDescent="0.3">
      <c r="A797" s="490"/>
      <c r="B797" s="490"/>
      <c r="C797" s="673" t="e">
        <f>VLOOKUP(F797,DB!$D$4:$G$403,4,FALSE)</f>
        <v>#N/A</v>
      </c>
      <c r="D797" s="674" t="e">
        <f>VLOOKUP(F797,DB!$D$4:$G$403,3,FALSE)</f>
        <v>#N/A</v>
      </c>
      <c r="E797" s="675" t="e">
        <f>VLOOKUP(F797,DB!$D$4:$G$403,2,FALSE)</f>
        <v>#N/A</v>
      </c>
      <c r="F797" s="491"/>
      <c r="G797" s="491"/>
      <c r="H797" s="492"/>
      <c r="I797" s="493"/>
      <c r="J797" s="494" t="str">
        <f>IF(I797="","I열의 환율적용방법 선택",IF(I797="개별환율", "직접입력 하세요.", IF(OR(I797="가중평균환율",I797="송금환율"), "직접입력 하세요.", IF(I797="원화집행", 1, IF(I797="월별평균환율(미화)",VLOOKUP(MONTH(A797),월별평균환율!$B$34:$D$45,2,0), IF(I797="월별평균환율(현지화)",VLOOKUP(MONTH(A797),월별평균환율!$B$34:$D$45,3,0)))))))</f>
        <v>I열의 환율적용방법 선택</v>
      </c>
      <c r="K797" s="495">
        <f t="shared" si="12"/>
        <v>0</v>
      </c>
      <c r="L797" s="491"/>
      <c r="M797" s="496"/>
      <c r="N797" s="496"/>
    </row>
    <row r="798" spans="1:14" x14ac:dyDescent="0.3">
      <c r="A798" s="490"/>
      <c r="B798" s="490"/>
      <c r="C798" s="673" t="e">
        <f>VLOOKUP(F798,DB!$D$4:$G$403,4,FALSE)</f>
        <v>#N/A</v>
      </c>
      <c r="D798" s="674" t="e">
        <f>VLOOKUP(F798,DB!$D$4:$G$403,3,FALSE)</f>
        <v>#N/A</v>
      </c>
      <c r="E798" s="675" t="e">
        <f>VLOOKUP(F798,DB!$D$4:$G$403,2,FALSE)</f>
        <v>#N/A</v>
      </c>
      <c r="F798" s="491"/>
      <c r="G798" s="491"/>
      <c r="H798" s="492"/>
      <c r="I798" s="493"/>
      <c r="J798" s="494" t="str">
        <f>IF(I798="","I열의 환율적용방법 선택",IF(I798="개별환율", "직접입력 하세요.", IF(OR(I798="가중평균환율",I798="송금환율"), "직접입력 하세요.", IF(I798="원화집행", 1, IF(I798="월별평균환율(미화)",VLOOKUP(MONTH(A798),월별평균환율!$B$34:$D$45,2,0), IF(I798="월별평균환율(현지화)",VLOOKUP(MONTH(A798),월별평균환율!$B$34:$D$45,3,0)))))))</f>
        <v>I열의 환율적용방법 선택</v>
      </c>
      <c r="K798" s="495">
        <f t="shared" si="12"/>
        <v>0</v>
      </c>
      <c r="L798" s="491"/>
      <c r="M798" s="496"/>
      <c r="N798" s="496"/>
    </row>
    <row r="799" spans="1:14" x14ac:dyDescent="0.3">
      <c r="A799" s="490"/>
      <c r="B799" s="490"/>
      <c r="C799" s="673" t="e">
        <f>VLOOKUP(F799,DB!$D$4:$G$403,4,FALSE)</f>
        <v>#N/A</v>
      </c>
      <c r="D799" s="674" t="e">
        <f>VLOOKUP(F799,DB!$D$4:$G$403,3,FALSE)</f>
        <v>#N/A</v>
      </c>
      <c r="E799" s="675" t="e">
        <f>VLOOKUP(F799,DB!$D$4:$G$403,2,FALSE)</f>
        <v>#N/A</v>
      </c>
      <c r="F799" s="491"/>
      <c r="G799" s="491"/>
      <c r="H799" s="492"/>
      <c r="I799" s="493"/>
      <c r="J799" s="494" t="str">
        <f>IF(I799="","I열의 환율적용방법 선택",IF(I799="개별환율", "직접입력 하세요.", IF(OR(I799="가중평균환율",I799="송금환율"), "직접입력 하세요.", IF(I799="원화집행", 1, IF(I799="월별평균환율(미화)",VLOOKUP(MONTH(A799),월별평균환율!$B$34:$D$45,2,0), IF(I799="월별평균환율(현지화)",VLOOKUP(MONTH(A799),월별평균환율!$B$34:$D$45,3,0)))))))</f>
        <v>I열의 환율적용방법 선택</v>
      </c>
      <c r="K799" s="495">
        <f t="shared" si="12"/>
        <v>0</v>
      </c>
      <c r="L799" s="491"/>
      <c r="M799" s="496"/>
      <c r="N799" s="496"/>
    </row>
    <row r="800" spans="1:14" x14ac:dyDescent="0.3">
      <c r="A800" s="490"/>
      <c r="B800" s="490"/>
      <c r="C800" s="673" t="e">
        <f>VLOOKUP(F800,DB!$D$4:$G$403,4,FALSE)</f>
        <v>#N/A</v>
      </c>
      <c r="D800" s="674" t="e">
        <f>VLOOKUP(F800,DB!$D$4:$G$403,3,FALSE)</f>
        <v>#N/A</v>
      </c>
      <c r="E800" s="675" t="e">
        <f>VLOOKUP(F800,DB!$D$4:$G$403,2,FALSE)</f>
        <v>#N/A</v>
      </c>
      <c r="F800" s="491"/>
      <c r="G800" s="491"/>
      <c r="H800" s="492"/>
      <c r="I800" s="493"/>
      <c r="J800" s="494" t="str">
        <f>IF(I800="","I열의 환율적용방법 선택",IF(I800="개별환율", "직접입력 하세요.", IF(OR(I800="가중평균환율",I800="송금환율"), "직접입력 하세요.", IF(I800="원화집행", 1, IF(I800="월별평균환율(미화)",VLOOKUP(MONTH(A800),월별평균환율!$B$34:$D$45,2,0), IF(I800="월별평균환율(현지화)",VLOOKUP(MONTH(A800),월별평균환율!$B$34:$D$45,3,0)))))))</f>
        <v>I열의 환율적용방법 선택</v>
      </c>
      <c r="K800" s="495">
        <f t="shared" si="12"/>
        <v>0</v>
      </c>
      <c r="L800" s="491"/>
      <c r="M800" s="496"/>
      <c r="N800" s="496"/>
    </row>
    <row r="801" spans="1:14" x14ac:dyDescent="0.3">
      <c r="A801" s="490"/>
      <c r="B801" s="490"/>
      <c r="C801" s="673" t="e">
        <f>VLOOKUP(F801,DB!$D$4:$G$403,4,FALSE)</f>
        <v>#N/A</v>
      </c>
      <c r="D801" s="674" t="e">
        <f>VLOOKUP(F801,DB!$D$4:$G$403,3,FALSE)</f>
        <v>#N/A</v>
      </c>
      <c r="E801" s="675" t="e">
        <f>VLOOKUP(F801,DB!$D$4:$G$403,2,FALSE)</f>
        <v>#N/A</v>
      </c>
      <c r="F801" s="491"/>
      <c r="G801" s="491"/>
      <c r="H801" s="492"/>
      <c r="I801" s="493"/>
      <c r="J801" s="494" t="str">
        <f>IF(I801="","I열의 환율적용방법 선택",IF(I801="개별환율", "직접입력 하세요.", IF(OR(I801="가중평균환율",I801="송금환율"), "직접입력 하세요.", IF(I801="원화집행", 1, IF(I801="월별평균환율(미화)",VLOOKUP(MONTH(A801),월별평균환율!$B$34:$D$45,2,0), IF(I801="월별평균환율(현지화)",VLOOKUP(MONTH(A801),월별평균환율!$B$34:$D$45,3,0)))))))</f>
        <v>I열의 환율적용방법 선택</v>
      </c>
      <c r="K801" s="495">
        <f t="shared" si="12"/>
        <v>0</v>
      </c>
      <c r="L801" s="491"/>
      <c r="M801" s="496"/>
      <c r="N801" s="496"/>
    </row>
    <row r="802" spans="1:14" x14ac:dyDescent="0.3">
      <c r="A802" s="490"/>
      <c r="B802" s="490"/>
      <c r="C802" s="673" t="e">
        <f>VLOOKUP(F802,DB!$D$4:$G$403,4,FALSE)</f>
        <v>#N/A</v>
      </c>
      <c r="D802" s="674" t="e">
        <f>VLOOKUP(F802,DB!$D$4:$G$403,3,FALSE)</f>
        <v>#N/A</v>
      </c>
      <c r="E802" s="675" t="e">
        <f>VLOOKUP(F802,DB!$D$4:$G$403,2,FALSE)</f>
        <v>#N/A</v>
      </c>
      <c r="F802" s="491"/>
      <c r="G802" s="491"/>
      <c r="H802" s="492"/>
      <c r="I802" s="493"/>
      <c r="J802" s="494" t="str">
        <f>IF(I802="","I열의 환율적용방법 선택",IF(I802="개별환율", "직접입력 하세요.", IF(OR(I802="가중평균환율",I802="송금환율"), "직접입력 하세요.", IF(I802="원화집행", 1, IF(I802="월별평균환율(미화)",VLOOKUP(MONTH(A802),월별평균환율!$B$34:$D$45,2,0), IF(I802="월별평균환율(현지화)",VLOOKUP(MONTH(A802),월별평균환율!$B$34:$D$45,3,0)))))))</f>
        <v>I열의 환율적용방법 선택</v>
      </c>
      <c r="K802" s="495">
        <f t="shared" si="12"/>
        <v>0</v>
      </c>
      <c r="L802" s="491"/>
      <c r="M802" s="496"/>
      <c r="N802" s="496"/>
    </row>
    <row r="803" spans="1:14" x14ac:dyDescent="0.3">
      <c r="A803" s="490"/>
      <c r="B803" s="490"/>
      <c r="C803" s="673" t="e">
        <f>VLOOKUP(F803,DB!$D$4:$G$403,4,FALSE)</f>
        <v>#N/A</v>
      </c>
      <c r="D803" s="674" t="e">
        <f>VLOOKUP(F803,DB!$D$4:$G$403,3,FALSE)</f>
        <v>#N/A</v>
      </c>
      <c r="E803" s="675" t="e">
        <f>VLOOKUP(F803,DB!$D$4:$G$403,2,FALSE)</f>
        <v>#N/A</v>
      </c>
      <c r="F803" s="491"/>
      <c r="G803" s="491"/>
      <c r="H803" s="492"/>
      <c r="I803" s="493"/>
      <c r="J803" s="494" t="str">
        <f>IF(I803="","I열의 환율적용방법 선택",IF(I803="개별환율", "직접입력 하세요.", IF(OR(I803="가중평균환율",I803="송금환율"), "직접입력 하세요.", IF(I803="원화집행", 1, IF(I803="월별평균환율(미화)",VLOOKUP(MONTH(A803),월별평균환율!$B$34:$D$45,2,0), IF(I803="월별평균환율(현지화)",VLOOKUP(MONTH(A803),월별평균환율!$B$34:$D$45,3,0)))))))</f>
        <v>I열의 환율적용방법 선택</v>
      </c>
      <c r="K803" s="495">
        <f t="shared" si="12"/>
        <v>0</v>
      </c>
      <c r="L803" s="491"/>
      <c r="M803" s="496"/>
      <c r="N803" s="496"/>
    </row>
    <row r="804" spans="1:14" x14ac:dyDescent="0.3">
      <c r="A804" s="490"/>
      <c r="B804" s="490"/>
      <c r="C804" s="673" t="e">
        <f>VLOOKUP(F804,DB!$D$4:$G$403,4,FALSE)</f>
        <v>#N/A</v>
      </c>
      <c r="D804" s="674" t="e">
        <f>VLOOKUP(F804,DB!$D$4:$G$403,3,FALSE)</f>
        <v>#N/A</v>
      </c>
      <c r="E804" s="675" t="e">
        <f>VLOOKUP(F804,DB!$D$4:$G$403,2,FALSE)</f>
        <v>#N/A</v>
      </c>
      <c r="F804" s="491"/>
      <c r="G804" s="491"/>
      <c r="H804" s="492"/>
      <c r="I804" s="493"/>
      <c r="J804" s="494" t="str">
        <f>IF(I804="","I열의 환율적용방법 선택",IF(I804="개별환율", "직접입력 하세요.", IF(OR(I804="가중평균환율",I804="송금환율"), "직접입력 하세요.", IF(I804="원화집행", 1, IF(I804="월별평균환율(미화)",VLOOKUP(MONTH(A804),월별평균환율!$B$34:$D$45,2,0), IF(I804="월별평균환율(현지화)",VLOOKUP(MONTH(A804),월별평균환율!$B$34:$D$45,3,0)))))))</f>
        <v>I열의 환율적용방법 선택</v>
      </c>
      <c r="K804" s="495">
        <f t="shared" si="12"/>
        <v>0</v>
      </c>
      <c r="L804" s="491"/>
      <c r="M804" s="496"/>
      <c r="N804" s="496"/>
    </row>
    <row r="805" spans="1:14" x14ac:dyDescent="0.3">
      <c r="A805" s="490"/>
      <c r="B805" s="490"/>
      <c r="C805" s="673" t="e">
        <f>VLOOKUP(F805,DB!$D$4:$G$403,4,FALSE)</f>
        <v>#N/A</v>
      </c>
      <c r="D805" s="674" t="e">
        <f>VLOOKUP(F805,DB!$D$4:$G$403,3,FALSE)</f>
        <v>#N/A</v>
      </c>
      <c r="E805" s="675" t="e">
        <f>VLOOKUP(F805,DB!$D$4:$G$403,2,FALSE)</f>
        <v>#N/A</v>
      </c>
      <c r="F805" s="491"/>
      <c r="G805" s="491"/>
      <c r="H805" s="492"/>
      <c r="I805" s="493"/>
      <c r="J805" s="494" t="str">
        <f>IF(I805="","I열의 환율적용방법 선택",IF(I805="개별환율", "직접입력 하세요.", IF(OR(I805="가중평균환율",I805="송금환율"), "직접입력 하세요.", IF(I805="원화집행", 1, IF(I805="월별평균환율(미화)",VLOOKUP(MONTH(A805),월별평균환율!$B$34:$D$45,2,0), IF(I805="월별평균환율(현지화)",VLOOKUP(MONTH(A805),월별평균환율!$B$34:$D$45,3,0)))))))</f>
        <v>I열의 환율적용방법 선택</v>
      </c>
      <c r="K805" s="495">
        <f t="shared" si="12"/>
        <v>0</v>
      </c>
      <c r="L805" s="491"/>
      <c r="M805" s="496"/>
      <c r="N805" s="496"/>
    </row>
    <row r="806" spans="1:14" x14ac:dyDescent="0.3">
      <c r="A806" s="490"/>
      <c r="B806" s="490"/>
      <c r="C806" s="673" t="e">
        <f>VLOOKUP(F806,DB!$D$4:$G$403,4,FALSE)</f>
        <v>#N/A</v>
      </c>
      <c r="D806" s="674" t="e">
        <f>VLOOKUP(F806,DB!$D$4:$G$403,3,FALSE)</f>
        <v>#N/A</v>
      </c>
      <c r="E806" s="675" t="e">
        <f>VLOOKUP(F806,DB!$D$4:$G$403,2,FALSE)</f>
        <v>#N/A</v>
      </c>
      <c r="F806" s="491"/>
      <c r="G806" s="491"/>
      <c r="H806" s="492"/>
      <c r="I806" s="493"/>
      <c r="J806" s="494" t="str">
        <f>IF(I806="","I열의 환율적용방법 선택",IF(I806="개별환율", "직접입력 하세요.", IF(OR(I806="가중평균환율",I806="송금환율"), "직접입력 하세요.", IF(I806="원화집행", 1, IF(I806="월별평균환율(미화)",VLOOKUP(MONTH(A806),월별평균환율!$B$34:$D$45,2,0), IF(I806="월별평균환율(현지화)",VLOOKUP(MONTH(A806),월별평균환율!$B$34:$D$45,3,0)))))))</f>
        <v>I열의 환율적용방법 선택</v>
      </c>
      <c r="K806" s="495">
        <f t="shared" si="12"/>
        <v>0</v>
      </c>
      <c r="L806" s="491"/>
      <c r="M806" s="496"/>
      <c r="N806" s="496"/>
    </row>
    <row r="807" spans="1:14" x14ac:dyDescent="0.3">
      <c r="A807" s="490"/>
      <c r="B807" s="490"/>
      <c r="C807" s="673" t="e">
        <f>VLOOKUP(F807,DB!$D$4:$G$403,4,FALSE)</f>
        <v>#N/A</v>
      </c>
      <c r="D807" s="674" t="e">
        <f>VLOOKUP(F807,DB!$D$4:$G$403,3,FALSE)</f>
        <v>#N/A</v>
      </c>
      <c r="E807" s="675" t="e">
        <f>VLOOKUP(F807,DB!$D$4:$G$403,2,FALSE)</f>
        <v>#N/A</v>
      </c>
      <c r="F807" s="491"/>
      <c r="G807" s="491"/>
      <c r="H807" s="492"/>
      <c r="I807" s="493"/>
      <c r="J807" s="494" t="str">
        <f>IF(I807="","I열의 환율적용방법 선택",IF(I807="개별환율", "직접입력 하세요.", IF(OR(I807="가중평균환율",I807="송금환율"), "직접입력 하세요.", IF(I807="원화집행", 1, IF(I807="월별평균환율(미화)",VLOOKUP(MONTH(A807),월별평균환율!$B$34:$D$45,2,0), IF(I807="월별평균환율(현지화)",VLOOKUP(MONTH(A807),월별평균환율!$B$34:$D$45,3,0)))))))</f>
        <v>I열의 환율적용방법 선택</v>
      </c>
      <c r="K807" s="495">
        <f t="shared" si="12"/>
        <v>0</v>
      </c>
      <c r="L807" s="491"/>
      <c r="M807" s="496"/>
      <c r="N807" s="496"/>
    </row>
    <row r="808" spans="1:14" x14ac:dyDescent="0.3">
      <c r="A808" s="490"/>
      <c r="B808" s="490"/>
      <c r="C808" s="673" t="e">
        <f>VLOOKUP(F808,DB!$D$4:$G$403,4,FALSE)</f>
        <v>#N/A</v>
      </c>
      <c r="D808" s="674" t="e">
        <f>VLOOKUP(F808,DB!$D$4:$G$403,3,FALSE)</f>
        <v>#N/A</v>
      </c>
      <c r="E808" s="675" t="e">
        <f>VLOOKUP(F808,DB!$D$4:$G$403,2,FALSE)</f>
        <v>#N/A</v>
      </c>
      <c r="F808" s="491"/>
      <c r="G808" s="491"/>
      <c r="H808" s="492"/>
      <c r="I808" s="493"/>
      <c r="J808" s="494" t="str">
        <f>IF(I808="","I열의 환율적용방법 선택",IF(I808="개별환율", "직접입력 하세요.", IF(OR(I808="가중평균환율",I808="송금환율"), "직접입력 하세요.", IF(I808="원화집행", 1, IF(I808="월별평균환율(미화)",VLOOKUP(MONTH(A808),월별평균환율!$B$34:$D$45,2,0), IF(I808="월별평균환율(현지화)",VLOOKUP(MONTH(A808),월별평균환율!$B$34:$D$45,3,0)))))))</f>
        <v>I열의 환율적용방법 선택</v>
      </c>
      <c r="K808" s="495">
        <f t="shared" si="12"/>
        <v>0</v>
      </c>
      <c r="L808" s="491"/>
      <c r="M808" s="496"/>
      <c r="N808" s="496"/>
    </row>
    <row r="809" spans="1:14" x14ac:dyDescent="0.3">
      <c r="A809" s="490"/>
      <c r="B809" s="490"/>
      <c r="C809" s="673" t="e">
        <f>VLOOKUP(F809,DB!$D$4:$G$403,4,FALSE)</f>
        <v>#N/A</v>
      </c>
      <c r="D809" s="674" t="e">
        <f>VLOOKUP(F809,DB!$D$4:$G$403,3,FALSE)</f>
        <v>#N/A</v>
      </c>
      <c r="E809" s="675" t="e">
        <f>VLOOKUP(F809,DB!$D$4:$G$403,2,FALSE)</f>
        <v>#N/A</v>
      </c>
      <c r="F809" s="491"/>
      <c r="G809" s="491"/>
      <c r="H809" s="492"/>
      <c r="I809" s="493"/>
      <c r="J809" s="494" t="str">
        <f>IF(I809="","I열의 환율적용방법 선택",IF(I809="개별환율", "직접입력 하세요.", IF(OR(I809="가중평균환율",I809="송금환율"), "직접입력 하세요.", IF(I809="원화집행", 1, IF(I809="월별평균환율(미화)",VLOOKUP(MONTH(A809),월별평균환율!$B$34:$D$45,2,0), IF(I809="월별평균환율(현지화)",VLOOKUP(MONTH(A809),월별평균환율!$B$34:$D$45,3,0)))))))</f>
        <v>I열의 환율적용방법 선택</v>
      </c>
      <c r="K809" s="495">
        <f t="shared" si="12"/>
        <v>0</v>
      </c>
      <c r="L809" s="491"/>
      <c r="M809" s="496"/>
      <c r="N809" s="496"/>
    </row>
    <row r="810" spans="1:14" x14ac:dyDescent="0.3">
      <c r="A810" s="490"/>
      <c r="B810" s="490"/>
      <c r="C810" s="673" t="e">
        <f>VLOOKUP(F810,DB!$D$4:$G$403,4,FALSE)</f>
        <v>#N/A</v>
      </c>
      <c r="D810" s="674" t="e">
        <f>VLOOKUP(F810,DB!$D$4:$G$403,3,FALSE)</f>
        <v>#N/A</v>
      </c>
      <c r="E810" s="675" t="e">
        <f>VLOOKUP(F810,DB!$D$4:$G$403,2,FALSE)</f>
        <v>#N/A</v>
      </c>
      <c r="F810" s="491"/>
      <c r="G810" s="491"/>
      <c r="H810" s="492"/>
      <c r="I810" s="493"/>
      <c r="J810" s="494" t="str">
        <f>IF(I810="","I열의 환율적용방법 선택",IF(I810="개별환율", "직접입력 하세요.", IF(OR(I810="가중평균환율",I810="송금환율"), "직접입력 하세요.", IF(I810="원화집행", 1, IF(I810="월별평균환율(미화)",VLOOKUP(MONTH(A810),월별평균환율!$B$34:$D$45,2,0), IF(I810="월별평균환율(현지화)",VLOOKUP(MONTH(A810),월별평균환율!$B$34:$D$45,3,0)))))))</f>
        <v>I열의 환율적용방법 선택</v>
      </c>
      <c r="K810" s="495">
        <f t="shared" si="12"/>
        <v>0</v>
      </c>
      <c r="L810" s="491"/>
      <c r="M810" s="496"/>
      <c r="N810" s="496"/>
    </row>
    <row r="811" spans="1:14" x14ac:dyDescent="0.3">
      <c r="A811" s="490"/>
      <c r="B811" s="490"/>
      <c r="C811" s="673" t="e">
        <f>VLOOKUP(F811,DB!$D$4:$G$403,4,FALSE)</f>
        <v>#N/A</v>
      </c>
      <c r="D811" s="674" t="e">
        <f>VLOOKUP(F811,DB!$D$4:$G$403,3,FALSE)</f>
        <v>#N/A</v>
      </c>
      <c r="E811" s="675" t="e">
        <f>VLOOKUP(F811,DB!$D$4:$G$403,2,FALSE)</f>
        <v>#N/A</v>
      </c>
      <c r="F811" s="491"/>
      <c r="G811" s="491"/>
      <c r="H811" s="492"/>
      <c r="I811" s="493"/>
      <c r="J811" s="494" t="str">
        <f>IF(I811="","I열의 환율적용방법 선택",IF(I811="개별환율", "직접입력 하세요.", IF(OR(I811="가중평균환율",I811="송금환율"), "직접입력 하세요.", IF(I811="원화집행", 1, IF(I811="월별평균환율(미화)",VLOOKUP(MONTH(A811),월별평균환율!$B$34:$D$45,2,0), IF(I811="월별평균환율(현지화)",VLOOKUP(MONTH(A811),월별평균환율!$B$34:$D$45,3,0)))))))</f>
        <v>I열의 환율적용방법 선택</v>
      </c>
      <c r="K811" s="495">
        <f t="shared" si="12"/>
        <v>0</v>
      </c>
      <c r="L811" s="491"/>
      <c r="M811" s="496"/>
      <c r="N811" s="496"/>
    </row>
    <row r="812" spans="1:14" x14ac:dyDescent="0.3">
      <c r="A812" s="490"/>
      <c r="B812" s="490"/>
      <c r="C812" s="673" t="e">
        <f>VLOOKUP(F812,DB!$D$4:$G$403,4,FALSE)</f>
        <v>#N/A</v>
      </c>
      <c r="D812" s="674" t="e">
        <f>VLOOKUP(F812,DB!$D$4:$G$403,3,FALSE)</f>
        <v>#N/A</v>
      </c>
      <c r="E812" s="675" t="e">
        <f>VLOOKUP(F812,DB!$D$4:$G$403,2,FALSE)</f>
        <v>#N/A</v>
      </c>
      <c r="F812" s="491"/>
      <c r="G812" s="491"/>
      <c r="H812" s="492"/>
      <c r="I812" s="493"/>
      <c r="J812" s="494" t="str">
        <f>IF(I812="","I열의 환율적용방법 선택",IF(I812="개별환율", "직접입력 하세요.", IF(OR(I812="가중평균환율",I812="송금환율"), "직접입력 하세요.", IF(I812="원화집행", 1, IF(I812="월별평균환율(미화)",VLOOKUP(MONTH(A812),월별평균환율!$B$34:$D$45,2,0), IF(I812="월별평균환율(현지화)",VLOOKUP(MONTH(A812),월별평균환율!$B$34:$D$45,3,0)))))))</f>
        <v>I열의 환율적용방법 선택</v>
      </c>
      <c r="K812" s="495">
        <f t="shared" si="12"/>
        <v>0</v>
      </c>
      <c r="L812" s="491"/>
      <c r="M812" s="496"/>
      <c r="N812" s="496"/>
    </row>
    <row r="813" spans="1:14" x14ac:dyDescent="0.3">
      <c r="A813" s="490"/>
      <c r="B813" s="490"/>
      <c r="C813" s="673" t="e">
        <f>VLOOKUP(F813,DB!$D$4:$G$403,4,FALSE)</f>
        <v>#N/A</v>
      </c>
      <c r="D813" s="674" t="e">
        <f>VLOOKUP(F813,DB!$D$4:$G$403,3,FALSE)</f>
        <v>#N/A</v>
      </c>
      <c r="E813" s="675" t="e">
        <f>VLOOKUP(F813,DB!$D$4:$G$403,2,FALSE)</f>
        <v>#N/A</v>
      </c>
      <c r="F813" s="491"/>
      <c r="G813" s="491"/>
      <c r="H813" s="492"/>
      <c r="I813" s="493"/>
      <c r="J813" s="494" t="str">
        <f>IF(I813="","I열의 환율적용방법 선택",IF(I813="개별환율", "직접입력 하세요.", IF(OR(I813="가중평균환율",I813="송금환율"), "직접입력 하세요.", IF(I813="원화집행", 1, IF(I813="월별평균환율(미화)",VLOOKUP(MONTH(A813),월별평균환율!$B$34:$D$45,2,0), IF(I813="월별평균환율(현지화)",VLOOKUP(MONTH(A813),월별평균환율!$B$34:$D$45,3,0)))))))</f>
        <v>I열의 환율적용방법 선택</v>
      </c>
      <c r="K813" s="495">
        <f t="shared" si="12"/>
        <v>0</v>
      </c>
      <c r="L813" s="491"/>
      <c r="M813" s="496"/>
      <c r="N813" s="496"/>
    </row>
    <row r="814" spans="1:14" x14ac:dyDescent="0.3">
      <c r="A814" s="490"/>
      <c r="B814" s="490"/>
      <c r="C814" s="673" t="e">
        <f>VLOOKUP(F814,DB!$D$4:$G$403,4,FALSE)</f>
        <v>#N/A</v>
      </c>
      <c r="D814" s="674" t="e">
        <f>VLOOKUP(F814,DB!$D$4:$G$403,3,FALSE)</f>
        <v>#N/A</v>
      </c>
      <c r="E814" s="675" t="e">
        <f>VLOOKUP(F814,DB!$D$4:$G$403,2,FALSE)</f>
        <v>#N/A</v>
      </c>
      <c r="F814" s="491"/>
      <c r="G814" s="491"/>
      <c r="H814" s="492"/>
      <c r="I814" s="493"/>
      <c r="J814" s="494" t="str">
        <f>IF(I814="","I열의 환율적용방법 선택",IF(I814="개별환율", "직접입력 하세요.", IF(OR(I814="가중평균환율",I814="송금환율"), "직접입력 하세요.", IF(I814="원화집행", 1, IF(I814="월별평균환율(미화)",VLOOKUP(MONTH(A814),월별평균환율!$B$34:$D$45,2,0), IF(I814="월별평균환율(현지화)",VLOOKUP(MONTH(A814),월별평균환율!$B$34:$D$45,3,0)))))))</f>
        <v>I열의 환율적용방법 선택</v>
      </c>
      <c r="K814" s="495">
        <f t="shared" si="12"/>
        <v>0</v>
      </c>
      <c r="L814" s="491"/>
      <c r="M814" s="496"/>
      <c r="N814" s="496"/>
    </row>
    <row r="815" spans="1:14" x14ac:dyDescent="0.3">
      <c r="A815" s="490"/>
      <c r="B815" s="490"/>
      <c r="C815" s="673" t="e">
        <f>VLOOKUP(F815,DB!$D$4:$G$403,4,FALSE)</f>
        <v>#N/A</v>
      </c>
      <c r="D815" s="674" t="e">
        <f>VLOOKUP(F815,DB!$D$4:$G$403,3,FALSE)</f>
        <v>#N/A</v>
      </c>
      <c r="E815" s="675" t="e">
        <f>VLOOKUP(F815,DB!$D$4:$G$403,2,FALSE)</f>
        <v>#N/A</v>
      </c>
      <c r="F815" s="491"/>
      <c r="G815" s="491"/>
      <c r="H815" s="492"/>
      <c r="I815" s="493"/>
      <c r="J815" s="494" t="str">
        <f>IF(I815="","I열의 환율적용방법 선택",IF(I815="개별환율", "직접입력 하세요.", IF(OR(I815="가중평균환율",I815="송금환율"), "직접입력 하세요.", IF(I815="원화집행", 1, IF(I815="월별평균환율(미화)",VLOOKUP(MONTH(A815),월별평균환율!$B$34:$D$45,2,0), IF(I815="월별평균환율(현지화)",VLOOKUP(MONTH(A815),월별평균환율!$B$34:$D$45,3,0)))))))</f>
        <v>I열의 환율적용방법 선택</v>
      </c>
      <c r="K815" s="495">
        <f t="shared" si="12"/>
        <v>0</v>
      </c>
      <c r="L815" s="491"/>
      <c r="M815" s="496"/>
      <c r="N815" s="496"/>
    </row>
    <row r="816" spans="1:14" x14ac:dyDescent="0.3">
      <c r="A816" s="490"/>
      <c r="B816" s="490"/>
      <c r="C816" s="673" t="e">
        <f>VLOOKUP(F816,DB!$D$4:$G$403,4,FALSE)</f>
        <v>#N/A</v>
      </c>
      <c r="D816" s="674" t="e">
        <f>VLOOKUP(F816,DB!$D$4:$G$403,3,FALSE)</f>
        <v>#N/A</v>
      </c>
      <c r="E816" s="675" t="e">
        <f>VLOOKUP(F816,DB!$D$4:$G$403,2,FALSE)</f>
        <v>#N/A</v>
      </c>
      <c r="F816" s="491"/>
      <c r="G816" s="491"/>
      <c r="H816" s="492"/>
      <c r="I816" s="493"/>
      <c r="J816" s="494" t="str">
        <f>IF(I816="","I열의 환율적용방법 선택",IF(I816="개별환율", "직접입력 하세요.", IF(OR(I816="가중평균환율",I816="송금환율"), "직접입력 하세요.", IF(I816="원화집행", 1, IF(I816="월별평균환율(미화)",VLOOKUP(MONTH(A816),월별평균환율!$B$34:$D$45,2,0), IF(I816="월별평균환율(현지화)",VLOOKUP(MONTH(A816),월별평균환율!$B$34:$D$45,3,0)))))))</f>
        <v>I열의 환율적용방법 선택</v>
      </c>
      <c r="K816" s="495">
        <f t="shared" si="12"/>
        <v>0</v>
      </c>
      <c r="L816" s="491"/>
      <c r="M816" s="496"/>
      <c r="N816" s="496"/>
    </row>
    <row r="817" spans="1:14" x14ac:dyDescent="0.3">
      <c r="A817" s="490"/>
      <c r="B817" s="490"/>
      <c r="C817" s="673" t="e">
        <f>VLOOKUP(F817,DB!$D$4:$G$403,4,FALSE)</f>
        <v>#N/A</v>
      </c>
      <c r="D817" s="674" t="e">
        <f>VLOOKUP(F817,DB!$D$4:$G$403,3,FALSE)</f>
        <v>#N/A</v>
      </c>
      <c r="E817" s="675" t="e">
        <f>VLOOKUP(F817,DB!$D$4:$G$403,2,FALSE)</f>
        <v>#N/A</v>
      </c>
      <c r="F817" s="491"/>
      <c r="G817" s="491"/>
      <c r="H817" s="492"/>
      <c r="I817" s="493"/>
      <c r="J817" s="494" t="str">
        <f>IF(I817="","I열의 환율적용방법 선택",IF(I817="개별환율", "직접입력 하세요.", IF(OR(I817="가중평균환율",I817="송금환율"), "직접입력 하세요.", IF(I817="원화집행", 1, IF(I817="월별평균환율(미화)",VLOOKUP(MONTH(A817),월별평균환율!$B$34:$D$45,2,0), IF(I817="월별평균환율(현지화)",VLOOKUP(MONTH(A817),월별평균환율!$B$34:$D$45,3,0)))))))</f>
        <v>I열의 환율적용방법 선택</v>
      </c>
      <c r="K817" s="495">
        <f t="shared" si="12"/>
        <v>0</v>
      </c>
      <c r="L817" s="491"/>
      <c r="M817" s="496"/>
      <c r="N817" s="496"/>
    </row>
    <row r="818" spans="1:14" x14ac:dyDescent="0.3">
      <c r="A818" s="490"/>
      <c r="B818" s="490"/>
      <c r="C818" s="673" t="e">
        <f>VLOOKUP(F818,DB!$D$4:$G$403,4,FALSE)</f>
        <v>#N/A</v>
      </c>
      <c r="D818" s="674" t="e">
        <f>VLOOKUP(F818,DB!$D$4:$G$403,3,FALSE)</f>
        <v>#N/A</v>
      </c>
      <c r="E818" s="675" t="e">
        <f>VLOOKUP(F818,DB!$D$4:$G$403,2,FALSE)</f>
        <v>#N/A</v>
      </c>
      <c r="F818" s="491"/>
      <c r="G818" s="491"/>
      <c r="H818" s="492"/>
      <c r="I818" s="493"/>
      <c r="J818" s="494" t="str">
        <f>IF(I818="","I열의 환율적용방법 선택",IF(I818="개별환율", "직접입력 하세요.", IF(OR(I818="가중평균환율",I818="송금환율"), "직접입력 하세요.", IF(I818="원화집행", 1, IF(I818="월별평균환율(미화)",VLOOKUP(MONTH(A818),월별평균환율!$B$34:$D$45,2,0), IF(I818="월별평균환율(현지화)",VLOOKUP(MONTH(A818),월별평균환율!$B$34:$D$45,3,0)))))))</f>
        <v>I열의 환율적용방법 선택</v>
      </c>
      <c r="K818" s="495">
        <f t="shared" si="12"/>
        <v>0</v>
      </c>
      <c r="L818" s="491"/>
      <c r="M818" s="496"/>
      <c r="N818" s="496"/>
    </row>
    <row r="819" spans="1:14" x14ac:dyDescent="0.3">
      <c r="A819" s="490"/>
      <c r="B819" s="490"/>
      <c r="C819" s="673" t="e">
        <f>VLOOKUP(F819,DB!$D$4:$G$403,4,FALSE)</f>
        <v>#N/A</v>
      </c>
      <c r="D819" s="674" t="e">
        <f>VLOOKUP(F819,DB!$D$4:$G$403,3,FALSE)</f>
        <v>#N/A</v>
      </c>
      <c r="E819" s="675" t="e">
        <f>VLOOKUP(F819,DB!$D$4:$G$403,2,FALSE)</f>
        <v>#N/A</v>
      </c>
      <c r="F819" s="491"/>
      <c r="G819" s="491"/>
      <c r="H819" s="492"/>
      <c r="I819" s="493"/>
      <c r="J819" s="494" t="str">
        <f>IF(I819="","I열의 환율적용방법 선택",IF(I819="개별환율", "직접입력 하세요.", IF(OR(I819="가중평균환율",I819="송금환율"), "직접입력 하세요.", IF(I819="원화집행", 1, IF(I819="월별평균환율(미화)",VLOOKUP(MONTH(A819),월별평균환율!$B$34:$D$45,2,0), IF(I819="월별평균환율(현지화)",VLOOKUP(MONTH(A819),월별평균환율!$B$34:$D$45,3,0)))))))</f>
        <v>I열의 환율적용방법 선택</v>
      </c>
      <c r="K819" s="495">
        <f t="shared" si="12"/>
        <v>0</v>
      </c>
      <c r="L819" s="491"/>
      <c r="M819" s="496"/>
      <c r="N819" s="496"/>
    </row>
    <row r="820" spans="1:14" x14ac:dyDescent="0.3">
      <c r="A820" s="490"/>
      <c r="B820" s="490"/>
      <c r="C820" s="673" t="e">
        <f>VLOOKUP(F820,DB!$D$4:$G$403,4,FALSE)</f>
        <v>#N/A</v>
      </c>
      <c r="D820" s="674" t="e">
        <f>VLOOKUP(F820,DB!$D$4:$G$403,3,FALSE)</f>
        <v>#N/A</v>
      </c>
      <c r="E820" s="675" t="e">
        <f>VLOOKUP(F820,DB!$D$4:$G$403,2,FALSE)</f>
        <v>#N/A</v>
      </c>
      <c r="F820" s="491"/>
      <c r="G820" s="491"/>
      <c r="H820" s="492"/>
      <c r="I820" s="493"/>
      <c r="J820" s="494" t="str">
        <f>IF(I820="","I열의 환율적용방법 선택",IF(I820="개별환율", "직접입력 하세요.", IF(OR(I820="가중평균환율",I820="송금환율"), "직접입력 하세요.", IF(I820="원화집행", 1, IF(I820="월별평균환율(미화)",VLOOKUP(MONTH(A820),월별평균환율!$B$34:$D$45,2,0), IF(I820="월별평균환율(현지화)",VLOOKUP(MONTH(A820),월별평균환율!$B$34:$D$45,3,0)))))))</f>
        <v>I열의 환율적용방법 선택</v>
      </c>
      <c r="K820" s="495">
        <f t="shared" si="12"/>
        <v>0</v>
      </c>
      <c r="L820" s="491"/>
      <c r="M820" s="496"/>
      <c r="N820" s="496"/>
    </row>
    <row r="821" spans="1:14" x14ac:dyDescent="0.3">
      <c r="A821" s="490"/>
      <c r="B821" s="490"/>
      <c r="C821" s="673" t="e">
        <f>VLOOKUP(F821,DB!$D$4:$G$403,4,FALSE)</f>
        <v>#N/A</v>
      </c>
      <c r="D821" s="674" t="e">
        <f>VLOOKUP(F821,DB!$D$4:$G$403,3,FALSE)</f>
        <v>#N/A</v>
      </c>
      <c r="E821" s="675" t="e">
        <f>VLOOKUP(F821,DB!$D$4:$G$403,2,FALSE)</f>
        <v>#N/A</v>
      </c>
      <c r="F821" s="491"/>
      <c r="G821" s="491"/>
      <c r="H821" s="492"/>
      <c r="I821" s="493"/>
      <c r="J821" s="494" t="str">
        <f>IF(I821="","I열의 환율적용방법 선택",IF(I821="개별환율", "직접입력 하세요.", IF(OR(I821="가중평균환율",I821="송금환율"), "직접입력 하세요.", IF(I821="원화집행", 1, IF(I821="월별평균환율(미화)",VLOOKUP(MONTH(A821),월별평균환율!$B$34:$D$45,2,0), IF(I821="월별평균환율(현지화)",VLOOKUP(MONTH(A821),월별평균환율!$B$34:$D$45,3,0)))))))</f>
        <v>I열의 환율적용방법 선택</v>
      </c>
      <c r="K821" s="495">
        <f t="shared" si="12"/>
        <v>0</v>
      </c>
      <c r="L821" s="491"/>
      <c r="M821" s="496"/>
      <c r="N821" s="496"/>
    </row>
    <row r="822" spans="1:14" x14ac:dyDescent="0.3">
      <c r="A822" s="490"/>
      <c r="B822" s="490"/>
      <c r="C822" s="673" t="e">
        <f>VLOOKUP(F822,DB!$D$4:$G$403,4,FALSE)</f>
        <v>#N/A</v>
      </c>
      <c r="D822" s="674" t="e">
        <f>VLOOKUP(F822,DB!$D$4:$G$403,3,FALSE)</f>
        <v>#N/A</v>
      </c>
      <c r="E822" s="675" t="e">
        <f>VLOOKUP(F822,DB!$D$4:$G$403,2,FALSE)</f>
        <v>#N/A</v>
      </c>
      <c r="F822" s="491"/>
      <c r="G822" s="491"/>
      <c r="H822" s="492"/>
      <c r="I822" s="493"/>
      <c r="J822" s="494" t="str">
        <f>IF(I822="","I열의 환율적용방법 선택",IF(I822="개별환율", "직접입력 하세요.", IF(OR(I822="가중평균환율",I822="송금환율"), "직접입력 하세요.", IF(I822="원화집행", 1, IF(I822="월별평균환율(미화)",VLOOKUP(MONTH(A822),월별평균환율!$B$34:$D$45,2,0), IF(I822="월별평균환율(현지화)",VLOOKUP(MONTH(A822),월별평균환율!$B$34:$D$45,3,0)))))))</f>
        <v>I열의 환율적용방법 선택</v>
      </c>
      <c r="K822" s="495">
        <f t="shared" si="12"/>
        <v>0</v>
      </c>
      <c r="L822" s="491"/>
      <c r="M822" s="496"/>
      <c r="N822" s="496"/>
    </row>
    <row r="823" spans="1:14" x14ac:dyDescent="0.3">
      <c r="A823" s="490"/>
      <c r="B823" s="490"/>
      <c r="C823" s="673" t="e">
        <f>VLOOKUP(F823,DB!$D$4:$G$403,4,FALSE)</f>
        <v>#N/A</v>
      </c>
      <c r="D823" s="674" t="e">
        <f>VLOOKUP(F823,DB!$D$4:$G$403,3,FALSE)</f>
        <v>#N/A</v>
      </c>
      <c r="E823" s="675" t="e">
        <f>VLOOKUP(F823,DB!$D$4:$G$403,2,FALSE)</f>
        <v>#N/A</v>
      </c>
      <c r="F823" s="491"/>
      <c r="G823" s="491"/>
      <c r="H823" s="492"/>
      <c r="I823" s="493"/>
      <c r="J823" s="494" t="str">
        <f>IF(I823="","I열의 환율적용방법 선택",IF(I823="개별환율", "직접입력 하세요.", IF(OR(I823="가중평균환율",I823="송금환율"), "직접입력 하세요.", IF(I823="원화집행", 1, IF(I823="월별평균환율(미화)",VLOOKUP(MONTH(A823),월별평균환율!$B$34:$D$45,2,0), IF(I823="월별평균환율(현지화)",VLOOKUP(MONTH(A823),월별평균환율!$B$34:$D$45,3,0)))))))</f>
        <v>I열의 환율적용방법 선택</v>
      </c>
      <c r="K823" s="495">
        <f t="shared" si="12"/>
        <v>0</v>
      </c>
      <c r="L823" s="491"/>
      <c r="M823" s="496"/>
      <c r="N823" s="496"/>
    </row>
    <row r="824" spans="1:14" x14ac:dyDescent="0.3">
      <c r="A824" s="490"/>
      <c r="B824" s="490"/>
      <c r="C824" s="673" t="e">
        <f>VLOOKUP(F824,DB!$D$4:$G$403,4,FALSE)</f>
        <v>#N/A</v>
      </c>
      <c r="D824" s="674" t="e">
        <f>VLOOKUP(F824,DB!$D$4:$G$403,3,FALSE)</f>
        <v>#N/A</v>
      </c>
      <c r="E824" s="675" t="e">
        <f>VLOOKUP(F824,DB!$D$4:$G$403,2,FALSE)</f>
        <v>#N/A</v>
      </c>
      <c r="F824" s="491"/>
      <c r="G824" s="491"/>
      <c r="H824" s="492"/>
      <c r="I824" s="493"/>
      <c r="J824" s="494" t="str">
        <f>IF(I824="","I열의 환율적용방법 선택",IF(I824="개별환율", "직접입력 하세요.", IF(OR(I824="가중평균환율",I824="송금환율"), "직접입력 하세요.", IF(I824="원화집행", 1, IF(I824="월별평균환율(미화)",VLOOKUP(MONTH(A824),월별평균환율!$B$34:$D$45,2,0), IF(I824="월별평균환율(현지화)",VLOOKUP(MONTH(A824),월별평균환율!$B$34:$D$45,3,0)))))))</f>
        <v>I열의 환율적용방법 선택</v>
      </c>
      <c r="K824" s="495">
        <f t="shared" si="12"/>
        <v>0</v>
      </c>
      <c r="L824" s="491"/>
      <c r="M824" s="496"/>
      <c r="N824" s="496"/>
    </row>
    <row r="825" spans="1:14" x14ac:dyDescent="0.3">
      <c r="A825" s="490"/>
      <c r="B825" s="490"/>
      <c r="C825" s="673" t="e">
        <f>VLOOKUP(F825,DB!$D$4:$G$403,4,FALSE)</f>
        <v>#N/A</v>
      </c>
      <c r="D825" s="674" t="e">
        <f>VLOOKUP(F825,DB!$D$4:$G$403,3,FALSE)</f>
        <v>#N/A</v>
      </c>
      <c r="E825" s="675" t="e">
        <f>VLOOKUP(F825,DB!$D$4:$G$403,2,FALSE)</f>
        <v>#N/A</v>
      </c>
      <c r="F825" s="491"/>
      <c r="G825" s="491"/>
      <c r="H825" s="492"/>
      <c r="I825" s="493"/>
      <c r="J825" s="494" t="str">
        <f>IF(I825="","I열의 환율적용방법 선택",IF(I825="개별환율", "직접입력 하세요.", IF(OR(I825="가중평균환율",I825="송금환율"), "직접입력 하세요.", IF(I825="원화집행", 1, IF(I825="월별평균환율(미화)",VLOOKUP(MONTH(A825),월별평균환율!$B$34:$D$45,2,0), IF(I825="월별평균환율(현지화)",VLOOKUP(MONTH(A825),월별평균환율!$B$34:$D$45,3,0)))))))</f>
        <v>I열의 환율적용방법 선택</v>
      </c>
      <c r="K825" s="495">
        <f t="shared" si="12"/>
        <v>0</v>
      </c>
      <c r="L825" s="491"/>
      <c r="M825" s="496"/>
      <c r="N825" s="496"/>
    </row>
    <row r="826" spans="1:14" x14ac:dyDescent="0.3">
      <c r="A826" s="490"/>
      <c r="B826" s="490"/>
      <c r="C826" s="673" t="e">
        <f>VLOOKUP(F826,DB!$D$4:$G$403,4,FALSE)</f>
        <v>#N/A</v>
      </c>
      <c r="D826" s="674" t="e">
        <f>VLOOKUP(F826,DB!$D$4:$G$403,3,FALSE)</f>
        <v>#N/A</v>
      </c>
      <c r="E826" s="675" t="e">
        <f>VLOOKUP(F826,DB!$D$4:$G$403,2,FALSE)</f>
        <v>#N/A</v>
      </c>
      <c r="F826" s="491"/>
      <c r="G826" s="491"/>
      <c r="H826" s="492"/>
      <c r="I826" s="493"/>
      <c r="J826" s="494" t="str">
        <f>IF(I826="","I열의 환율적용방법 선택",IF(I826="개별환율", "직접입력 하세요.", IF(OR(I826="가중평균환율",I826="송금환율"), "직접입력 하세요.", IF(I826="원화집행", 1, IF(I826="월별평균환율(미화)",VLOOKUP(MONTH(A826),월별평균환율!$B$34:$D$45,2,0), IF(I826="월별평균환율(현지화)",VLOOKUP(MONTH(A826),월별평균환율!$B$34:$D$45,3,0)))))))</f>
        <v>I열의 환율적용방법 선택</v>
      </c>
      <c r="K826" s="495">
        <f t="shared" si="12"/>
        <v>0</v>
      </c>
      <c r="L826" s="491"/>
      <c r="M826" s="496"/>
      <c r="N826" s="496"/>
    </row>
    <row r="827" spans="1:14" x14ac:dyDescent="0.3">
      <c r="A827" s="490"/>
      <c r="B827" s="490"/>
      <c r="C827" s="673" t="e">
        <f>VLOOKUP(F827,DB!$D$4:$G$403,4,FALSE)</f>
        <v>#N/A</v>
      </c>
      <c r="D827" s="674" t="e">
        <f>VLOOKUP(F827,DB!$D$4:$G$403,3,FALSE)</f>
        <v>#N/A</v>
      </c>
      <c r="E827" s="675" t="e">
        <f>VLOOKUP(F827,DB!$D$4:$G$403,2,FALSE)</f>
        <v>#N/A</v>
      </c>
      <c r="F827" s="491"/>
      <c r="G827" s="491"/>
      <c r="H827" s="492"/>
      <c r="I827" s="493"/>
      <c r="J827" s="494" t="str">
        <f>IF(I827="","I열의 환율적용방법 선택",IF(I827="개별환율", "직접입력 하세요.", IF(OR(I827="가중평균환율",I827="송금환율"), "직접입력 하세요.", IF(I827="원화집행", 1, IF(I827="월별평균환율(미화)",VLOOKUP(MONTH(A827),월별평균환율!$B$34:$D$45,2,0), IF(I827="월별평균환율(현지화)",VLOOKUP(MONTH(A827),월별평균환율!$B$34:$D$45,3,0)))))))</f>
        <v>I열의 환율적용방법 선택</v>
      </c>
      <c r="K827" s="495">
        <f t="shared" si="12"/>
        <v>0</v>
      </c>
      <c r="L827" s="491"/>
      <c r="M827" s="496"/>
      <c r="N827" s="496"/>
    </row>
    <row r="828" spans="1:14" x14ac:dyDescent="0.3">
      <c r="A828" s="490"/>
      <c r="B828" s="490"/>
      <c r="C828" s="673" t="e">
        <f>VLOOKUP(F828,DB!$D$4:$G$403,4,FALSE)</f>
        <v>#N/A</v>
      </c>
      <c r="D828" s="674" t="e">
        <f>VLOOKUP(F828,DB!$D$4:$G$403,3,FALSE)</f>
        <v>#N/A</v>
      </c>
      <c r="E828" s="675" t="e">
        <f>VLOOKUP(F828,DB!$D$4:$G$403,2,FALSE)</f>
        <v>#N/A</v>
      </c>
      <c r="F828" s="491"/>
      <c r="G828" s="491"/>
      <c r="H828" s="492"/>
      <c r="I828" s="493"/>
      <c r="J828" s="494" t="str">
        <f>IF(I828="","I열의 환율적용방법 선택",IF(I828="개별환율", "직접입력 하세요.", IF(OR(I828="가중평균환율",I828="송금환율"), "직접입력 하세요.", IF(I828="원화집행", 1, IF(I828="월별평균환율(미화)",VLOOKUP(MONTH(A828),월별평균환율!$B$34:$D$45,2,0), IF(I828="월별평균환율(현지화)",VLOOKUP(MONTH(A828),월별평균환율!$B$34:$D$45,3,0)))))))</f>
        <v>I열의 환율적용방법 선택</v>
      </c>
      <c r="K828" s="495">
        <f t="shared" si="12"/>
        <v>0</v>
      </c>
      <c r="L828" s="491"/>
      <c r="M828" s="496"/>
      <c r="N828" s="496"/>
    </row>
    <row r="829" spans="1:14" x14ac:dyDescent="0.3">
      <c r="A829" s="490"/>
      <c r="B829" s="490"/>
      <c r="C829" s="673" t="e">
        <f>VLOOKUP(F829,DB!$D$4:$G$403,4,FALSE)</f>
        <v>#N/A</v>
      </c>
      <c r="D829" s="674" t="e">
        <f>VLOOKUP(F829,DB!$D$4:$G$403,3,FALSE)</f>
        <v>#N/A</v>
      </c>
      <c r="E829" s="675" t="e">
        <f>VLOOKUP(F829,DB!$D$4:$G$403,2,FALSE)</f>
        <v>#N/A</v>
      </c>
      <c r="F829" s="491"/>
      <c r="G829" s="491"/>
      <c r="H829" s="492"/>
      <c r="I829" s="493"/>
      <c r="J829" s="494" t="str">
        <f>IF(I829="","I열의 환율적용방법 선택",IF(I829="개별환율", "직접입력 하세요.", IF(OR(I829="가중평균환율",I829="송금환율"), "직접입력 하세요.", IF(I829="원화집행", 1, IF(I829="월별평균환율(미화)",VLOOKUP(MONTH(A829),월별평균환율!$B$34:$D$45,2,0), IF(I829="월별평균환율(현지화)",VLOOKUP(MONTH(A829),월별평균환율!$B$34:$D$45,3,0)))))))</f>
        <v>I열의 환율적용방법 선택</v>
      </c>
      <c r="K829" s="495">
        <f t="shared" si="12"/>
        <v>0</v>
      </c>
      <c r="L829" s="491"/>
      <c r="M829" s="496"/>
      <c r="N829" s="496"/>
    </row>
    <row r="830" spans="1:14" x14ac:dyDescent="0.3">
      <c r="A830" s="490"/>
      <c r="B830" s="490"/>
      <c r="C830" s="673" t="e">
        <f>VLOOKUP(F830,DB!$D$4:$G$403,4,FALSE)</f>
        <v>#N/A</v>
      </c>
      <c r="D830" s="674" t="e">
        <f>VLOOKUP(F830,DB!$D$4:$G$403,3,FALSE)</f>
        <v>#N/A</v>
      </c>
      <c r="E830" s="675" t="e">
        <f>VLOOKUP(F830,DB!$D$4:$G$403,2,FALSE)</f>
        <v>#N/A</v>
      </c>
      <c r="F830" s="491"/>
      <c r="G830" s="491"/>
      <c r="H830" s="492"/>
      <c r="I830" s="493"/>
      <c r="J830" s="494" t="str">
        <f>IF(I830="","I열의 환율적용방법 선택",IF(I830="개별환율", "직접입력 하세요.", IF(OR(I830="가중평균환율",I830="송금환율"), "직접입력 하세요.", IF(I830="원화집행", 1, IF(I830="월별평균환율(미화)",VLOOKUP(MONTH(A830),월별평균환율!$B$34:$D$45,2,0), IF(I830="월별평균환율(현지화)",VLOOKUP(MONTH(A830),월별평균환율!$B$34:$D$45,3,0)))))))</f>
        <v>I열의 환율적용방법 선택</v>
      </c>
      <c r="K830" s="495">
        <f t="shared" si="12"/>
        <v>0</v>
      </c>
      <c r="L830" s="491"/>
      <c r="M830" s="496"/>
      <c r="N830" s="496"/>
    </row>
    <row r="831" spans="1:14" x14ac:dyDescent="0.3">
      <c r="A831" s="490"/>
      <c r="B831" s="490"/>
      <c r="C831" s="673" t="e">
        <f>VLOOKUP(F831,DB!$D$4:$G$403,4,FALSE)</f>
        <v>#N/A</v>
      </c>
      <c r="D831" s="674" t="e">
        <f>VLOOKUP(F831,DB!$D$4:$G$403,3,FALSE)</f>
        <v>#N/A</v>
      </c>
      <c r="E831" s="675" t="e">
        <f>VLOOKUP(F831,DB!$D$4:$G$403,2,FALSE)</f>
        <v>#N/A</v>
      </c>
      <c r="F831" s="491"/>
      <c r="G831" s="491"/>
      <c r="H831" s="492"/>
      <c r="I831" s="493"/>
      <c r="J831" s="494" t="str">
        <f>IF(I831="","I열의 환율적용방법 선택",IF(I831="개별환율", "직접입력 하세요.", IF(OR(I831="가중평균환율",I831="송금환율"), "직접입력 하세요.", IF(I831="원화집행", 1, IF(I831="월별평균환율(미화)",VLOOKUP(MONTH(A831),월별평균환율!$B$34:$D$45,2,0), IF(I831="월별평균환율(현지화)",VLOOKUP(MONTH(A831),월별평균환율!$B$34:$D$45,3,0)))))))</f>
        <v>I열의 환율적용방법 선택</v>
      </c>
      <c r="K831" s="495">
        <f t="shared" si="12"/>
        <v>0</v>
      </c>
      <c r="L831" s="491"/>
      <c r="M831" s="496"/>
      <c r="N831" s="496"/>
    </row>
    <row r="832" spans="1:14" x14ac:dyDescent="0.3">
      <c r="A832" s="490"/>
      <c r="B832" s="490"/>
      <c r="C832" s="673" t="e">
        <f>VLOOKUP(F832,DB!$D$4:$G$403,4,FALSE)</f>
        <v>#N/A</v>
      </c>
      <c r="D832" s="674" t="e">
        <f>VLOOKUP(F832,DB!$D$4:$G$403,3,FALSE)</f>
        <v>#N/A</v>
      </c>
      <c r="E832" s="675" t="e">
        <f>VLOOKUP(F832,DB!$D$4:$G$403,2,FALSE)</f>
        <v>#N/A</v>
      </c>
      <c r="F832" s="491"/>
      <c r="G832" s="491"/>
      <c r="H832" s="492"/>
      <c r="I832" s="493"/>
      <c r="J832" s="494" t="str">
        <f>IF(I832="","I열의 환율적용방법 선택",IF(I832="개별환율", "직접입력 하세요.", IF(OR(I832="가중평균환율",I832="송금환율"), "직접입력 하세요.", IF(I832="원화집행", 1, IF(I832="월별평균환율(미화)",VLOOKUP(MONTH(A832),월별평균환율!$B$34:$D$45,2,0), IF(I832="월별평균환율(현지화)",VLOOKUP(MONTH(A832),월별평균환율!$B$34:$D$45,3,0)))))))</f>
        <v>I열의 환율적용방법 선택</v>
      </c>
      <c r="K832" s="495">
        <f t="shared" si="12"/>
        <v>0</v>
      </c>
      <c r="L832" s="491"/>
      <c r="M832" s="496"/>
      <c r="N832" s="496"/>
    </row>
    <row r="833" spans="1:14" x14ac:dyDescent="0.3">
      <c r="A833" s="490"/>
      <c r="B833" s="490"/>
      <c r="C833" s="673" t="e">
        <f>VLOOKUP(F833,DB!$D$4:$G$403,4,FALSE)</f>
        <v>#N/A</v>
      </c>
      <c r="D833" s="674" t="e">
        <f>VLOOKUP(F833,DB!$D$4:$G$403,3,FALSE)</f>
        <v>#N/A</v>
      </c>
      <c r="E833" s="675" t="e">
        <f>VLOOKUP(F833,DB!$D$4:$G$403,2,FALSE)</f>
        <v>#N/A</v>
      </c>
      <c r="F833" s="491"/>
      <c r="G833" s="491"/>
      <c r="H833" s="492"/>
      <c r="I833" s="493"/>
      <c r="J833" s="494" t="str">
        <f>IF(I833="","I열의 환율적용방법 선택",IF(I833="개별환율", "직접입력 하세요.", IF(OR(I833="가중평균환율",I833="송금환율"), "직접입력 하세요.", IF(I833="원화집행", 1, IF(I833="월별평균환율(미화)",VLOOKUP(MONTH(A833),월별평균환율!$B$34:$D$45,2,0), IF(I833="월별평균환율(현지화)",VLOOKUP(MONTH(A833),월별평균환율!$B$34:$D$45,3,0)))))))</f>
        <v>I열의 환율적용방법 선택</v>
      </c>
      <c r="K833" s="495">
        <f t="shared" si="12"/>
        <v>0</v>
      </c>
      <c r="L833" s="491"/>
      <c r="M833" s="496"/>
      <c r="N833" s="496"/>
    </row>
    <row r="834" spans="1:14" x14ac:dyDescent="0.3">
      <c r="A834" s="490"/>
      <c r="B834" s="490"/>
      <c r="C834" s="673" t="e">
        <f>VLOOKUP(F834,DB!$D$4:$G$403,4,FALSE)</f>
        <v>#N/A</v>
      </c>
      <c r="D834" s="674" t="e">
        <f>VLOOKUP(F834,DB!$D$4:$G$403,3,FALSE)</f>
        <v>#N/A</v>
      </c>
      <c r="E834" s="675" t="e">
        <f>VLOOKUP(F834,DB!$D$4:$G$403,2,FALSE)</f>
        <v>#N/A</v>
      </c>
      <c r="F834" s="491"/>
      <c r="G834" s="491"/>
      <c r="H834" s="492"/>
      <c r="I834" s="493"/>
      <c r="J834" s="494" t="str">
        <f>IF(I834="","I열의 환율적용방법 선택",IF(I834="개별환율", "직접입력 하세요.", IF(OR(I834="가중평균환율",I834="송금환율"), "직접입력 하세요.", IF(I834="원화집행", 1, IF(I834="월별평균환율(미화)",VLOOKUP(MONTH(A834),월별평균환율!$B$34:$D$45,2,0), IF(I834="월별평균환율(현지화)",VLOOKUP(MONTH(A834),월별평균환율!$B$34:$D$45,3,0)))))))</f>
        <v>I열의 환율적용방법 선택</v>
      </c>
      <c r="K834" s="495">
        <f t="shared" si="12"/>
        <v>0</v>
      </c>
      <c r="L834" s="491"/>
      <c r="M834" s="496"/>
      <c r="N834" s="496"/>
    </row>
    <row r="835" spans="1:14" x14ac:dyDescent="0.3">
      <c r="A835" s="490"/>
      <c r="B835" s="490"/>
      <c r="C835" s="673" t="e">
        <f>VLOOKUP(F835,DB!$D$4:$G$403,4,FALSE)</f>
        <v>#N/A</v>
      </c>
      <c r="D835" s="674" t="e">
        <f>VLOOKUP(F835,DB!$D$4:$G$403,3,FALSE)</f>
        <v>#N/A</v>
      </c>
      <c r="E835" s="675" t="e">
        <f>VLOOKUP(F835,DB!$D$4:$G$403,2,FALSE)</f>
        <v>#N/A</v>
      </c>
      <c r="F835" s="491"/>
      <c r="G835" s="491"/>
      <c r="H835" s="492"/>
      <c r="I835" s="493"/>
      <c r="J835" s="494" t="str">
        <f>IF(I835="","I열의 환율적용방법 선택",IF(I835="개별환율", "직접입력 하세요.", IF(OR(I835="가중평균환율",I835="송금환율"), "직접입력 하세요.", IF(I835="원화집행", 1, IF(I835="월별평균환율(미화)",VLOOKUP(MONTH(A835),월별평균환율!$B$34:$D$45,2,0), IF(I835="월별평균환율(현지화)",VLOOKUP(MONTH(A835),월별평균환율!$B$34:$D$45,3,0)))))))</f>
        <v>I열의 환율적용방법 선택</v>
      </c>
      <c r="K835" s="495">
        <f t="shared" si="12"/>
        <v>0</v>
      </c>
      <c r="L835" s="491"/>
      <c r="M835" s="496"/>
      <c r="N835" s="496"/>
    </row>
    <row r="836" spans="1:14" x14ac:dyDescent="0.3">
      <c r="A836" s="490"/>
      <c r="B836" s="490"/>
      <c r="C836" s="673" t="e">
        <f>VLOOKUP(F836,DB!$D$4:$G$403,4,FALSE)</f>
        <v>#N/A</v>
      </c>
      <c r="D836" s="674" t="e">
        <f>VLOOKUP(F836,DB!$D$4:$G$403,3,FALSE)</f>
        <v>#N/A</v>
      </c>
      <c r="E836" s="675" t="e">
        <f>VLOOKUP(F836,DB!$D$4:$G$403,2,FALSE)</f>
        <v>#N/A</v>
      </c>
      <c r="F836" s="491"/>
      <c r="G836" s="491"/>
      <c r="H836" s="492"/>
      <c r="I836" s="493"/>
      <c r="J836" s="494" t="str">
        <f>IF(I836="","I열의 환율적용방법 선택",IF(I836="개별환율", "직접입력 하세요.", IF(OR(I836="가중평균환율",I836="송금환율"), "직접입력 하세요.", IF(I836="원화집행", 1, IF(I836="월별평균환율(미화)",VLOOKUP(MONTH(A836),월별평균환율!$B$34:$D$45,2,0), IF(I836="월별평균환율(현지화)",VLOOKUP(MONTH(A836),월별평균환율!$B$34:$D$45,3,0)))))))</f>
        <v>I열의 환율적용방법 선택</v>
      </c>
      <c r="K836" s="495">
        <f t="shared" si="12"/>
        <v>0</v>
      </c>
      <c r="L836" s="491"/>
      <c r="M836" s="496"/>
      <c r="N836" s="496"/>
    </row>
    <row r="837" spans="1:14" x14ac:dyDescent="0.3">
      <c r="A837" s="490"/>
      <c r="B837" s="490"/>
      <c r="C837" s="673" t="e">
        <f>VLOOKUP(F837,DB!$D$4:$G$403,4,FALSE)</f>
        <v>#N/A</v>
      </c>
      <c r="D837" s="674" t="e">
        <f>VLOOKUP(F837,DB!$D$4:$G$403,3,FALSE)</f>
        <v>#N/A</v>
      </c>
      <c r="E837" s="675" t="e">
        <f>VLOOKUP(F837,DB!$D$4:$G$403,2,FALSE)</f>
        <v>#N/A</v>
      </c>
      <c r="F837" s="491"/>
      <c r="G837" s="491"/>
      <c r="H837" s="492"/>
      <c r="I837" s="493"/>
      <c r="J837" s="494" t="str">
        <f>IF(I837="","I열의 환율적용방법 선택",IF(I837="개별환율", "직접입력 하세요.", IF(OR(I837="가중평균환율",I837="송금환율"), "직접입력 하세요.", IF(I837="원화집행", 1, IF(I837="월별평균환율(미화)",VLOOKUP(MONTH(A837),월별평균환율!$B$34:$D$45,2,0), IF(I837="월별평균환율(현지화)",VLOOKUP(MONTH(A837),월별평균환율!$B$34:$D$45,3,0)))))))</f>
        <v>I열의 환율적용방법 선택</v>
      </c>
      <c r="K837" s="495">
        <f t="shared" ref="K837:K900" si="13">IFERROR(ROUND(H837*J837, 0),0)</f>
        <v>0</v>
      </c>
      <c r="L837" s="491"/>
      <c r="M837" s="496"/>
      <c r="N837" s="496"/>
    </row>
    <row r="838" spans="1:14" x14ac:dyDescent="0.3">
      <c r="A838" s="490"/>
      <c r="B838" s="490"/>
      <c r="C838" s="673" t="e">
        <f>VLOOKUP(F838,DB!$D$4:$G$403,4,FALSE)</f>
        <v>#N/A</v>
      </c>
      <c r="D838" s="674" t="e">
        <f>VLOOKUP(F838,DB!$D$4:$G$403,3,FALSE)</f>
        <v>#N/A</v>
      </c>
      <c r="E838" s="675" t="e">
        <f>VLOOKUP(F838,DB!$D$4:$G$403,2,FALSE)</f>
        <v>#N/A</v>
      </c>
      <c r="F838" s="491"/>
      <c r="G838" s="491"/>
      <c r="H838" s="492"/>
      <c r="I838" s="493"/>
      <c r="J838" s="494" t="str">
        <f>IF(I838="","I열의 환율적용방법 선택",IF(I838="개별환율", "직접입력 하세요.", IF(OR(I838="가중평균환율",I838="송금환율"), "직접입력 하세요.", IF(I838="원화집행", 1, IF(I838="월별평균환율(미화)",VLOOKUP(MONTH(A838),월별평균환율!$B$34:$D$45,2,0), IF(I838="월별평균환율(현지화)",VLOOKUP(MONTH(A838),월별평균환율!$B$34:$D$45,3,0)))))))</f>
        <v>I열의 환율적용방법 선택</v>
      </c>
      <c r="K838" s="495">
        <f t="shared" si="13"/>
        <v>0</v>
      </c>
      <c r="L838" s="491"/>
      <c r="M838" s="496"/>
      <c r="N838" s="496"/>
    </row>
    <row r="839" spans="1:14" x14ac:dyDescent="0.3">
      <c r="A839" s="490"/>
      <c r="B839" s="490"/>
      <c r="C839" s="673" t="e">
        <f>VLOOKUP(F839,DB!$D$4:$G$403,4,FALSE)</f>
        <v>#N/A</v>
      </c>
      <c r="D839" s="674" t="e">
        <f>VLOOKUP(F839,DB!$D$4:$G$403,3,FALSE)</f>
        <v>#N/A</v>
      </c>
      <c r="E839" s="675" t="e">
        <f>VLOOKUP(F839,DB!$D$4:$G$403,2,FALSE)</f>
        <v>#N/A</v>
      </c>
      <c r="F839" s="491"/>
      <c r="G839" s="491"/>
      <c r="H839" s="492"/>
      <c r="I839" s="493"/>
      <c r="J839" s="494" t="str">
        <f>IF(I839="","I열의 환율적용방법 선택",IF(I839="개별환율", "직접입력 하세요.", IF(OR(I839="가중평균환율",I839="송금환율"), "직접입력 하세요.", IF(I839="원화집행", 1, IF(I839="월별평균환율(미화)",VLOOKUP(MONTH(A839),월별평균환율!$B$34:$D$45,2,0), IF(I839="월별평균환율(현지화)",VLOOKUP(MONTH(A839),월별평균환율!$B$34:$D$45,3,0)))))))</f>
        <v>I열의 환율적용방법 선택</v>
      </c>
      <c r="K839" s="495">
        <f t="shared" si="13"/>
        <v>0</v>
      </c>
      <c r="L839" s="491"/>
      <c r="M839" s="496"/>
      <c r="N839" s="496"/>
    </row>
    <row r="840" spans="1:14" x14ac:dyDescent="0.3">
      <c r="A840" s="490"/>
      <c r="B840" s="490"/>
      <c r="C840" s="673" t="e">
        <f>VLOOKUP(F840,DB!$D$4:$G$403,4,FALSE)</f>
        <v>#N/A</v>
      </c>
      <c r="D840" s="674" t="e">
        <f>VLOOKUP(F840,DB!$D$4:$G$403,3,FALSE)</f>
        <v>#N/A</v>
      </c>
      <c r="E840" s="675" t="e">
        <f>VLOOKUP(F840,DB!$D$4:$G$403,2,FALSE)</f>
        <v>#N/A</v>
      </c>
      <c r="F840" s="491"/>
      <c r="G840" s="491"/>
      <c r="H840" s="492"/>
      <c r="I840" s="493"/>
      <c r="J840" s="494" t="str">
        <f>IF(I840="","I열의 환율적용방법 선택",IF(I840="개별환율", "직접입력 하세요.", IF(OR(I840="가중평균환율",I840="송금환율"), "직접입력 하세요.", IF(I840="원화집행", 1, IF(I840="월별평균환율(미화)",VLOOKUP(MONTH(A840),월별평균환율!$B$34:$D$45,2,0), IF(I840="월별평균환율(현지화)",VLOOKUP(MONTH(A840),월별평균환율!$B$34:$D$45,3,0)))))))</f>
        <v>I열의 환율적용방법 선택</v>
      </c>
      <c r="K840" s="495">
        <f t="shared" si="13"/>
        <v>0</v>
      </c>
      <c r="L840" s="491"/>
      <c r="M840" s="496"/>
      <c r="N840" s="496"/>
    </row>
    <row r="841" spans="1:14" x14ac:dyDescent="0.3">
      <c r="A841" s="490"/>
      <c r="B841" s="490"/>
      <c r="C841" s="673" t="e">
        <f>VLOOKUP(F841,DB!$D$4:$G$403,4,FALSE)</f>
        <v>#N/A</v>
      </c>
      <c r="D841" s="674" t="e">
        <f>VLOOKUP(F841,DB!$D$4:$G$403,3,FALSE)</f>
        <v>#N/A</v>
      </c>
      <c r="E841" s="675" t="e">
        <f>VLOOKUP(F841,DB!$D$4:$G$403,2,FALSE)</f>
        <v>#N/A</v>
      </c>
      <c r="F841" s="491"/>
      <c r="G841" s="491"/>
      <c r="H841" s="492"/>
      <c r="I841" s="493"/>
      <c r="J841" s="494" t="str">
        <f>IF(I841="","I열의 환율적용방법 선택",IF(I841="개별환율", "직접입력 하세요.", IF(OR(I841="가중평균환율",I841="송금환율"), "직접입력 하세요.", IF(I841="원화집행", 1, IF(I841="월별평균환율(미화)",VLOOKUP(MONTH(A841),월별평균환율!$B$34:$D$45,2,0), IF(I841="월별평균환율(현지화)",VLOOKUP(MONTH(A841),월별평균환율!$B$34:$D$45,3,0)))))))</f>
        <v>I열의 환율적용방법 선택</v>
      </c>
      <c r="K841" s="495">
        <f t="shared" si="13"/>
        <v>0</v>
      </c>
      <c r="L841" s="491"/>
      <c r="M841" s="496"/>
      <c r="N841" s="496"/>
    </row>
    <row r="842" spans="1:14" x14ac:dyDescent="0.3">
      <c r="A842" s="490"/>
      <c r="B842" s="490"/>
      <c r="C842" s="673" t="e">
        <f>VLOOKUP(F842,DB!$D$4:$G$403,4,FALSE)</f>
        <v>#N/A</v>
      </c>
      <c r="D842" s="674" t="e">
        <f>VLOOKUP(F842,DB!$D$4:$G$403,3,FALSE)</f>
        <v>#N/A</v>
      </c>
      <c r="E842" s="675" t="e">
        <f>VLOOKUP(F842,DB!$D$4:$G$403,2,FALSE)</f>
        <v>#N/A</v>
      </c>
      <c r="F842" s="491"/>
      <c r="G842" s="491"/>
      <c r="H842" s="492"/>
      <c r="I842" s="493"/>
      <c r="J842" s="494" t="str">
        <f>IF(I842="","I열의 환율적용방법 선택",IF(I842="개별환율", "직접입력 하세요.", IF(OR(I842="가중평균환율",I842="송금환율"), "직접입력 하세요.", IF(I842="원화집행", 1, IF(I842="월별평균환율(미화)",VLOOKUP(MONTH(A842),월별평균환율!$B$34:$D$45,2,0), IF(I842="월별평균환율(현지화)",VLOOKUP(MONTH(A842),월별평균환율!$B$34:$D$45,3,0)))))))</f>
        <v>I열의 환율적용방법 선택</v>
      </c>
      <c r="K842" s="495">
        <f t="shared" si="13"/>
        <v>0</v>
      </c>
      <c r="L842" s="491"/>
      <c r="M842" s="496"/>
      <c r="N842" s="496"/>
    </row>
    <row r="843" spans="1:14" x14ac:dyDescent="0.3">
      <c r="A843" s="490"/>
      <c r="B843" s="490"/>
      <c r="C843" s="673" t="e">
        <f>VLOOKUP(F843,DB!$D$4:$G$403,4,FALSE)</f>
        <v>#N/A</v>
      </c>
      <c r="D843" s="674" t="e">
        <f>VLOOKUP(F843,DB!$D$4:$G$403,3,FALSE)</f>
        <v>#N/A</v>
      </c>
      <c r="E843" s="675" t="e">
        <f>VLOOKUP(F843,DB!$D$4:$G$403,2,FALSE)</f>
        <v>#N/A</v>
      </c>
      <c r="F843" s="491"/>
      <c r="G843" s="491"/>
      <c r="H843" s="492"/>
      <c r="I843" s="493"/>
      <c r="J843" s="494" t="str">
        <f>IF(I843="","I열의 환율적용방법 선택",IF(I843="개별환율", "직접입력 하세요.", IF(OR(I843="가중평균환율",I843="송금환율"), "직접입력 하세요.", IF(I843="원화집행", 1, IF(I843="월별평균환율(미화)",VLOOKUP(MONTH(A843),월별평균환율!$B$34:$D$45,2,0), IF(I843="월별평균환율(현지화)",VLOOKUP(MONTH(A843),월별평균환율!$B$34:$D$45,3,0)))))))</f>
        <v>I열의 환율적용방법 선택</v>
      </c>
      <c r="K843" s="495">
        <f t="shared" si="13"/>
        <v>0</v>
      </c>
      <c r="L843" s="491"/>
      <c r="M843" s="496"/>
      <c r="N843" s="496"/>
    </row>
    <row r="844" spans="1:14" x14ac:dyDescent="0.3">
      <c r="A844" s="490"/>
      <c r="B844" s="490"/>
      <c r="C844" s="673" t="e">
        <f>VLOOKUP(F844,DB!$D$4:$G$403,4,FALSE)</f>
        <v>#N/A</v>
      </c>
      <c r="D844" s="674" t="e">
        <f>VLOOKUP(F844,DB!$D$4:$G$403,3,FALSE)</f>
        <v>#N/A</v>
      </c>
      <c r="E844" s="675" t="e">
        <f>VLOOKUP(F844,DB!$D$4:$G$403,2,FALSE)</f>
        <v>#N/A</v>
      </c>
      <c r="F844" s="491"/>
      <c r="G844" s="491"/>
      <c r="H844" s="492"/>
      <c r="I844" s="493"/>
      <c r="J844" s="494" t="str">
        <f>IF(I844="","I열의 환율적용방법 선택",IF(I844="개별환율", "직접입력 하세요.", IF(OR(I844="가중평균환율",I844="송금환율"), "직접입력 하세요.", IF(I844="원화집행", 1, IF(I844="월별평균환율(미화)",VLOOKUP(MONTH(A844),월별평균환율!$B$34:$D$45,2,0), IF(I844="월별평균환율(현지화)",VLOOKUP(MONTH(A844),월별평균환율!$B$34:$D$45,3,0)))))))</f>
        <v>I열의 환율적용방법 선택</v>
      </c>
      <c r="K844" s="495">
        <f t="shared" si="13"/>
        <v>0</v>
      </c>
      <c r="L844" s="491"/>
      <c r="M844" s="496"/>
      <c r="N844" s="496"/>
    </row>
    <row r="845" spans="1:14" x14ac:dyDescent="0.3">
      <c r="A845" s="490"/>
      <c r="B845" s="490"/>
      <c r="C845" s="673" t="e">
        <f>VLOOKUP(F845,DB!$D$4:$G$403,4,FALSE)</f>
        <v>#N/A</v>
      </c>
      <c r="D845" s="674" t="e">
        <f>VLOOKUP(F845,DB!$D$4:$G$403,3,FALSE)</f>
        <v>#N/A</v>
      </c>
      <c r="E845" s="675" t="e">
        <f>VLOOKUP(F845,DB!$D$4:$G$403,2,FALSE)</f>
        <v>#N/A</v>
      </c>
      <c r="F845" s="491"/>
      <c r="G845" s="491"/>
      <c r="H845" s="492"/>
      <c r="I845" s="493"/>
      <c r="J845" s="494" t="str">
        <f>IF(I845="","I열의 환율적용방법 선택",IF(I845="개별환율", "직접입력 하세요.", IF(OR(I845="가중평균환율",I845="송금환율"), "직접입력 하세요.", IF(I845="원화집행", 1, IF(I845="월별평균환율(미화)",VLOOKUP(MONTH(A845),월별평균환율!$B$34:$D$45,2,0), IF(I845="월별평균환율(현지화)",VLOOKUP(MONTH(A845),월별평균환율!$B$34:$D$45,3,0)))))))</f>
        <v>I열의 환율적용방법 선택</v>
      </c>
      <c r="K845" s="495">
        <f t="shared" si="13"/>
        <v>0</v>
      </c>
      <c r="L845" s="491"/>
      <c r="M845" s="496"/>
      <c r="N845" s="496"/>
    </row>
    <row r="846" spans="1:14" x14ac:dyDescent="0.3">
      <c r="A846" s="490"/>
      <c r="B846" s="490"/>
      <c r="C846" s="673" t="e">
        <f>VLOOKUP(F846,DB!$D$4:$G$403,4,FALSE)</f>
        <v>#N/A</v>
      </c>
      <c r="D846" s="674" t="e">
        <f>VLOOKUP(F846,DB!$D$4:$G$403,3,FALSE)</f>
        <v>#N/A</v>
      </c>
      <c r="E846" s="675" t="e">
        <f>VLOOKUP(F846,DB!$D$4:$G$403,2,FALSE)</f>
        <v>#N/A</v>
      </c>
      <c r="F846" s="491"/>
      <c r="G846" s="491"/>
      <c r="H846" s="492"/>
      <c r="I846" s="493"/>
      <c r="J846" s="494" t="str">
        <f>IF(I846="","I열의 환율적용방법 선택",IF(I846="개별환율", "직접입력 하세요.", IF(OR(I846="가중평균환율",I846="송금환율"), "직접입력 하세요.", IF(I846="원화집행", 1, IF(I846="월별평균환율(미화)",VLOOKUP(MONTH(A846),월별평균환율!$B$34:$D$45,2,0), IF(I846="월별평균환율(현지화)",VLOOKUP(MONTH(A846),월별평균환율!$B$34:$D$45,3,0)))))))</f>
        <v>I열의 환율적용방법 선택</v>
      </c>
      <c r="K846" s="495">
        <f t="shared" si="13"/>
        <v>0</v>
      </c>
      <c r="L846" s="491"/>
      <c r="M846" s="496"/>
      <c r="N846" s="496"/>
    </row>
    <row r="847" spans="1:14" x14ac:dyDescent="0.3">
      <c r="A847" s="490"/>
      <c r="B847" s="490"/>
      <c r="C847" s="673" t="e">
        <f>VLOOKUP(F847,DB!$D$4:$G$403,4,FALSE)</f>
        <v>#N/A</v>
      </c>
      <c r="D847" s="674" t="e">
        <f>VLOOKUP(F847,DB!$D$4:$G$403,3,FALSE)</f>
        <v>#N/A</v>
      </c>
      <c r="E847" s="675" t="e">
        <f>VLOOKUP(F847,DB!$D$4:$G$403,2,FALSE)</f>
        <v>#N/A</v>
      </c>
      <c r="F847" s="491"/>
      <c r="G847" s="491"/>
      <c r="H847" s="492"/>
      <c r="I847" s="493"/>
      <c r="J847" s="494" t="str">
        <f>IF(I847="","I열의 환율적용방법 선택",IF(I847="개별환율", "직접입력 하세요.", IF(OR(I847="가중평균환율",I847="송금환율"), "직접입력 하세요.", IF(I847="원화집행", 1, IF(I847="월별평균환율(미화)",VLOOKUP(MONTH(A847),월별평균환율!$B$34:$D$45,2,0), IF(I847="월별평균환율(현지화)",VLOOKUP(MONTH(A847),월별평균환율!$B$34:$D$45,3,0)))))))</f>
        <v>I열의 환율적용방법 선택</v>
      </c>
      <c r="K847" s="495">
        <f t="shared" si="13"/>
        <v>0</v>
      </c>
      <c r="L847" s="491"/>
      <c r="M847" s="496"/>
      <c r="N847" s="496"/>
    </row>
    <row r="848" spans="1:14" x14ac:dyDescent="0.3">
      <c r="A848" s="490"/>
      <c r="B848" s="490"/>
      <c r="C848" s="673" t="e">
        <f>VLOOKUP(F848,DB!$D$4:$G$403,4,FALSE)</f>
        <v>#N/A</v>
      </c>
      <c r="D848" s="674" t="e">
        <f>VLOOKUP(F848,DB!$D$4:$G$403,3,FALSE)</f>
        <v>#N/A</v>
      </c>
      <c r="E848" s="675" t="e">
        <f>VLOOKUP(F848,DB!$D$4:$G$403,2,FALSE)</f>
        <v>#N/A</v>
      </c>
      <c r="F848" s="491"/>
      <c r="G848" s="491"/>
      <c r="H848" s="492"/>
      <c r="I848" s="493"/>
      <c r="J848" s="494" t="str">
        <f>IF(I848="","I열의 환율적용방법 선택",IF(I848="개별환율", "직접입력 하세요.", IF(OR(I848="가중평균환율",I848="송금환율"), "직접입력 하세요.", IF(I848="원화집행", 1, IF(I848="월별평균환율(미화)",VLOOKUP(MONTH(A848),월별평균환율!$B$34:$D$45,2,0), IF(I848="월별평균환율(현지화)",VLOOKUP(MONTH(A848),월별평균환율!$B$34:$D$45,3,0)))))))</f>
        <v>I열의 환율적용방법 선택</v>
      </c>
      <c r="K848" s="495">
        <f t="shared" si="13"/>
        <v>0</v>
      </c>
      <c r="L848" s="491"/>
      <c r="M848" s="496"/>
      <c r="N848" s="496"/>
    </row>
    <row r="849" spans="1:14" x14ac:dyDescent="0.3">
      <c r="A849" s="490"/>
      <c r="B849" s="490"/>
      <c r="C849" s="673" t="e">
        <f>VLOOKUP(F849,DB!$D$4:$G$403,4,FALSE)</f>
        <v>#N/A</v>
      </c>
      <c r="D849" s="674" t="e">
        <f>VLOOKUP(F849,DB!$D$4:$G$403,3,FALSE)</f>
        <v>#N/A</v>
      </c>
      <c r="E849" s="675" t="e">
        <f>VLOOKUP(F849,DB!$D$4:$G$403,2,FALSE)</f>
        <v>#N/A</v>
      </c>
      <c r="F849" s="491"/>
      <c r="G849" s="491"/>
      <c r="H849" s="492"/>
      <c r="I849" s="493"/>
      <c r="J849" s="494" t="str">
        <f>IF(I849="","I열의 환율적용방법 선택",IF(I849="개별환율", "직접입력 하세요.", IF(OR(I849="가중평균환율",I849="송금환율"), "직접입력 하세요.", IF(I849="원화집행", 1, IF(I849="월별평균환율(미화)",VLOOKUP(MONTH(A849),월별평균환율!$B$34:$D$45,2,0), IF(I849="월별평균환율(현지화)",VLOOKUP(MONTH(A849),월별평균환율!$B$34:$D$45,3,0)))))))</f>
        <v>I열의 환율적용방법 선택</v>
      </c>
      <c r="K849" s="495">
        <f t="shared" si="13"/>
        <v>0</v>
      </c>
      <c r="L849" s="491"/>
      <c r="M849" s="496"/>
      <c r="N849" s="496"/>
    </row>
    <row r="850" spans="1:14" x14ac:dyDescent="0.3">
      <c r="A850" s="490"/>
      <c r="B850" s="490"/>
      <c r="C850" s="673" t="e">
        <f>VLOOKUP(F850,DB!$D$4:$G$403,4,FALSE)</f>
        <v>#N/A</v>
      </c>
      <c r="D850" s="674" t="e">
        <f>VLOOKUP(F850,DB!$D$4:$G$403,3,FALSE)</f>
        <v>#N/A</v>
      </c>
      <c r="E850" s="675" t="e">
        <f>VLOOKUP(F850,DB!$D$4:$G$403,2,FALSE)</f>
        <v>#N/A</v>
      </c>
      <c r="F850" s="491"/>
      <c r="G850" s="491"/>
      <c r="H850" s="492"/>
      <c r="I850" s="493"/>
      <c r="J850" s="494" t="str">
        <f>IF(I850="","I열의 환율적용방법 선택",IF(I850="개별환율", "직접입력 하세요.", IF(OR(I850="가중평균환율",I850="송금환율"), "직접입력 하세요.", IF(I850="원화집행", 1, IF(I850="월별평균환율(미화)",VLOOKUP(MONTH(A850),월별평균환율!$B$34:$D$45,2,0), IF(I850="월별평균환율(현지화)",VLOOKUP(MONTH(A850),월별평균환율!$B$34:$D$45,3,0)))))))</f>
        <v>I열의 환율적용방법 선택</v>
      </c>
      <c r="K850" s="495">
        <f t="shared" si="13"/>
        <v>0</v>
      </c>
      <c r="L850" s="491"/>
      <c r="M850" s="496"/>
      <c r="N850" s="496"/>
    </row>
    <row r="851" spans="1:14" x14ac:dyDescent="0.3">
      <c r="A851" s="490"/>
      <c r="B851" s="490"/>
      <c r="C851" s="673" t="e">
        <f>VLOOKUP(F851,DB!$D$4:$G$403,4,FALSE)</f>
        <v>#N/A</v>
      </c>
      <c r="D851" s="674" t="e">
        <f>VLOOKUP(F851,DB!$D$4:$G$403,3,FALSE)</f>
        <v>#N/A</v>
      </c>
      <c r="E851" s="675" t="e">
        <f>VLOOKUP(F851,DB!$D$4:$G$403,2,FALSE)</f>
        <v>#N/A</v>
      </c>
      <c r="F851" s="491"/>
      <c r="G851" s="491"/>
      <c r="H851" s="492"/>
      <c r="I851" s="493"/>
      <c r="J851" s="494" t="str">
        <f>IF(I851="","I열의 환율적용방법 선택",IF(I851="개별환율", "직접입력 하세요.", IF(OR(I851="가중평균환율",I851="송금환율"), "직접입력 하세요.", IF(I851="원화집행", 1, IF(I851="월별평균환율(미화)",VLOOKUP(MONTH(A851),월별평균환율!$B$34:$D$45,2,0), IF(I851="월별평균환율(현지화)",VLOOKUP(MONTH(A851),월별평균환율!$B$34:$D$45,3,0)))))))</f>
        <v>I열의 환율적용방법 선택</v>
      </c>
      <c r="K851" s="495">
        <f t="shared" si="13"/>
        <v>0</v>
      </c>
      <c r="L851" s="491"/>
      <c r="M851" s="496"/>
      <c r="N851" s="496"/>
    </row>
    <row r="852" spans="1:14" x14ac:dyDescent="0.3">
      <c r="A852" s="490"/>
      <c r="B852" s="490"/>
      <c r="C852" s="673" t="e">
        <f>VLOOKUP(F852,DB!$D$4:$G$403,4,FALSE)</f>
        <v>#N/A</v>
      </c>
      <c r="D852" s="674" t="e">
        <f>VLOOKUP(F852,DB!$D$4:$G$403,3,FALSE)</f>
        <v>#N/A</v>
      </c>
      <c r="E852" s="675" t="e">
        <f>VLOOKUP(F852,DB!$D$4:$G$403,2,FALSE)</f>
        <v>#N/A</v>
      </c>
      <c r="F852" s="491"/>
      <c r="G852" s="491"/>
      <c r="H852" s="492"/>
      <c r="I852" s="493"/>
      <c r="J852" s="494" t="str">
        <f>IF(I852="","I열의 환율적용방법 선택",IF(I852="개별환율", "직접입력 하세요.", IF(OR(I852="가중평균환율",I852="송금환율"), "직접입력 하세요.", IF(I852="원화집행", 1, IF(I852="월별평균환율(미화)",VLOOKUP(MONTH(A852),월별평균환율!$B$34:$D$45,2,0), IF(I852="월별평균환율(현지화)",VLOOKUP(MONTH(A852),월별평균환율!$B$34:$D$45,3,0)))))))</f>
        <v>I열의 환율적용방법 선택</v>
      </c>
      <c r="K852" s="495">
        <f t="shared" si="13"/>
        <v>0</v>
      </c>
      <c r="L852" s="491"/>
      <c r="M852" s="496"/>
      <c r="N852" s="496"/>
    </row>
    <row r="853" spans="1:14" x14ac:dyDescent="0.3">
      <c r="A853" s="490"/>
      <c r="B853" s="490"/>
      <c r="C853" s="673" t="e">
        <f>VLOOKUP(F853,DB!$D$4:$G$403,4,FALSE)</f>
        <v>#N/A</v>
      </c>
      <c r="D853" s="674" t="e">
        <f>VLOOKUP(F853,DB!$D$4:$G$403,3,FALSE)</f>
        <v>#N/A</v>
      </c>
      <c r="E853" s="675" t="e">
        <f>VLOOKUP(F853,DB!$D$4:$G$403,2,FALSE)</f>
        <v>#N/A</v>
      </c>
      <c r="F853" s="491"/>
      <c r="G853" s="491"/>
      <c r="H853" s="492"/>
      <c r="I853" s="493"/>
      <c r="J853" s="494" t="str">
        <f>IF(I853="","I열의 환율적용방법 선택",IF(I853="개별환율", "직접입력 하세요.", IF(OR(I853="가중평균환율",I853="송금환율"), "직접입력 하세요.", IF(I853="원화집행", 1, IF(I853="월별평균환율(미화)",VLOOKUP(MONTH(A853),월별평균환율!$B$34:$D$45,2,0), IF(I853="월별평균환율(현지화)",VLOOKUP(MONTH(A853),월별평균환율!$B$34:$D$45,3,0)))))))</f>
        <v>I열의 환율적용방법 선택</v>
      </c>
      <c r="K853" s="495">
        <f t="shared" si="13"/>
        <v>0</v>
      </c>
      <c r="L853" s="491"/>
      <c r="M853" s="496"/>
      <c r="N853" s="496"/>
    </row>
    <row r="854" spans="1:14" x14ac:dyDescent="0.3">
      <c r="A854" s="490"/>
      <c r="B854" s="490"/>
      <c r="C854" s="673" t="e">
        <f>VLOOKUP(F854,DB!$D$4:$G$403,4,FALSE)</f>
        <v>#N/A</v>
      </c>
      <c r="D854" s="674" t="e">
        <f>VLOOKUP(F854,DB!$D$4:$G$403,3,FALSE)</f>
        <v>#N/A</v>
      </c>
      <c r="E854" s="675" t="e">
        <f>VLOOKUP(F854,DB!$D$4:$G$403,2,FALSE)</f>
        <v>#N/A</v>
      </c>
      <c r="F854" s="491"/>
      <c r="G854" s="491"/>
      <c r="H854" s="492"/>
      <c r="I854" s="493"/>
      <c r="J854" s="494" t="str">
        <f>IF(I854="","I열의 환율적용방법 선택",IF(I854="개별환율", "직접입력 하세요.", IF(OR(I854="가중평균환율",I854="송금환율"), "직접입력 하세요.", IF(I854="원화집행", 1, IF(I854="월별평균환율(미화)",VLOOKUP(MONTH(A854),월별평균환율!$B$34:$D$45,2,0), IF(I854="월별평균환율(현지화)",VLOOKUP(MONTH(A854),월별평균환율!$B$34:$D$45,3,0)))))))</f>
        <v>I열의 환율적용방법 선택</v>
      </c>
      <c r="K854" s="495">
        <f t="shared" si="13"/>
        <v>0</v>
      </c>
      <c r="L854" s="491"/>
      <c r="M854" s="496"/>
      <c r="N854" s="496"/>
    </row>
    <row r="855" spans="1:14" x14ac:dyDescent="0.3">
      <c r="A855" s="490"/>
      <c r="B855" s="490"/>
      <c r="C855" s="673" t="e">
        <f>VLOOKUP(F855,DB!$D$4:$G$403,4,FALSE)</f>
        <v>#N/A</v>
      </c>
      <c r="D855" s="674" t="e">
        <f>VLOOKUP(F855,DB!$D$4:$G$403,3,FALSE)</f>
        <v>#N/A</v>
      </c>
      <c r="E855" s="675" t="e">
        <f>VLOOKUP(F855,DB!$D$4:$G$403,2,FALSE)</f>
        <v>#N/A</v>
      </c>
      <c r="F855" s="491"/>
      <c r="G855" s="491"/>
      <c r="H855" s="492"/>
      <c r="I855" s="493"/>
      <c r="J855" s="494" t="str">
        <f>IF(I855="","I열의 환율적용방법 선택",IF(I855="개별환율", "직접입력 하세요.", IF(OR(I855="가중평균환율",I855="송금환율"), "직접입력 하세요.", IF(I855="원화집행", 1, IF(I855="월별평균환율(미화)",VLOOKUP(MONTH(A855),월별평균환율!$B$34:$D$45,2,0), IF(I855="월별평균환율(현지화)",VLOOKUP(MONTH(A855),월별평균환율!$B$34:$D$45,3,0)))))))</f>
        <v>I열의 환율적용방법 선택</v>
      </c>
      <c r="K855" s="495">
        <f t="shared" si="13"/>
        <v>0</v>
      </c>
      <c r="L855" s="491"/>
      <c r="M855" s="496"/>
      <c r="N855" s="496"/>
    </row>
    <row r="856" spans="1:14" x14ac:dyDescent="0.3">
      <c r="A856" s="490"/>
      <c r="B856" s="490"/>
      <c r="C856" s="673" t="e">
        <f>VLOOKUP(F856,DB!$D$4:$G$403,4,FALSE)</f>
        <v>#N/A</v>
      </c>
      <c r="D856" s="674" t="e">
        <f>VLOOKUP(F856,DB!$D$4:$G$403,3,FALSE)</f>
        <v>#N/A</v>
      </c>
      <c r="E856" s="675" t="e">
        <f>VLOOKUP(F856,DB!$D$4:$G$403,2,FALSE)</f>
        <v>#N/A</v>
      </c>
      <c r="F856" s="491"/>
      <c r="G856" s="491"/>
      <c r="H856" s="492"/>
      <c r="I856" s="493"/>
      <c r="J856" s="494" t="str">
        <f>IF(I856="","I열의 환율적용방법 선택",IF(I856="개별환율", "직접입력 하세요.", IF(OR(I856="가중평균환율",I856="송금환율"), "직접입력 하세요.", IF(I856="원화집행", 1, IF(I856="월별평균환율(미화)",VLOOKUP(MONTH(A856),월별평균환율!$B$34:$D$45,2,0), IF(I856="월별평균환율(현지화)",VLOOKUP(MONTH(A856),월별평균환율!$B$34:$D$45,3,0)))))))</f>
        <v>I열의 환율적용방법 선택</v>
      </c>
      <c r="K856" s="495">
        <f t="shared" si="13"/>
        <v>0</v>
      </c>
      <c r="L856" s="491"/>
      <c r="M856" s="496"/>
      <c r="N856" s="496"/>
    </row>
    <row r="857" spans="1:14" x14ac:dyDescent="0.3">
      <c r="A857" s="490"/>
      <c r="B857" s="490"/>
      <c r="C857" s="673" t="e">
        <f>VLOOKUP(F857,DB!$D$4:$G$403,4,FALSE)</f>
        <v>#N/A</v>
      </c>
      <c r="D857" s="674" t="e">
        <f>VLOOKUP(F857,DB!$D$4:$G$403,3,FALSE)</f>
        <v>#N/A</v>
      </c>
      <c r="E857" s="675" t="e">
        <f>VLOOKUP(F857,DB!$D$4:$G$403,2,FALSE)</f>
        <v>#N/A</v>
      </c>
      <c r="F857" s="491"/>
      <c r="G857" s="491"/>
      <c r="H857" s="492"/>
      <c r="I857" s="493"/>
      <c r="J857" s="494" t="str">
        <f>IF(I857="","I열의 환율적용방법 선택",IF(I857="개별환율", "직접입력 하세요.", IF(OR(I857="가중평균환율",I857="송금환율"), "직접입력 하세요.", IF(I857="원화집행", 1, IF(I857="월별평균환율(미화)",VLOOKUP(MONTH(A857),월별평균환율!$B$34:$D$45,2,0), IF(I857="월별평균환율(현지화)",VLOOKUP(MONTH(A857),월별평균환율!$B$34:$D$45,3,0)))))))</f>
        <v>I열의 환율적용방법 선택</v>
      </c>
      <c r="K857" s="495">
        <f t="shared" si="13"/>
        <v>0</v>
      </c>
      <c r="L857" s="491"/>
      <c r="M857" s="496"/>
      <c r="N857" s="496"/>
    </row>
    <row r="858" spans="1:14" x14ac:dyDescent="0.3">
      <c r="A858" s="490"/>
      <c r="B858" s="490"/>
      <c r="C858" s="673" t="e">
        <f>VLOOKUP(F858,DB!$D$4:$G$403,4,FALSE)</f>
        <v>#N/A</v>
      </c>
      <c r="D858" s="674" t="e">
        <f>VLOOKUP(F858,DB!$D$4:$G$403,3,FALSE)</f>
        <v>#N/A</v>
      </c>
      <c r="E858" s="675" t="e">
        <f>VLOOKUP(F858,DB!$D$4:$G$403,2,FALSE)</f>
        <v>#N/A</v>
      </c>
      <c r="F858" s="491"/>
      <c r="G858" s="491"/>
      <c r="H858" s="492"/>
      <c r="I858" s="493"/>
      <c r="J858" s="494" t="str">
        <f>IF(I858="","I열의 환율적용방법 선택",IF(I858="개별환율", "직접입력 하세요.", IF(OR(I858="가중평균환율",I858="송금환율"), "직접입력 하세요.", IF(I858="원화집행", 1, IF(I858="월별평균환율(미화)",VLOOKUP(MONTH(A858),월별평균환율!$B$34:$D$45,2,0), IF(I858="월별평균환율(현지화)",VLOOKUP(MONTH(A858),월별평균환율!$B$34:$D$45,3,0)))))))</f>
        <v>I열의 환율적용방법 선택</v>
      </c>
      <c r="K858" s="495">
        <f t="shared" si="13"/>
        <v>0</v>
      </c>
      <c r="L858" s="491"/>
      <c r="M858" s="496"/>
      <c r="N858" s="496"/>
    </row>
    <row r="859" spans="1:14" x14ac:dyDescent="0.3">
      <c r="A859" s="490"/>
      <c r="B859" s="490"/>
      <c r="C859" s="673" t="e">
        <f>VLOOKUP(F859,DB!$D$4:$G$403,4,FALSE)</f>
        <v>#N/A</v>
      </c>
      <c r="D859" s="674" t="e">
        <f>VLOOKUP(F859,DB!$D$4:$G$403,3,FALSE)</f>
        <v>#N/A</v>
      </c>
      <c r="E859" s="675" t="e">
        <f>VLOOKUP(F859,DB!$D$4:$G$403,2,FALSE)</f>
        <v>#N/A</v>
      </c>
      <c r="F859" s="491"/>
      <c r="G859" s="491"/>
      <c r="H859" s="492"/>
      <c r="I859" s="493"/>
      <c r="J859" s="494" t="str">
        <f>IF(I859="","I열의 환율적용방법 선택",IF(I859="개별환율", "직접입력 하세요.", IF(OR(I859="가중평균환율",I859="송금환율"), "직접입력 하세요.", IF(I859="원화집행", 1, IF(I859="월별평균환율(미화)",VLOOKUP(MONTH(A859),월별평균환율!$B$34:$D$45,2,0), IF(I859="월별평균환율(현지화)",VLOOKUP(MONTH(A859),월별평균환율!$B$34:$D$45,3,0)))))))</f>
        <v>I열의 환율적용방법 선택</v>
      </c>
      <c r="K859" s="495">
        <f t="shared" si="13"/>
        <v>0</v>
      </c>
      <c r="L859" s="491"/>
      <c r="M859" s="496"/>
      <c r="N859" s="496"/>
    </row>
    <row r="860" spans="1:14" x14ac:dyDescent="0.3">
      <c r="A860" s="490"/>
      <c r="B860" s="490"/>
      <c r="C860" s="673" t="e">
        <f>VLOOKUP(F860,DB!$D$4:$G$403,4,FALSE)</f>
        <v>#N/A</v>
      </c>
      <c r="D860" s="674" t="e">
        <f>VLOOKUP(F860,DB!$D$4:$G$403,3,FALSE)</f>
        <v>#N/A</v>
      </c>
      <c r="E860" s="675" t="e">
        <f>VLOOKUP(F860,DB!$D$4:$G$403,2,FALSE)</f>
        <v>#N/A</v>
      </c>
      <c r="F860" s="491"/>
      <c r="G860" s="491"/>
      <c r="H860" s="492"/>
      <c r="I860" s="493"/>
      <c r="J860" s="494" t="str">
        <f>IF(I860="","I열의 환율적용방법 선택",IF(I860="개별환율", "직접입력 하세요.", IF(OR(I860="가중평균환율",I860="송금환율"), "직접입력 하세요.", IF(I860="원화집행", 1, IF(I860="월별평균환율(미화)",VLOOKUP(MONTH(A860),월별평균환율!$B$34:$D$45,2,0), IF(I860="월별평균환율(현지화)",VLOOKUP(MONTH(A860),월별평균환율!$B$34:$D$45,3,0)))))))</f>
        <v>I열의 환율적용방법 선택</v>
      </c>
      <c r="K860" s="495">
        <f t="shared" si="13"/>
        <v>0</v>
      </c>
      <c r="L860" s="491"/>
      <c r="M860" s="496"/>
      <c r="N860" s="496"/>
    </row>
    <row r="861" spans="1:14" x14ac:dyDescent="0.3">
      <c r="A861" s="490"/>
      <c r="B861" s="490"/>
      <c r="C861" s="673" t="e">
        <f>VLOOKUP(F861,DB!$D$4:$G$403,4,FALSE)</f>
        <v>#N/A</v>
      </c>
      <c r="D861" s="674" t="e">
        <f>VLOOKUP(F861,DB!$D$4:$G$403,3,FALSE)</f>
        <v>#N/A</v>
      </c>
      <c r="E861" s="675" t="e">
        <f>VLOOKUP(F861,DB!$D$4:$G$403,2,FALSE)</f>
        <v>#N/A</v>
      </c>
      <c r="F861" s="491"/>
      <c r="G861" s="491"/>
      <c r="H861" s="492"/>
      <c r="I861" s="493"/>
      <c r="J861" s="494" t="str">
        <f>IF(I861="","I열의 환율적용방법 선택",IF(I861="개별환율", "직접입력 하세요.", IF(OR(I861="가중평균환율",I861="송금환율"), "직접입력 하세요.", IF(I861="원화집행", 1, IF(I861="월별평균환율(미화)",VLOOKUP(MONTH(A861),월별평균환율!$B$34:$D$45,2,0), IF(I861="월별평균환율(현지화)",VLOOKUP(MONTH(A861),월별평균환율!$B$34:$D$45,3,0)))))))</f>
        <v>I열의 환율적용방법 선택</v>
      </c>
      <c r="K861" s="495">
        <f t="shared" si="13"/>
        <v>0</v>
      </c>
      <c r="L861" s="491"/>
      <c r="M861" s="496"/>
      <c r="N861" s="496"/>
    </row>
    <row r="862" spans="1:14" x14ac:dyDescent="0.3">
      <c r="A862" s="490"/>
      <c r="B862" s="490"/>
      <c r="C862" s="673" t="e">
        <f>VLOOKUP(F862,DB!$D$4:$G$403,4,FALSE)</f>
        <v>#N/A</v>
      </c>
      <c r="D862" s="674" t="e">
        <f>VLOOKUP(F862,DB!$D$4:$G$403,3,FALSE)</f>
        <v>#N/A</v>
      </c>
      <c r="E862" s="675" t="e">
        <f>VLOOKUP(F862,DB!$D$4:$G$403,2,FALSE)</f>
        <v>#N/A</v>
      </c>
      <c r="F862" s="491"/>
      <c r="G862" s="491"/>
      <c r="H862" s="492"/>
      <c r="I862" s="493"/>
      <c r="J862" s="494" t="str">
        <f>IF(I862="","I열의 환율적용방법 선택",IF(I862="개별환율", "직접입력 하세요.", IF(OR(I862="가중평균환율",I862="송금환율"), "직접입력 하세요.", IF(I862="원화집행", 1, IF(I862="월별평균환율(미화)",VLOOKUP(MONTH(A862),월별평균환율!$B$34:$D$45,2,0), IF(I862="월별평균환율(현지화)",VLOOKUP(MONTH(A862),월별평균환율!$B$34:$D$45,3,0)))))))</f>
        <v>I열의 환율적용방법 선택</v>
      </c>
      <c r="K862" s="495">
        <f t="shared" si="13"/>
        <v>0</v>
      </c>
      <c r="L862" s="491"/>
      <c r="M862" s="496"/>
      <c r="N862" s="496"/>
    </row>
    <row r="863" spans="1:14" x14ac:dyDescent="0.3">
      <c r="A863" s="490"/>
      <c r="B863" s="490"/>
      <c r="C863" s="673" t="e">
        <f>VLOOKUP(F863,DB!$D$4:$G$403,4,FALSE)</f>
        <v>#N/A</v>
      </c>
      <c r="D863" s="674" t="e">
        <f>VLOOKUP(F863,DB!$D$4:$G$403,3,FALSE)</f>
        <v>#N/A</v>
      </c>
      <c r="E863" s="675" t="e">
        <f>VLOOKUP(F863,DB!$D$4:$G$403,2,FALSE)</f>
        <v>#N/A</v>
      </c>
      <c r="F863" s="491"/>
      <c r="G863" s="491"/>
      <c r="H863" s="492"/>
      <c r="I863" s="493"/>
      <c r="J863" s="494" t="str">
        <f>IF(I863="","I열의 환율적용방법 선택",IF(I863="개별환율", "직접입력 하세요.", IF(OR(I863="가중평균환율",I863="송금환율"), "직접입력 하세요.", IF(I863="원화집행", 1, IF(I863="월별평균환율(미화)",VLOOKUP(MONTH(A863),월별평균환율!$B$34:$D$45,2,0), IF(I863="월별평균환율(현지화)",VLOOKUP(MONTH(A863),월별평균환율!$B$34:$D$45,3,0)))))))</f>
        <v>I열의 환율적용방법 선택</v>
      </c>
      <c r="K863" s="495">
        <f t="shared" si="13"/>
        <v>0</v>
      </c>
      <c r="L863" s="491"/>
      <c r="M863" s="496"/>
      <c r="N863" s="496"/>
    </row>
    <row r="864" spans="1:14" x14ac:dyDescent="0.3">
      <c r="A864" s="490"/>
      <c r="B864" s="490"/>
      <c r="C864" s="673" t="e">
        <f>VLOOKUP(F864,DB!$D$4:$G$403,4,FALSE)</f>
        <v>#N/A</v>
      </c>
      <c r="D864" s="674" t="e">
        <f>VLOOKUP(F864,DB!$D$4:$G$403,3,FALSE)</f>
        <v>#N/A</v>
      </c>
      <c r="E864" s="675" t="e">
        <f>VLOOKUP(F864,DB!$D$4:$G$403,2,FALSE)</f>
        <v>#N/A</v>
      </c>
      <c r="F864" s="491"/>
      <c r="G864" s="491"/>
      <c r="H864" s="492"/>
      <c r="I864" s="493"/>
      <c r="J864" s="494" t="str">
        <f>IF(I864="","I열의 환율적용방법 선택",IF(I864="개별환율", "직접입력 하세요.", IF(OR(I864="가중평균환율",I864="송금환율"), "직접입력 하세요.", IF(I864="원화집행", 1, IF(I864="월별평균환율(미화)",VLOOKUP(MONTH(A864),월별평균환율!$B$34:$D$45,2,0), IF(I864="월별평균환율(현지화)",VLOOKUP(MONTH(A864),월별평균환율!$B$34:$D$45,3,0)))))))</f>
        <v>I열의 환율적용방법 선택</v>
      </c>
      <c r="K864" s="495">
        <f t="shared" si="13"/>
        <v>0</v>
      </c>
      <c r="L864" s="491"/>
      <c r="M864" s="496"/>
      <c r="N864" s="496"/>
    </row>
    <row r="865" spans="1:14" x14ac:dyDescent="0.3">
      <c r="A865" s="490"/>
      <c r="B865" s="490"/>
      <c r="C865" s="673" t="e">
        <f>VLOOKUP(F865,DB!$D$4:$G$403,4,FALSE)</f>
        <v>#N/A</v>
      </c>
      <c r="D865" s="674" t="e">
        <f>VLOOKUP(F865,DB!$D$4:$G$403,3,FALSE)</f>
        <v>#N/A</v>
      </c>
      <c r="E865" s="675" t="e">
        <f>VLOOKUP(F865,DB!$D$4:$G$403,2,FALSE)</f>
        <v>#N/A</v>
      </c>
      <c r="F865" s="491"/>
      <c r="G865" s="491"/>
      <c r="H865" s="492"/>
      <c r="I865" s="493"/>
      <c r="J865" s="494" t="str">
        <f>IF(I865="","I열의 환율적용방법 선택",IF(I865="개별환율", "직접입력 하세요.", IF(OR(I865="가중평균환율",I865="송금환율"), "직접입력 하세요.", IF(I865="원화집행", 1, IF(I865="월별평균환율(미화)",VLOOKUP(MONTH(A865),월별평균환율!$B$34:$D$45,2,0), IF(I865="월별평균환율(현지화)",VLOOKUP(MONTH(A865),월별평균환율!$B$34:$D$45,3,0)))))))</f>
        <v>I열의 환율적용방법 선택</v>
      </c>
      <c r="K865" s="495">
        <f t="shared" si="13"/>
        <v>0</v>
      </c>
      <c r="L865" s="491"/>
      <c r="M865" s="496"/>
      <c r="N865" s="496"/>
    </row>
    <row r="866" spans="1:14" x14ac:dyDescent="0.3">
      <c r="A866" s="490"/>
      <c r="B866" s="490"/>
      <c r="C866" s="673" t="e">
        <f>VLOOKUP(F866,DB!$D$4:$G$403,4,FALSE)</f>
        <v>#N/A</v>
      </c>
      <c r="D866" s="674" t="e">
        <f>VLOOKUP(F866,DB!$D$4:$G$403,3,FALSE)</f>
        <v>#N/A</v>
      </c>
      <c r="E866" s="675" t="e">
        <f>VLOOKUP(F866,DB!$D$4:$G$403,2,FALSE)</f>
        <v>#N/A</v>
      </c>
      <c r="F866" s="491"/>
      <c r="G866" s="491"/>
      <c r="H866" s="492"/>
      <c r="I866" s="493"/>
      <c r="J866" s="494" t="str">
        <f>IF(I866="","I열의 환율적용방법 선택",IF(I866="개별환율", "직접입력 하세요.", IF(OR(I866="가중평균환율",I866="송금환율"), "직접입력 하세요.", IF(I866="원화집행", 1, IF(I866="월별평균환율(미화)",VLOOKUP(MONTH(A866),월별평균환율!$B$34:$D$45,2,0), IF(I866="월별평균환율(현지화)",VLOOKUP(MONTH(A866),월별평균환율!$B$34:$D$45,3,0)))))))</f>
        <v>I열의 환율적용방법 선택</v>
      </c>
      <c r="K866" s="495">
        <f t="shared" si="13"/>
        <v>0</v>
      </c>
      <c r="L866" s="491"/>
      <c r="M866" s="496"/>
      <c r="N866" s="496"/>
    </row>
    <row r="867" spans="1:14" x14ac:dyDescent="0.3">
      <c r="A867" s="490"/>
      <c r="B867" s="490"/>
      <c r="C867" s="673" t="e">
        <f>VLOOKUP(F867,DB!$D$4:$G$403,4,FALSE)</f>
        <v>#N/A</v>
      </c>
      <c r="D867" s="674" t="e">
        <f>VLOOKUP(F867,DB!$D$4:$G$403,3,FALSE)</f>
        <v>#N/A</v>
      </c>
      <c r="E867" s="675" t="e">
        <f>VLOOKUP(F867,DB!$D$4:$G$403,2,FALSE)</f>
        <v>#N/A</v>
      </c>
      <c r="F867" s="491"/>
      <c r="G867" s="491"/>
      <c r="H867" s="492"/>
      <c r="I867" s="493"/>
      <c r="J867" s="494" t="str">
        <f>IF(I867="","I열의 환율적용방법 선택",IF(I867="개별환율", "직접입력 하세요.", IF(OR(I867="가중평균환율",I867="송금환율"), "직접입력 하세요.", IF(I867="원화집행", 1, IF(I867="월별평균환율(미화)",VLOOKUP(MONTH(A867),월별평균환율!$B$34:$D$45,2,0), IF(I867="월별평균환율(현지화)",VLOOKUP(MONTH(A867),월별평균환율!$B$34:$D$45,3,0)))))))</f>
        <v>I열의 환율적용방법 선택</v>
      </c>
      <c r="K867" s="495">
        <f t="shared" si="13"/>
        <v>0</v>
      </c>
      <c r="L867" s="491"/>
      <c r="M867" s="496"/>
      <c r="N867" s="496"/>
    </row>
    <row r="868" spans="1:14" x14ac:dyDescent="0.3">
      <c r="A868" s="490"/>
      <c r="B868" s="490"/>
      <c r="C868" s="673" t="e">
        <f>VLOOKUP(F868,DB!$D$4:$G$403,4,FALSE)</f>
        <v>#N/A</v>
      </c>
      <c r="D868" s="674" t="e">
        <f>VLOOKUP(F868,DB!$D$4:$G$403,3,FALSE)</f>
        <v>#N/A</v>
      </c>
      <c r="E868" s="675" t="e">
        <f>VLOOKUP(F868,DB!$D$4:$G$403,2,FALSE)</f>
        <v>#N/A</v>
      </c>
      <c r="F868" s="491"/>
      <c r="G868" s="491"/>
      <c r="H868" s="492"/>
      <c r="I868" s="493"/>
      <c r="J868" s="494" t="str">
        <f>IF(I868="","I열의 환율적용방법 선택",IF(I868="개별환율", "직접입력 하세요.", IF(OR(I868="가중평균환율",I868="송금환율"), "직접입력 하세요.", IF(I868="원화집행", 1, IF(I868="월별평균환율(미화)",VLOOKUP(MONTH(A868),월별평균환율!$B$34:$D$45,2,0), IF(I868="월별평균환율(현지화)",VLOOKUP(MONTH(A868),월별평균환율!$B$34:$D$45,3,0)))))))</f>
        <v>I열의 환율적용방법 선택</v>
      </c>
      <c r="K868" s="495">
        <f t="shared" si="13"/>
        <v>0</v>
      </c>
      <c r="L868" s="491"/>
      <c r="M868" s="496"/>
      <c r="N868" s="496"/>
    </row>
    <row r="869" spans="1:14" x14ac:dyDescent="0.3">
      <c r="A869" s="490"/>
      <c r="B869" s="490"/>
      <c r="C869" s="673" t="e">
        <f>VLOOKUP(F869,DB!$D$4:$G$403,4,FALSE)</f>
        <v>#N/A</v>
      </c>
      <c r="D869" s="674" t="e">
        <f>VLOOKUP(F869,DB!$D$4:$G$403,3,FALSE)</f>
        <v>#N/A</v>
      </c>
      <c r="E869" s="675" t="e">
        <f>VLOOKUP(F869,DB!$D$4:$G$403,2,FALSE)</f>
        <v>#N/A</v>
      </c>
      <c r="F869" s="491"/>
      <c r="G869" s="491"/>
      <c r="H869" s="492"/>
      <c r="I869" s="493"/>
      <c r="J869" s="494" t="str">
        <f>IF(I869="","I열의 환율적용방법 선택",IF(I869="개별환율", "직접입력 하세요.", IF(OR(I869="가중평균환율",I869="송금환율"), "직접입력 하세요.", IF(I869="원화집행", 1, IF(I869="월별평균환율(미화)",VLOOKUP(MONTH(A869),월별평균환율!$B$34:$D$45,2,0), IF(I869="월별평균환율(현지화)",VLOOKUP(MONTH(A869),월별평균환율!$B$34:$D$45,3,0)))))))</f>
        <v>I열의 환율적용방법 선택</v>
      </c>
      <c r="K869" s="495">
        <f t="shared" si="13"/>
        <v>0</v>
      </c>
      <c r="L869" s="491"/>
      <c r="M869" s="496"/>
      <c r="N869" s="496"/>
    </row>
    <row r="870" spans="1:14" x14ac:dyDescent="0.3">
      <c r="A870" s="490"/>
      <c r="B870" s="490"/>
      <c r="C870" s="673" t="e">
        <f>VLOOKUP(F870,DB!$D$4:$G$403,4,FALSE)</f>
        <v>#N/A</v>
      </c>
      <c r="D870" s="674" t="e">
        <f>VLOOKUP(F870,DB!$D$4:$G$403,3,FALSE)</f>
        <v>#N/A</v>
      </c>
      <c r="E870" s="675" t="e">
        <f>VLOOKUP(F870,DB!$D$4:$G$403,2,FALSE)</f>
        <v>#N/A</v>
      </c>
      <c r="F870" s="491"/>
      <c r="G870" s="491"/>
      <c r="H870" s="492"/>
      <c r="I870" s="493"/>
      <c r="J870" s="494" t="str">
        <f>IF(I870="","I열의 환율적용방법 선택",IF(I870="개별환율", "직접입력 하세요.", IF(OR(I870="가중평균환율",I870="송금환율"), "직접입력 하세요.", IF(I870="원화집행", 1, IF(I870="월별평균환율(미화)",VLOOKUP(MONTH(A870),월별평균환율!$B$34:$D$45,2,0), IF(I870="월별평균환율(현지화)",VLOOKUP(MONTH(A870),월별평균환율!$B$34:$D$45,3,0)))))))</f>
        <v>I열의 환율적용방법 선택</v>
      </c>
      <c r="K870" s="495">
        <f t="shared" si="13"/>
        <v>0</v>
      </c>
      <c r="L870" s="491"/>
      <c r="M870" s="496"/>
      <c r="N870" s="496"/>
    </row>
    <row r="871" spans="1:14" x14ac:dyDescent="0.3">
      <c r="A871" s="490"/>
      <c r="B871" s="490"/>
      <c r="C871" s="673" t="e">
        <f>VLOOKUP(F871,DB!$D$4:$G$403,4,FALSE)</f>
        <v>#N/A</v>
      </c>
      <c r="D871" s="674" t="e">
        <f>VLOOKUP(F871,DB!$D$4:$G$403,3,FALSE)</f>
        <v>#N/A</v>
      </c>
      <c r="E871" s="675" t="e">
        <f>VLOOKUP(F871,DB!$D$4:$G$403,2,FALSE)</f>
        <v>#N/A</v>
      </c>
      <c r="F871" s="491"/>
      <c r="G871" s="491"/>
      <c r="H871" s="492"/>
      <c r="I871" s="493"/>
      <c r="J871" s="494" t="str">
        <f>IF(I871="","I열의 환율적용방법 선택",IF(I871="개별환율", "직접입력 하세요.", IF(OR(I871="가중평균환율",I871="송금환율"), "직접입력 하세요.", IF(I871="원화집행", 1, IF(I871="월별평균환율(미화)",VLOOKUP(MONTH(A871),월별평균환율!$B$34:$D$45,2,0), IF(I871="월별평균환율(현지화)",VLOOKUP(MONTH(A871),월별평균환율!$B$34:$D$45,3,0)))))))</f>
        <v>I열의 환율적용방법 선택</v>
      </c>
      <c r="K871" s="495">
        <f t="shared" si="13"/>
        <v>0</v>
      </c>
      <c r="L871" s="491"/>
      <c r="M871" s="496"/>
      <c r="N871" s="496"/>
    </row>
    <row r="872" spans="1:14" x14ac:dyDescent="0.3">
      <c r="A872" s="490"/>
      <c r="B872" s="490"/>
      <c r="C872" s="673" t="e">
        <f>VLOOKUP(F872,DB!$D$4:$G$403,4,FALSE)</f>
        <v>#N/A</v>
      </c>
      <c r="D872" s="674" t="e">
        <f>VLOOKUP(F872,DB!$D$4:$G$403,3,FALSE)</f>
        <v>#N/A</v>
      </c>
      <c r="E872" s="675" t="e">
        <f>VLOOKUP(F872,DB!$D$4:$G$403,2,FALSE)</f>
        <v>#N/A</v>
      </c>
      <c r="F872" s="491"/>
      <c r="G872" s="491"/>
      <c r="H872" s="492"/>
      <c r="I872" s="493"/>
      <c r="J872" s="494" t="str">
        <f>IF(I872="","I열의 환율적용방법 선택",IF(I872="개별환율", "직접입력 하세요.", IF(OR(I872="가중평균환율",I872="송금환율"), "직접입력 하세요.", IF(I872="원화집행", 1, IF(I872="월별평균환율(미화)",VLOOKUP(MONTH(A872),월별평균환율!$B$34:$D$45,2,0), IF(I872="월별평균환율(현지화)",VLOOKUP(MONTH(A872),월별평균환율!$B$34:$D$45,3,0)))))))</f>
        <v>I열의 환율적용방법 선택</v>
      </c>
      <c r="K872" s="495">
        <f t="shared" si="13"/>
        <v>0</v>
      </c>
      <c r="L872" s="491"/>
      <c r="M872" s="496"/>
      <c r="N872" s="496"/>
    </row>
    <row r="873" spans="1:14" x14ac:dyDescent="0.3">
      <c r="A873" s="490"/>
      <c r="B873" s="490"/>
      <c r="C873" s="673" t="e">
        <f>VLOOKUP(F873,DB!$D$4:$G$403,4,FALSE)</f>
        <v>#N/A</v>
      </c>
      <c r="D873" s="674" t="e">
        <f>VLOOKUP(F873,DB!$D$4:$G$403,3,FALSE)</f>
        <v>#N/A</v>
      </c>
      <c r="E873" s="675" t="e">
        <f>VLOOKUP(F873,DB!$D$4:$G$403,2,FALSE)</f>
        <v>#N/A</v>
      </c>
      <c r="F873" s="491"/>
      <c r="G873" s="491"/>
      <c r="H873" s="492"/>
      <c r="I873" s="493"/>
      <c r="J873" s="494" t="str">
        <f>IF(I873="","I열의 환율적용방법 선택",IF(I873="개별환율", "직접입력 하세요.", IF(OR(I873="가중평균환율",I873="송금환율"), "직접입력 하세요.", IF(I873="원화집행", 1, IF(I873="월별평균환율(미화)",VLOOKUP(MONTH(A873),월별평균환율!$B$34:$D$45,2,0), IF(I873="월별평균환율(현지화)",VLOOKUP(MONTH(A873),월별평균환율!$B$34:$D$45,3,0)))))))</f>
        <v>I열의 환율적용방법 선택</v>
      </c>
      <c r="K873" s="495">
        <f t="shared" si="13"/>
        <v>0</v>
      </c>
      <c r="L873" s="491"/>
      <c r="M873" s="496"/>
      <c r="N873" s="496"/>
    </row>
    <row r="874" spans="1:14" x14ac:dyDescent="0.3">
      <c r="A874" s="490"/>
      <c r="B874" s="490"/>
      <c r="C874" s="673" t="e">
        <f>VLOOKUP(F874,DB!$D$4:$G$403,4,FALSE)</f>
        <v>#N/A</v>
      </c>
      <c r="D874" s="674" t="e">
        <f>VLOOKUP(F874,DB!$D$4:$G$403,3,FALSE)</f>
        <v>#N/A</v>
      </c>
      <c r="E874" s="675" t="e">
        <f>VLOOKUP(F874,DB!$D$4:$G$403,2,FALSE)</f>
        <v>#N/A</v>
      </c>
      <c r="F874" s="491"/>
      <c r="G874" s="491"/>
      <c r="H874" s="492"/>
      <c r="I874" s="493"/>
      <c r="J874" s="494" t="str">
        <f>IF(I874="","I열의 환율적용방법 선택",IF(I874="개별환율", "직접입력 하세요.", IF(OR(I874="가중평균환율",I874="송금환율"), "직접입력 하세요.", IF(I874="원화집행", 1, IF(I874="월별평균환율(미화)",VLOOKUP(MONTH(A874),월별평균환율!$B$34:$D$45,2,0), IF(I874="월별평균환율(현지화)",VLOOKUP(MONTH(A874),월별평균환율!$B$34:$D$45,3,0)))))))</f>
        <v>I열의 환율적용방법 선택</v>
      </c>
      <c r="K874" s="495">
        <f t="shared" si="13"/>
        <v>0</v>
      </c>
      <c r="L874" s="491"/>
      <c r="M874" s="496"/>
      <c r="N874" s="496"/>
    </row>
    <row r="875" spans="1:14" x14ac:dyDescent="0.3">
      <c r="A875" s="490"/>
      <c r="B875" s="490"/>
      <c r="C875" s="673" t="e">
        <f>VLOOKUP(F875,DB!$D$4:$G$403,4,FALSE)</f>
        <v>#N/A</v>
      </c>
      <c r="D875" s="674" t="e">
        <f>VLOOKUP(F875,DB!$D$4:$G$403,3,FALSE)</f>
        <v>#N/A</v>
      </c>
      <c r="E875" s="675" t="e">
        <f>VLOOKUP(F875,DB!$D$4:$G$403,2,FALSE)</f>
        <v>#N/A</v>
      </c>
      <c r="F875" s="491"/>
      <c r="G875" s="491"/>
      <c r="H875" s="492"/>
      <c r="I875" s="493"/>
      <c r="J875" s="494" t="str">
        <f>IF(I875="","I열의 환율적용방법 선택",IF(I875="개별환율", "직접입력 하세요.", IF(OR(I875="가중평균환율",I875="송금환율"), "직접입력 하세요.", IF(I875="원화집행", 1, IF(I875="월별평균환율(미화)",VLOOKUP(MONTH(A875),월별평균환율!$B$34:$D$45,2,0), IF(I875="월별평균환율(현지화)",VLOOKUP(MONTH(A875),월별평균환율!$B$34:$D$45,3,0)))))))</f>
        <v>I열의 환율적용방법 선택</v>
      </c>
      <c r="K875" s="495">
        <f t="shared" si="13"/>
        <v>0</v>
      </c>
      <c r="L875" s="491"/>
      <c r="M875" s="496"/>
      <c r="N875" s="496"/>
    </row>
    <row r="876" spans="1:14" x14ac:dyDescent="0.3">
      <c r="A876" s="490"/>
      <c r="B876" s="490"/>
      <c r="C876" s="673" t="e">
        <f>VLOOKUP(F876,DB!$D$4:$G$403,4,FALSE)</f>
        <v>#N/A</v>
      </c>
      <c r="D876" s="674" t="e">
        <f>VLOOKUP(F876,DB!$D$4:$G$403,3,FALSE)</f>
        <v>#N/A</v>
      </c>
      <c r="E876" s="675" t="e">
        <f>VLOOKUP(F876,DB!$D$4:$G$403,2,FALSE)</f>
        <v>#N/A</v>
      </c>
      <c r="F876" s="491"/>
      <c r="G876" s="491"/>
      <c r="H876" s="492"/>
      <c r="I876" s="493"/>
      <c r="J876" s="494" t="str">
        <f>IF(I876="","I열의 환율적용방법 선택",IF(I876="개별환율", "직접입력 하세요.", IF(OR(I876="가중평균환율",I876="송금환율"), "직접입력 하세요.", IF(I876="원화집행", 1, IF(I876="월별평균환율(미화)",VLOOKUP(MONTH(A876),월별평균환율!$B$34:$D$45,2,0), IF(I876="월별평균환율(현지화)",VLOOKUP(MONTH(A876),월별평균환율!$B$34:$D$45,3,0)))))))</f>
        <v>I열의 환율적용방법 선택</v>
      </c>
      <c r="K876" s="495">
        <f t="shared" si="13"/>
        <v>0</v>
      </c>
      <c r="L876" s="491"/>
      <c r="M876" s="496"/>
      <c r="N876" s="496"/>
    </row>
    <row r="877" spans="1:14" x14ac:dyDescent="0.3">
      <c r="A877" s="490"/>
      <c r="B877" s="490"/>
      <c r="C877" s="673" t="e">
        <f>VLOOKUP(F877,DB!$D$4:$G$403,4,FALSE)</f>
        <v>#N/A</v>
      </c>
      <c r="D877" s="674" t="e">
        <f>VLOOKUP(F877,DB!$D$4:$G$403,3,FALSE)</f>
        <v>#N/A</v>
      </c>
      <c r="E877" s="675" t="e">
        <f>VLOOKUP(F877,DB!$D$4:$G$403,2,FALSE)</f>
        <v>#N/A</v>
      </c>
      <c r="F877" s="491"/>
      <c r="G877" s="491"/>
      <c r="H877" s="492"/>
      <c r="I877" s="493"/>
      <c r="J877" s="494" t="str">
        <f>IF(I877="","I열의 환율적용방법 선택",IF(I877="개별환율", "직접입력 하세요.", IF(OR(I877="가중평균환율",I877="송금환율"), "직접입력 하세요.", IF(I877="원화집행", 1, IF(I877="월별평균환율(미화)",VLOOKUP(MONTH(A877),월별평균환율!$B$34:$D$45,2,0), IF(I877="월별평균환율(현지화)",VLOOKUP(MONTH(A877),월별평균환율!$B$34:$D$45,3,0)))))))</f>
        <v>I열의 환율적용방법 선택</v>
      </c>
      <c r="K877" s="495">
        <f t="shared" si="13"/>
        <v>0</v>
      </c>
      <c r="L877" s="491"/>
      <c r="M877" s="496"/>
      <c r="N877" s="496"/>
    </row>
    <row r="878" spans="1:14" x14ac:dyDescent="0.3">
      <c r="A878" s="490"/>
      <c r="B878" s="490"/>
      <c r="C878" s="673" t="e">
        <f>VLOOKUP(F878,DB!$D$4:$G$403,4,FALSE)</f>
        <v>#N/A</v>
      </c>
      <c r="D878" s="674" t="e">
        <f>VLOOKUP(F878,DB!$D$4:$G$403,3,FALSE)</f>
        <v>#N/A</v>
      </c>
      <c r="E878" s="675" t="e">
        <f>VLOOKUP(F878,DB!$D$4:$G$403,2,FALSE)</f>
        <v>#N/A</v>
      </c>
      <c r="F878" s="491"/>
      <c r="G878" s="491"/>
      <c r="H878" s="492"/>
      <c r="I878" s="493"/>
      <c r="J878" s="494" t="str">
        <f>IF(I878="","I열의 환율적용방법 선택",IF(I878="개별환율", "직접입력 하세요.", IF(OR(I878="가중평균환율",I878="송금환율"), "직접입력 하세요.", IF(I878="원화집행", 1, IF(I878="월별평균환율(미화)",VLOOKUP(MONTH(A878),월별평균환율!$B$34:$D$45,2,0), IF(I878="월별평균환율(현지화)",VLOOKUP(MONTH(A878),월별평균환율!$B$34:$D$45,3,0)))))))</f>
        <v>I열의 환율적용방법 선택</v>
      </c>
      <c r="K878" s="495">
        <f t="shared" si="13"/>
        <v>0</v>
      </c>
      <c r="L878" s="491"/>
      <c r="M878" s="496"/>
      <c r="N878" s="496"/>
    </row>
    <row r="879" spans="1:14" x14ac:dyDescent="0.3">
      <c r="A879" s="490"/>
      <c r="B879" s="490"/>
      <c r="C879" s="673" t="e">
        <f>VLOOKUP(F879,DB!$D$4:$G$403,4,FALSE)</f>
        <v>#N/A</v>
      </c>
      <c r="D879" s="674" t="e">
        <f>VLOOKUP(F879,DB!$D$4:$G$403,3,FALSE)</f>
        <v>#N/A</v>
      </c>
      <c r="E879" s="675" t="e">
        <f>VLOOKUP(F879,DB!$D$4:$G$403,2,FALSE)</f>
        <v>#N/A</v>
      </c>
      <c r="F879" s="491"/>
      <c r="G879" s="491"/>
      <c r="H879" s="492"/>
      <c r="I879" s="493"/>
      <c r="J879" s="494" t="str">
        <f>IF(I879="","I열의 환율적용방법 선택",IF(I879="개별환율", "직접입력 하세요.", IF(OR(I879="가중평균환율",I879="송금환율"), "직접입력 하세요.", IF(I879="원화집행", 1, IF(I879="월별평균환율(미화)",VLOOKUP(MONTH(A879),월별평균환율!$B$34:$D$45,2,0), IF(I879="월별평균환율(현지화)",VLOOKUP(MONTH(A879),월별평균환율!$B$34:$D$45,3,0)))))))</f>
        <v>I열의 환율적용방법 선택</v>
      </c>
      <c r="K879" s="495">
        <f t="shared" si="13"/>
        <v>0</v>
      </c>
      <c r="L879" s="491"/>
      <c r="M879" s="496"/>
      <c r="N879" s="496"/>
    </row>
    <row r="880" spans="1:14" x14ac:dyDescent="0.3">
      <c r="A880" s="490"/>
      <c r="B880" s="490"/>
      <c r="C880" s="673" t="e">
        <f>VLOOKUP(F880,DB!$D$4:$G$403,4,FALSE)</f>
        <v>#N/A</v>
      </c>
      <c r="D880" s="674" t="e">
        <f>VLOOKUP(F880,DB!$D$4:$G$403,3,FALSE)</f>
        <v>#N/A</v>
      </c>
      <c r="E880" s="675" t="e">
        <f>VLOOKUP(F880,DB!$D$4:$G$403,2,FALSE)</f>
        <v>#N/A</v>
      </c>
      <c r="F880" s="491"/>
      <c r="G880" s="491"/>
      <c r="H880" s="492"/>
      <c r="I880" s="493"/>
      <c r="J880" s="494" t="str">
        <f>IF(I880="","I열의 환율적용방법 선택",IF(I880="개별환율", "직접입력 하세요.", IF(OR(I880="가중평균환율",I880="송금환율"), "직접입력 하세요.", IF(I880="원화집행", 1, IF(I880="월별평균환율(미화)",VLOOKUP(MONTH(A880),월별평균환율!$B$34:$D$45,2,0), IF(I880="월별평균환율(현지화)",VLOOKUP(MONTH(A880),월별평균환율!$B$34:$D$45,3,0)))))))</f>
        <v>I열의 환율적용방법 선택</v>
      </c>
      <c r="K880" s="495">
        <f t="shared" si="13"/>
        <v>0</v>
      </c>
      <c r="L880" s="491"/>
      <c r="M880" s="496"/>
      <c r="N880" s="496"/>
    </row>
    <row r="881" spans="1:14" x14ac:dyDescent="0.3">
      <c r="A881" s="490"/>
      <c r="B881" s="490"/>
      <c r="C881" s="673" t="e">
        <f>VLOOKUP(F881,DB!$D$4:$G$403,4,FALSE)</f>
        <v>#N/A</v>
      </c>
      <c r="D881" s="674" t="e">
        <f>VLOOKUP(F881,DB!$D$4:$G$403,3,FALSE)</f>
        <v>#N/A</v>
      </c>
      <c r="E881" s="675" t="e">
        <f>VLOOKUP(F881,DB!$D$4:$G$403,2,FALSE)</f>
        <v>#N/A</v>
      </c>
      <c r="F881" s="491"/>
      <c r="G881" s="491"/>
      <c r="H881" s="492"/>
      <c r="I881" s="493"/>
      <c r="J881" s="494" t="str">
        <f>IF(I881="","I열의 환율적용방법 선택",IF(I881="개별환율", "직접입력 하세요.", IF(OR(I881="가중평균환율",I881="송금환율"), "직접입력 하세요.", IF(I881="원화집행", 1, IF(I881="월별평균환율(미화)",VLOOKUP(MONTH(A881),월별평균환율!$B$34:$D$45,2,0), IF(I881="월별평균환율(현지화)",VLOOKUP(MONTH(A881),월별평균환율!$B$34:$D$45,3,0)))))))</f>
        <v>I열의 환율적용방법 선택</v>
      </c>
      <c r="K881" s="495">
        <f t="shared" si="13"/>
        <v>0</v>
      </c>
      <c r="L881" s="491"/>
      <c r="M881" s="496"/>
      <c r="N881" s="496"/>
    </row>
    <row r="882" spans="1:14" x14ac:dyDescent="0.3">
      <c r="A882" s="490"/>
      <c r="B882" s="490"/>
      <c r="C882" s="673" t="e">
        <f>VLOOKUP(F882,DB!$D$4:$G$403,4,FALSE)</f>
        <v>#N/A</v>
      </c>
      <c r="D882" s="674" t="e">
        <f>VLOOKUP(F882,DB!$D$4:$G$403,3,FALSE)</f>
        <v>#N/A</v>
      </c>
      <c r="E882" s="675" t="e">
        <f>VLOOKUP(F882,DB!$D$4:$G$403,2,FALSE)</f>
        <v>#N/A</v>
      </c>
      <c r="F882" s="491"/>
      <c r="G882" s="491"/>
      <c r="H882" s="492"/>
      <c r="I882" s="493"/>
      <c r="J882" s="494" t="str">
        <f>IF(I882="","I열의 환율적용방법 선택",IF(I882="개별환율", "직접입력 하세요.", IF(OR(I882="가중평균환율",I882="송금환율"), "직접입력 하세요.", IF(I882="원화집행", 1, IF(I882="월별평균환율(미화)",VLOOKUP(MONTH(A882),월별평균환율!$B$34:$D$45,2,0), IF(I882="월별평균환율(현지화)",VLOOKUP(MONTH(A882),월별평균환율!$B$34:$D$45,3,0)))))))</f>
        <v>I열의 환율적용방법 선택</v>
      </c>
      <c r="K882" s="495">
        <f t="shared" si="13"/>
        <v>0</v>
      </c>
      <c r="L882" s="491"/>
      <c r="M882" s="496"/>
      <c r="N882" s="496"/>
    </row>
    <row r="883" spans="1:14" x14ac:dyDescent="0.3">
      <c r="A883" s="490"/>
      <c r="B883" s="490"/>
      <c r="C883" s="673" t="e">
        <f>VLOOKUP(F883,DB!$D$4:$G$403,4,FALSE)</f>
        <v>#N/A</v>
      </c>
      <c r="D883" s="674" t="e">
        <f>VLOOKUP(F883,DB!$D$4:$G$403,3,FALSE)</f>
        <v>#N/A</v>
      </c>
      <c r="E883" s="675" t="e">
        <f>VLOOKUP(F883,DB!$D$4:$G$403,2,FALSE)</f>
        <v>#N/A</v>
      </c>
      <c r="F883" s="491"/>
      <c r="G883" s="491"/>
      <c r="H883" s="492"/>
      <c r="I883" s="493"/>
      <c r="J883" s="494" t="str">
        <f>IF(I883="","I열의 환율적용방법 선택",IF(I883="개별환율", "직접입력 하세요.", IF(OR(I883="가중평균환율",I883="송금환율"), "직접입력 하세요.", IF(I883="원화집행", 1, IF(I883="월별평균환율(미화)",VLOOKUP(MONTH(A883),월별평균환율!$B$34:$D$45,2,0), IF(I883="월별평균환율(현지화)",VLOOKUP(MONTH(A883),월별평균환율!$B$34:$D$45,3,0)))))))</f>
        <v>I열의 환율적용방법 선택</v>
      </c>
      <c r="K883" s="495">
        <f t="shared" si="13"/>
        <v>0</v>
      </c>
      <c r="L883" s="491"/>
      <c r="M883" s="496"/>
      <c r="N883" s="496"/>
    </row>
    <row r="884" spans="1:14" x14ac:dyDescent="0.3">
      <c r="A884" s="490"/>
      <c r="B884" s="490"/>
      <c r="C884" s="673" t="e">
        <f>VLOOKUP(F884,DB!$D$4:$G$403,4,FALSE)</f>
        <v>#N/A</v>
      </c>
      <c r="D884" s="674" t="e">
        <f>VLOOKUP(F884,DB!$D$4:$G$403,3,FALSE)</f>
        <v>#N/A</v>
      </c>
      <c r="E884" s="675" t="e">
        <f>VLOOKUP(F884,DB!$D$4:$G$403,2,FALSE)</f>
        <v>#N/A</v>
      </c>
      <c r="F884" s="491"/>
      <c r="G884" s="491"/>
      <c r="H884" s="492"/>
      <c r="I884" s="493"/>
      <c r="J884" s="494" t="str">
        <f>IF(I884="","I열의 환율적용방법 선택",IF(I884="개별환율", "직접입력 하세요.", IF(OR(I884="가중평균환율",I884="송금환율"), "직접입력 하세요.", IF(I884="원화집행", 1, IF(I884="월별평균환율(미화)",VLOOKUP(MONTH(A884),월별평균환율!$B$34:$D$45,2,0), IF(I884="월별평균환율(현지화)",VLOOKUP(MONTH(A884),월별평균환율!$B$34:$D$45,3,0)))))))</f>
        <v>I열의 환율적용방법 선택</v>
      </c>
      <c r="K884" s="495">
        <f t="shared" si="13"/>
        <v>0</v>
      </c>
      <c r="L884" s="491"/>
      <c r="M884" s="496"/>
      <c r="N884" s="496"/>
    </row>
    <row r="885" spans="1:14" x14ac:dyDescent="0.3">
      <c r="A885" s="490"/>
      <c r="B885" s="490"/>
      <c r="C885" s="673" t="e">
        <f>VLOOKUP(F885,DB!$D$4:$G$403,4,FALSE)</f>
        <v>#N/A</v>
      </c>
      <c r="D885" s="674" t="e">
        <f>VLOOKUP(F885,DB!$D$4:$G$403,3,FALSE)</f>
        <v>#N/A</v>
      </c>
      <c r="E885" s="675" t="e">
        <f>VLOOKUP(F885,DB!$D$4:$G$403,2,FALSE)</f>
        <v>#N/A</v>
      </c>
      <c r="F885" s="491"/>
      <c r="G885" s="491"/>
      <c r="H885" s="492"/>
      <c r="I885" s="493"/>
      <c r="J885" s="494" t="str">
        <f>IF(I885="","I열의 환율적용방법 선택",IF(I885="개별환율", "직접입력 하세요.", IF(OR(I885="가중평균환율",I885="송금환율"), "직접입력 하세요.", IF(I885="원화집행", 1, IF(I885="월별평균환율(미화)",VLOOKUP(MONTH(A885),월별평균환율!$B$34:$D$45,2,0), IF(I885="월별평균환율(현지화)",VLOOKUP(MONTH(A885),월별평균환율!$B$34:$D$45,3,0)))))))</f>
        <v>I열의 환율적용방법 선택</v>
      </c>
      <c r="K885" s="495">
        <f t="shared" si="13"/>
        <v>0</v>
      </c>
      <c r="L885" s="491"/>
      <c r="M885" s="496"/>
      <c r="N885" s="496"/>
    </row>
    <row r="886" spans="1:14" x14ac:dyDescent="0.3">
      <c r="A886" s="490"/>
      <c r="B886" s="490"/>
      <c r="C886" s="673" t="e">
        <f>VLOOKUP(F886,DB!$D$4:$G$403,4,FALSE)</f>
        <v>#N/A</v>
      </c>
      <c r="D886" s="674" t="e">
        <f>VLOOKUP(F886,DB!$D$4:$G$403,3,FALSE)</f>
        <v>#N/A</v>
      </c>
      <c r="E886" s="675" t="e">
        <f>VLOOKUP(F886,DB!$D$4:$G$403,2,FALSE)</f>
        <v>#N/A</v>
      </c>
      <c r="F886" s="491"/>
      <c r="G886" s="491"/>
      <c r="H886" s="492"/>
      <c r="I886" s="493"/>
      <c r="J886" s="494" t="str">
        <f>IF(I886="","I열의 환율적용방법 선택",IF(I886="개별환율", "직접입력 하세요.", IF(OR(I886="가중평균환율",I886="송금환율"), "직접입력 하세요.", IF(I886="원화집행", 1, IF(I886="월별평균환율(미화)",VLOOKUP(MONTH(A886),월별평균환율!$B$34:$D$45,2,0), IF(I886="월별평균환율(현지화)",VLOOKUP(MONTH(A886),월별평균환율!$B$34:$D$45,3,0)))))))</f>
        <v>I열의 환율적용방법 선택</v>
      </c>
      <c r="K886" s="495">
        <f t="shared" si="13"/>
        <v>0</v>
      </c>
      <c r="L886" s="491"/>
      <c r="M886" s="496"/>
      <c r="N886" s="496"/>
    </row>
    <row r="887" spans="1:14" x14ac:dyDescent="0.3">
      <c r="A887" s="490"/>
      <c r="B887" s="490"/>
      <c r="C887" s="673" t="e">
        <f>VLOOKUP(F887,DB!$D$4:$G$403,4,FALSE)</f>
        <v>#N/A</v>
      </c>
      <c r="D887" s="674" t="e">
        <f>VLOOKUP(F887,DB!$D$4:$G$403,3,FALSE)</f>
        <v>#N/A</v>
      </c>
      <c r="E887" s="675" t="e">
        <f>VLOOKUP(F887,DB!$D$4:$G$403,2,FALSE)</f>
        <v>#N/A</v>
      </c>
      <c r="F887" s="491"/>
      <c r="G887" s="491"/>
      <c r="H887" s="492"/>
      <c r="I887" s="493"/>
      <c r="J887" s="494" t="str">
        <f>IF(I887="","I열의 환율적용방법 선택",IF(I887="개별환율", "직접입력 하세요.", IF(OR(I887="가중평균환율",I887="송금환율"), "직접입력 하세요.", IF(I887="원화집행", 1, IF(I887="월별평균환율(미화)",VLOOKUP(MONTH(A887),월별평균환율!$B$34:$D$45,2,0), IF(I887="월별평균환율(현지화)",VLOOKUP(MONTH(A887),월별평균환율!$B$34:$D$45,3,0)))))))</f>
        <v>I열의 환율적용방법 선택</v>
      </c>
      <c r="K887" s="495">
        <f t="shared" si="13"/>
        <v>0</v>
      </c>
      <c r="L887" s="491"/>
      <c r="M887" s="496"/>
      <c r="N887" s="496"/>
    </row>
    <row r="888" spans="1:14" x14ac:dyDescent="0.3">
      <c r="A888" s="490"/>
      <c r="B888" s="490"/>
      <c r="C888" s="673" t="e">
        <f>VLOOKUP(F888,DB!$D$4:$G$403,4,FALSE)</f>
        <v>#N/A</v>
      </c>
      <c r="D888" s="674" t="e">
        <f>VLOOKUP(F888,DB!$D$4:$G$403,3,FALSE)</f>
        <v>#N/A</v>
      </c>
      <c r="E888" s="675" t="e">
        <f>VLOOKUP(F888,DB!$D$4:$G$403,2,FALSE)</f>
        <v>#N/A</v>
      </c>
      <c r="F888" s="491"/>
      <c r="G888" s="491"/>
      <c r="H888" s="492"/>
      <c r="I888" s="493"/>
      <c r="J888" s="494" t="str">
        <f>IF(I888="","I열의 환율적용방법 선택",IF(I888="개별환율", "직접입력 하세요.", IF(OR(I888="가중평균환율",I888="송금환율"), "직접입력 하세요.", IF(I888="원화집행", 1, IF(I888="월별평균환율(미화)",VLOOKUP(MONTH(A888),월별평균환율!$B$34:$D$45,2,0), IF(I888="월별평균환율(현지화)",VLOOKUP(MONTH(A888),월별평균환율!$B$34:$D$45,3,0)))))))</f>
        <v>I열의 환율적용방법 선택</v>
      </c>
      <c r="K888" s="495">
        <f t="shared" si="13"/>
        <v>0</v>
      </c>
      <c r="L888" s="491"/>
      <c r="M888" s="496"/>
      <c r="N888" s="496"/>
    </row>
    <row r="889" spans="1:14" x14ac:dyDescent="0.3">
      <c r="A889" s="490"/>
      <c r="B889" s="490"/>
      <c r="C889" s="673" t="e">
        <f>VLOOKUP(F889,DB!$D$4:$G$403,4,FALSE)</f>
        <v>#N/A</v>
      </c>
      <c r="D889" s="674" t="e">
        <f>VLOOKUP(F889,DB!$D$4:$G$403,3,FALSE)</f>
        <v>#N/A</v>
      </c>
      <c r="E889" s="675" t="e">
        <f>VLOOKUP(F889,DB!$D$4:$G$403,2,FALSE)</f>
        <v>#N/A</v>
      </c>
      <c r="F889" s="491"/>
      <c r="G889" s="491"/>
      <c r="H889" s="492"/>
      <c r="I889" s="493"/>
      <c r="J889" s="494" t="str">
        <f>IF(I889="","I열의 환율적용방법 선택",IF(I889="개별환율", "직접입력 하세요.", IF(OR(I889="가중평균환율",I889="송금환율"), "직접입력 하세요.", IF(I889="원화집행", 1, IF(I889="월별평균환율(미화)",VLOOKUP(MONTH(A889),월별평균환율!$B$34:$D$45,2,0), IF(I889="월별평균환율(현지화)",VLOOKUP(MONTH(A889),월별평균환율!$B$34:$D$45,3,0)))))))</f>
        <v>I열의 환율적용방법 선택</v>
      </c>
      <c r="K889" s="495">
        <f t="shared" si="13"/>
        <v>0</v>
      </c>
      <c r="L889" s="491"/>
      <c r="M889" s="496"/>
      <c r="N889" s="496"/>
    </row>
    <row r="890" spans="1:14" x14ac:dyDescent="0.3">
      <c r="A890" s="490"/>
      <c r="B890" s="490"/>
      <c r="C890" s="673" t="e">
        <f>VLOOKUP(F890,DB!$D$4:$G$403,4,FALSE)</f>
        <v>#N/A</v>
      </c>
      <c r="D890" s="674" t="e">
        <f>VLOOKUP(F890,DB!$D$4:$G$403,3,FALSE)</f>
        <v>#N/A</v>
      </c>
      <c r="E890" s="675" t="e">
        <f>VLOOKUP(F890,DB!$D$4:$G$403,2,FALSE)</f>
        <v>#N/A</v>
      </c>
      <c r="F890" s="491"/>
      <c r="G890" s="491"/>
      <c r="H890" s="492"/>
      <c r="I890" s="493"/>
      <c r="J890" s="494" t="str">
        <f>IF(I890="","I열의 환율적용방법 선택",IF(I890="개별환율", "직접입력 하세요.", IF(OR(I890="가중평균환율",I890="송금환율"), "직접입력 하세요.", IF(I890="원화집행", 1, IF(I890="월별평균환율(미화)",VLOOKUP(MONTH(A890),월별평균환율!$B$34:$D$45,2,0), IF(I890="월별평균환율(현지화)",VLOOKUP(MONTH(A890),월별평균환율!$B$34:$D$45,3,0)))))))</f>
        <v>I열의 환율적용방법 선택</v>
      </c>
      <c r="K890" s="495">
        <f t="shared" si="13"/>
        <v>0</v>
      </c>
      <c r="L890" s="491"/>
      <c r="M890" s="496"/>
      <c r="N890" s="496"/>
    </row>
    <row r="891" spans="1:14" x14ac:dyDescent="0.3">
      <c r="A891" s="490"/>
      <c r="B891" s="490"/>
      <c r="C891" s="673" t="e">
        <f>VLOOKUP(F891,DB!$D$4:$G$403,4,FALSE)</f>
        <v>#N/A</v>
      </c>
      <c r="D891" s="674" t="e">
        <f>VLOOKUP(F891,DB!$D$4:$G$403,3,FALSE)</f>
        <v>#N/A</v>
      </c>
      <c r="E891" s="675" t="e">
        <f>VLOOKUP(F891,DB!$D$4:$G$403,2,FALSE)</f>
        <v>#N/A</v>
      </c>
      <c r="F891" s="491"/>
      <c r="G891" s="491"/>
      <c r="H891" s="492"/>
      <c r="I891" s="493"/>
      <c r="J891" s="494" t="str">
        <f>IF(I891="","I열의 환율적용방법 선택",IF(I891="개별환율", "직접입력 하세요.", IF(OR(I891="가중평균환율",I891="송금환율"), "직접입력 하세요.", IF(I891="원화집행", 1, IF(I891="월별평균환율(미화)",VLOOKUP(MONTH(A891),월별평균환율!$B$34:$D$45,2,0), IF(I891="월별평균환율(현지화)",VLOOKUP(MONTH(A891),월별평균환율!$B$34:$D$45,3,0)))))))</f>
        <v>I열의 환율적용방법 선택</v>
      </c>
      <c r="K891" s="495">
        <f t="shared" si="13"/>
        <v>0</v>
      </c>
      <c r="L891" s="491"/>
      <c r="M891" s="496"/>
      <c r="N891" s="496"/>
    </row>
    <row r="892" spans="1:14" x14ac:dyDescent="0.3">
      <c r="A892" s="490"/>
      <c r="B892" s="490"/>
      <c r="C892" s="673" t="e">
        <f>VLOOKUP(F892,DB!$D$4:$G$403,4,FALSE)</f>
        <v>#N/A</v>
      </c>
      <c r="D892" s="674" t="e">
        <f>VLOOKUP(F892,DB!$D$4:$G$403,3,FALSE)</f>
        <v>#N/A</v>
      </c>
      <c r="E892" s="675" t="e">
        <f>VLOOKUP(F892,DB!$D$4:$G$403,2,FALSE)</f>
        <v>#N/A</v>
      </c>
      <c r="F892" s="491"/>
      <c r="G892" s="491"/>
      <c r="H892" s="492"/>
      <c r="I892" s="493"/>
      <c r="J892" s="494" t="str">
        <f>IF(I892="","I열의 환율적용방법 선택",IF(I892="개별환율", "직접입력 하세요.", IF(OR(I892="가중평균환율",I892="송금환율"), "직접입력 하세요.", IF(I892="원화집행", 1, IF(I892="월별평균환율(미화)",VLOOKUP(MONTH(A892),월별평균환율!$B$34:$D$45,2,0), IF(I892="월별평균환율(현지화)",VLOOKUP(MONTH(A892),월별평균환율!$B$34:$D$45,3,0)))))))</f>
        <v>I열의 환율적용방법 선택</v>
      </c>
      <c r="K892" s="495">
        <f t="shared" si="13"/>
        <v>0</v>
      </c>
      <c r="L892" s="491"/>
      <c r="M892" s="496"/>
      <c r="N892" s="496"/>
    </row>
    <row r="893" spans="1:14" x14ac:dyDescent="0.3">
      <c r="A893" s="490"/>
      <c r="B893" s="490"/>
      <c r="C893" s="673" t="e">
        <f>VLOOKUP(F893,DB!$D$4:$G$403,4,FALSE)</f>
        <v>#N/A</v>
      </c>
      <c r="D893" s="674" t="e">
        <f>VLOOKUP(F893,DB!$D$4:$G$403,3,FALSE)</f>
        <v>#N/A</v>
      </c>
      <c r="E893" s="675" t="e">
        <f>VLOOKUP(F893,DB!$D$4:$G$403,2,FALSE)</f>
        <v>#N/A</v>
      </c>
      <c r="F893" s="491"/>
      <c r="G893" s="491"/>
      <c r="H893" s="492"/>
      <c r="I893" s="493"/>
      <c r="J893" s="494" t="str">
        <f>IF(I893="","I열의 환율적용방법 선택",IF(I893="개별환율", "직접입력 하세요.", IF(OR(I893="가중평균환율",I893="송금환율"), "직접입력 하세요.", IF(I893="원화집행", 1, IF(I893="월별평균환율(미화)",VLOOKUP(MONTH(A893),월별평균환율!$B$34:$D$45,2,0), IF(I893="월별평균환율(현지화)",VLOOKUP(MONTH(A893),월별평균환율!$B$34:$D$45,3,0)))))))</f>
        <v>I열의 환율적용방법 선택</v>
      </c>
      <c r="K893" s="495">
        <f t="shared" si="13"/>
        <v>0</v>
      </c>
      <c r="L893" s="491"/>
      <c r="M893" s="496"/>
      <c r="N893" s="496"/>
    </row>
    <row r="894" spans="1:14" x14ac:dyDescent="0.3">
      <c r="A894" s="490"/>
      <c r="B894" s="490"/>
      <c r="C894" s="673" t="e">
        <f>VLOOKUP(F894,DB!$D$4:$G$403,4,FALSE)</f>
        <v>#N/A</v>
      </c>
      <c r="D894" s="674" t="e">
        <f>VLOOKUP(F894,DB!$D$4:$G$403,3,FALSE)</f>
        <v>#N/A</v>
      </c>
      <c r="E894" s="675" t="e">
        <f>VLOOKUP(F894,DB!$D$4:$G$403,2,FALSE)</f>
        <v>#N/A</v>
      </c>
      <c r="F894" s="491"/>
      <c r="G894" s="491"/>
      <c r="H894" s="492"/>
      <c r="I894" s="493"/>
      <c r="J894" s="494" t="str">
        <f>IF(I894="","I열의 환율적용방법 선택",IF(I894="개별환율", "직접입력 하세요.", IF(OR(I894="가중평균환율",I894="송금환율"), "직접입력 하세요.", IF(I894="원화집행", 1, IF(I894="월별평균환율(미화)",VLOOKUP(MONTH(A894),월별평균환율!$B$34:$D$45,2,0), IF(I894="월별평균환율(현지화)",VLOOKUP(MONTH(A894),월별평균환율!$B$34:$D$45,3,0)))))))</f>
        <v>I열의 환율적용방법 선택</v>
      </c>
      <c r="K894" s="495">
        <f t="shared" si="13"/>
        <v>0</v>
      </c>
      <c r="L894" s="491"/>
      <c r="M894" s="496"/>
      <c r="N894" s="496"/>
    </row>
    <row r="895" spans="1:14" x14ac:dyDescent="0.3">
      <c r="A895" s="490"/>
      <c r="B895" s="490"/>
      <c r="C895" s="673" t="e">
        <f>VLOOKUP(F895,DB!$D$4:$G$403,4,FALSE)</f>
        <v>#N/A</v>
      </c>
      <c r="D895" s="674" t="e">
        <f>VLOOKUP(F895,DB!$D$4:$G$403,3,FALSE)</f>
        <v>#N/A</v>
      </c>
      <c r="E895" s="675" t="e">
        <f>VLOOKUP(F895,DB!$D$4:$G$403,2,FALSE)</f>
        <v>#N/A</v>
      </c>
      <c r="F895" s="491"/>
      <c r="G895" s="491"/>
      <c r="H895" s="492"/>
      <c r="I895" s="493"/>
      <c r="J895" s="494" t="str">
        <f>IF(I895="","I열의 환율적용방법 선택",IF(I895="개별환율", "직접입력 하세요.", IF(OR(I895="가중평균환율",I895="송금환율"), "직접입력 하세요.", IF(I895="원화집행", 1, IF(I895="월별평균환율(미화)",VLOOKUP(MONTH(A895),월별평균환율!$B$34:$D$45,2,0), IF(I895="월별평균환율(현지화)",VLOOKUP(MONTH(A895),월별평균환율!$B$34:$D$45,3,0)))))))</f>
        <v>I열의 환율적용방법 선택</v>
      </c>
      <c r="K895" s="495">
        <f t="shared" si="13"/>
        <v>0</v>
      </c>
      <c r="L895" s="491"/>
      <c r="M895" s="496"/>
      <c r="N895" s="496"/>
    </row>
    <row r="896" spans="1:14" x14ac:dyDescent="0.3">
      <c r="A896" s="490"/>
      <c r="B896" s="490"/>
      <c r="C896" s="673" t="e">
        <f>VLOOKUP(F896,DB!$D$4:$G$403,4,FALSE)</f>
        <v>#N/A</v>
      </c>
      <c r="D896" s="674" t="e">
        <f>VLOOKUP(F896,DB!$D$4:$G$403,3,FALSE)</f>
        <v>#N/A</v>
      </c>
      <c r="E896" s="675" t="e">
        <f>VLOOKUP(F896,DB!$D$4:$G$403,2,FALSE)</f>
        <v>#N/A</v>
      </c>
      <c r="F896" s="491"/>
      <c r="G896" s="491"/>
      <c r="H896" s="492"/>
      <c r="I896" s="493"/>
      <c r="J896" s="494" t="str">
        <f>IF(I896="","I열의 환율적용방법 선택",IF(I896="개별환율", "직접입력 하세요.", IF(OR(I896="가중평균환율",I896="송금환율"), "직접입력 하세요.", IF(I896="원화집행", 1, IF(I896="월별평균환율(미화)",VLOOKUP(MONTH(A896),월별평균환율!$B$34:$D$45,2,0), IF(I896="월별평균환율(현지화)",VLOOKUP(MONTH(A896),월별평균환율!$B$34:$D$45,3,0)))))))</f>
        <v>I열의 환율적용방법 선택</v>
      </c>
      <c r="K896" s="495">
        <f t="shared" si="13"/>
        <v>0</v>
      </c>
      <c r="L896" s="491"/>
      <c r="M896" s="496"/>
      <c r="N896" s="496"/>
    </row>
    <row r="897" spans="1:14" x14ac:dyDescent="0.3">
      <c r="A897" s="490"/>
      <c r="B897" s="490"/>
      <c r="C897" s="673" t="e">
        <f>VLOOKUP(F897,DB!$D$4:$G$403,4,FALSE)</f>
        <v>#N/A</v>
      </c>
      <c r="D897" s="674" t="e">
        <f>VLOOKUP(F897,DB!$D$4:$G$403,3,FALSE)</f>
        <v>#N/A</v>
      </c>
      <c r="E897" s="675" t="e">
        <f>VLOOKUP(F897,DB!$D$4:$G$403,2,FALSE)</f>
        <v>#N/A</v>
      </c>
      <c r="F897" s="491"/>
      <c r="G897" s="491"/>
      <c r="H897" s="492"/>
      <c r="I897" s="493"/>
      <c r="J897" s="494" t="str">
        <f>IF(I897="","I열의 환율적용방법 선택",IF(I897="개별환율", "직접입력 하세요.", IF(OR(I897="가중평균환율",I897="송금환율"), "직접입력 하세요.", IF(I897="원화집행", 1, IF(I897="월별평균환율(미화)",VLOOKUP(MONTH(A897),월별평균환율!$B$34:$D$45,2,0), IF(I897="월별평균환율(현지화)",VLOOKUP(MONTH(A897),월별평균환율!$B$34:$D$45,3,0)))))))</f>
        <v>I열의 환율적용방법 선택</v>
      </c>
      <c r="K897" s="495">
        <f t="shared" si="13"/>
        <v>0</v>
      </c>
      <c r="L897" s="491"/>
      <c r="M897" s="496"/>
      <c r="N897" s="496"/>
    </row>
    <row r="898" spans="1:14" x14ac:dyDescent="0.3">
      <c r="A898" s="490"/>
      <c r="B898" s="490"/>
      <c r="C898" s="673" t="e">
        <f>VLOOKUP(F898,DB!$D$4:$G$403,4,FALSE)</f>
        <v>#N/A</v>
      </c>
      <c r="D898" s="674" t="e">
        <f>VLOOKUP(F898,DB!$D$4:$G$403,3,FALSE)</f>
        <v>#N/A</v>
      </c>
      <c r="E898" s="675" t="e">
        <f>VLOOKUP(F898,DB!$D$4:$G$403,2,FALSE)</f>
        <v>#N/A</v>
      </c>
      <c r="F898" s="491"/>
      <c r="G898" s="491"/>
      <c r="H898" s="492"/>
      <c r="I898" s="493"/>
      <c r="J898" s="494" t="str">
        <f>IF(I898="","I열의 환율적용방법 선택",IF(I898="개별환율", "직접입력 하세요.", IF(OR(I898="가중평균환율",I898="송금환율"), "직접입력 하세요.", IF(I898="원화집행", 1, IF(I898="월별평균환율(미화)",VLOOKUP(MONTH(A898),월별평균환율!$B$34:$D$45,2,0), IF(I898="월별평균환율(현지화)",VLOOKUP(MONTH(A898),월별평균환율!$B$34:$D$45,3,0)))))))</f>
        <v>I열의 환율적용방법 선택</v>
      </c>
      <c r="K898" s="495">
        <f t="shared" si="13"/>
        <v>0</v>
      </c>
      <c r="L898" s="491"/>
      <c r="M898" s="496"/>
      <c r="N898" s="496"/>
    </row>
    <row r="899" spans="1:14" x14ac:dyDescent="0.3">
      <c r="A899" s="490"/>
      <c r="B899" s="490"/>
      <c r="C899" s="673" t="e">
        <f>VLOOKUP(F899,DB!$D$4:$G$403,4,FALSE)</f>
        <v>#N/A</v>
      </c>
      <c r="D899" s="674" t="e">
        <f>VLOOKUP(F899,DB!$D$4:$G$403,3,FALSE)</f>
        <v>#N/A</v>
      </c>
      <c r="E899" s="675" t="e">
        <f>VLOOKUP(F899,DB!$D$4:$G$403,2,FALSE)</f>
        <v>#N/A</v>
      </c>
      <c r="F899" s="491"/>
      <c r="G899" s="491"/>
      <c r="H899" s="492"/>
      <c r="I899" s="493"/>
      <c r="J899" s="494" t="str">
        <f>IF(I899="","I열의 환율적용방법 선택",IF(I899="개별환율", "직접입력 하세요.", IF(OR(I899="가중평균환율",I899="송금환율"), "직접입력 하세요.", IF(I899="원화집행", 1, IF(I899="월별평균환율(미화)",VLOOKUP(MONTH(A899),월별평균환율!$B$34:$D$45,2,0), IF(I899="월별평균환율(현지화)",VLOOKUP(MONTH(A899),월별평균환율!$B$34:$D$45,3,0)))))))</f>
        <v>I열의 환율적용방법 선택</v>
      </c>
      <c r="K899" s="495">
        <f t="shared" si="13"/>
        <v>0</v>
      </c>
      <c r="L899" s="491"/>
      <c r="M899" s="496"/>
      <c r="N899" s="496"/>
    </row>
    <row r="900" spans="1:14" x14ac:dyDescent="0.3">
      <c r="A900" s="490"/>
      <c r="B900" s="490"/>
      <c r="C900" s="673" t="e">
        <f>VLOOKUP(F900,DB!$D$4:$G$403,4,FALSE)</f>
        <v>#N/A</v>
      </c>
      <c r="D900" s="674" t="e">
        <f>VLOOKUP(F900,DB!$D$4:$G$403,3,FALSE)</f>
        <v>#N/A</v>
      </c>
      <c r="E900" s="675" t="e">
        <f>VLOOKUP(F900,DB!$D$4:$G$403,2,FALSE)</f>
        <v>#N/A</v>
      </c>
      <c r="F900" s="491"/>
      <c r="G900" s="491"/>
      <c r="H900" s="492"/>
      <c r="I900" s="493"/>
      <c r="J900" s="494" t="str">
        <f>IF(I900="","I열의 환율적용방법 선택",IF(I900="개별환율", "직접입력 하세요.", IF(OR(I900="가중평균환율",I900="송금환율"), "직접입력 하세요.", IF(I900="원화집행", 1, IF(I900="월별평균환율(미화)",VLOOKUP(MONTH(A900),월별평균환율!$B$34:$D$45,2,0), IF(I900="월별평균환율(현지화)",VLOOKUP(MONTH(A900),월별평균환율!$B$34:$D$45,3,0)))))))</f>
        <v>I열의 환율적용방법 선택</v>
      </c>
      <c r="K900" s="495">
        <f t="shared" si="13"/>
        <v>0</v>
      </c>
      <c r="L900" s="491"/>
      <c r="M900" s="496"/>
      <c r="N900" s="496"/>
    </row>
    <row r="901" spans="1:14" x14ac:dyDescent="0.3">
      <c r="A901" s="490"/>
      <c r="B901" s="490"/>
      <c r="C901" s="673" t="e">
        <f>VLOOKUP(F901,DB!$D$4:$G$403,4,FALSE)</f>
        <v>#N/A</v>
      </c>
      <c r="D901" s="674" t="e">
        <f>VLOOKUP(F901,DB!$D$4:$G$403,3,FALSE)</f>
        <v>#N/A</v>
      </c>
      <c r="E901" s="675" t="e">
        <f>VLOOKUP(F901,DB!$D$4:$G$403,2,FALSE)</f>
        <v>#N/A</v>
      </c>
      <c r="F901" s="491"/>
      <c r="G901" s="491"/>
      <c r="H901" s="492"/>
      <c r="I901" s="493"/>
      <c r="J901" s="494" t="str">
        <f>IF(I901="","I열의 환율적용방법 선택",IF(I901="개별환율", "직접입력 하세요.", IF(OR(I901="가중평균환율",I901="송금환율"), "직접입력 하세요.", IF(I901="원화집행", 1, IF(I901="월별평균환율(미화)",VLOOKUP(MONTH(A901),월별평균환율!$B$34:$D$45,2,0), IF(I901="월별평균환율(현지화)",VLOOKUP(MONTH(A901),월별평균환율!$B$34:$D$45,3,0)))))))</f>
        <v>I열의 환율적용방법 선택</v>
      </c>
      <c r="K901" s="495">
        <f t="shared" ref="K901:K964" si="14">IFERROR(ROUND(H901*J901, 0),0)</f>
        <v>0</v>
      </c>
      <c r="L901" s="491"/>
      <c r="M901" s="496"/>
      <c r="N901" s="496"/>
    </row>
    <row r="902" spans="1:14" x14ac:dyDescent="0.3">
      <c r="A902" s="490"/>
      <c r="B902" s="490"/>
      <c r="C902" s="673" t="e">
        <f>VLOOKUP(F902,DB!$D$4:$G$403,4,FALSE)</f>
        <v>#N/A</v>
      </c>
      <c r="D902" s="674" t="e">
        <f>VLOOKUP(F902,DB!$D$4:$G$403,3,FALSE)</f>
        <v>#N/A</v>
      </c>
      <c r="E902" s="675" t="e">
        <f>VLOOKUP(F902,DB!$D$4:$G$403,2,FALSE)</f>
        <v>#N/A</v>
      </c>
      <c r="F902" s="491"/>
      <c r="G902" s="491"/>
      <c r="H902" s="492"/>
      <c r="I902" s="493"/>
      <c r="J902" s="494" t="str">
        <f>IF(I902="","I열의 환율적용방법 선택",IF(I902="개별환율", "직접입력 하세요.", IF(OR(I902="가중평균환율",I902="송금환율"), "직접입력 하세요.", IF(I902="원화집행", 1, IF(I902="월별평균환율(미화)",VLOOKUP(MONTH(A902),월별평균환율!$B$34:$D$45,2,0), IF(I902="월별평균환율(현지화)",VLOOKUP(MONTH(A902),월별평균환율!$B$34:$D$45,3,0)))))))</f>
        <v>I열의 환율적용방법 선택</v>
      </c>
      <c r="K902" s="495">
        <f t="shared" si="14"/>
        <v>0</v>
      </c>
      <c r="L902" s="491"/>
      <c r="M902" s="496"/>
      <c r="N902" s="496"/>
    </row>
    <row r="903" spans="1:14" x14ac:dyDescent="0.3">
      <c r="A903" s="490"/>
      <c r="B903" s="490"/>
      <c r="C903" s="673" t="e">
        <f>VLOOKUP(F903,DB!$D$4:$G$403,4,FALSE)</f>
        <v>#N/A</v>
      </c>
      <c r="D903" s="674" t="e">
        <f>VLOOKUP(F903,DB!$D$4:$G$403,3,FALSE)</f>
        <v>#N/A</v>
      </c>
      <c r="E903" s="675" t="e">
        <f>VLOOKUP(F903,DB!$D$4:$G$403,2,FALSE)</f>
        <v>#N/A</v>
      </c>
      <c r="F903" s="491"/>
      <c r="G903" s="491"/>
      <c r="H903" s="492"/>
      <c r="I903" s="493"/>
      <c r="J903" s="494" t="str">
        <f>IF(I903="","I열의 환율적용방법 선택",IF(I903="개별환율", "직접입력 하세요.", IF(OR(I903="가중평균환율",I903="송금환율"), "직접입력 하세요.", IF(I903="원화집행", 1, IF(I903="월별평균환율(미화)",VLOOKUP(MONTH(A903),월별평균환율!$B$34:$D$45,2,0), IF(I903="월별평균환율(현지화)",VLOOKUP(MONTH(A903),월별평균환율!$B$34:$D$45,3,0)))))))</f>
        <v>I열의 환율적용방법 선택</v>
      </c>
      <c r="K903" s="495">
        <f t="shared" si="14"/>
        <v>0</v>
      </c>
      <c r="L903" s="491"/>
      <c r="M903" s="496"/>
      <c r="N903" s="496"/>
    </row>
    <row r="904" spans="1:14" x14ac:dyDescent="0.3">
      <c r="A904" s="490"/>
      <c r="B904" s="490"/>
      <c r="C904" s="673" t="e">
        <f>VLOOKUP(F904,DB!$D$4:$G$403,4,FALSE)</f>
        <v>#N/A</v>
      </c>
      <c r="D904" s="674" t="e">
        <f>VLOOKUP(F904,DB!$D$4:$G$403,3,FALSE)</f>
        <v>#N/A</v>
      </c>
      <c r="E904" s="675" t="e">
        <f>VLOOKUP(F904,DB!$D$4:$G$403,2,FALSE)</f>
        <v>#N/A</v>
      </c>
      <c r="F904" s="491"/>
      <c r="G904" s="491"/>
      <c r="H904" s="492"/>
      <c r="I904" s="493"/>
      <c r="J904" s="494" t="str">
        <f>IF(I904="","I열의 환율적용방법 선택",IF(I904="개별환율", "직접입력 하세요.", IF(OR(I904="가중평균환율",I904="송금환율"), "직접입력 하세요.", IF(I904="원화집행", 1, IF(I904="월별평균환율(미화)",VLOOKUP(MONTH(A904),월별평균환율!$B$34:$D$45,2,0), IF(I904="월별평균환율(현지화)",VLOOKUP(MONTH(A904),월별평균환율!$B$34:$D$45,3,0)))))))</f>
        <v>I열의 환율적용방법 선택</v>
      </c>
      <c r="K904" s="495">
        <f t="shared" si="14"/>
        <v>0</v>
      </c>
      <c r="L904" s="491"/>
      <c r="M904" s="496"/>
      <c r="N904" s="496"/>
    </row>
    <row r="905" spans="1:14" x14ac:dyDescent="0.3">
      <c r="A905" s="490"/>
      <c r="B905" s="490"/>
      <c r="C905" s="673" t="e">
        <f>VLOOKUP(F905,DB!$D$4:$G$403,4,FALSE)</f>
        <v>#N/A</v>
      </c>
      <c r="D905" s="674" t="e">
        <f>VLOOKUP(F905,DB!$D$4:$G$403,3,FALSE)</f>
        <v>#N/A</v>
      </c>
      <c r="E905" s="675" t="e">
        <f>VLOOKUP(F905,DB!$D$4:$G$403,2,FALSE)</f>
        <v>#N/A</v>
      </c>
      <c r="F905" s="491"/>
      <c r="G905" s="491"/>
      <c r="H905" s="492"/>
      <c r="I905" s="493"/>
      <c r="J905" s="494" t="str">
        <f>IF(I905="","I열의 환율적용방법 선택",IF(I905="개별환율", "직접입력 하세요.", IF(OR(I905="가중평균환율",I905="송금환율"), "직접입력 하세요.", IF(I905="원화집행", 1, IF(I905="월별평균환율(미화)",VLOOKUP(MONTH(A905),월별평균환율!$B$34:$D$45,2,0), IF(I905="월별평균환율(현지화)",VLOOKUP(MONTH(A905),월별평균환율!$B$34:$D$45,3,0)))))))</f>
        <v>I열의 환율적용방법 선택</v>
      </c>
      <c r="K905" s="495">
        <f t="shared" si="14"/>
        <v>0</v>
      </c>
      <c r="L905" s="491"/>
      <c r="M905" s="496"/>
      <c r="N905" s="496"/>
    </row>
    <row r="906" spans="1:14" x14ac:dyDescent="0.3">
      <c r="A906" s="490"/>
      <c r="B906" s="490"/>
      <c r="C906" s="673" t="e">
        <f>VLOOKUP(F906,DB!$D$4:$G$403,4,FALSE)</f>
        <v>#N/A</v>
      </c>
      <c r="D906" s="674" t="e">
        <f>VLOOKUP(F906,DB!$D$4:$G$403,3,FALSE)</f>
        <v>#N/A</v>
      </c>
      <c r="E906" s="675" t="e">
        <f>VLOOKUP(F906,DB!$D$4:$G$403,2,FALSE)</f>
        <v>#N/A</v>
      </c>
      <c r="F906" s="491"/>
      <c r="G906" s="491"/>
      <c r="H906" s="492"/>
      <c r="I906" s="493"/>
      <c r="J906" s="494" t="str">
        <f>IF(I906="","I열의 환율적용방법 선택",IF(I906="개별환율", "직접입력 하세요.", IF(OR(I906="가중평균환율",I906="송금환율"), "직접입력 하세요.", IF(I906="원화집행", 1, IF(I906="월별평균환율(미화)",VLOOKUP(MONTH(A906),월별평균환율!$B$34:$D$45,2,0), IF(I906="월별평균환율(현지화)",VLOOKUP(MONTH(A906),월별평균환율!$B$34:$D$45,3,0)))))))</f>
        <v>I열의 환율적용방법 선택</v>
      </c>
      <c r="K906" s="495">
        <f t="shared" si="14"/>
        <v>0</v>
      </c>
      <c r="L906" s="491"/>
      <c r="M906" s="496"/>
      <c r="N906" s="496"/>
    </row>
    <row r="907" spans="1:14" x14ac:dyDescent="0.3">
      <c r="A907" s="490"/>
      <c r="B907" s="490"/>
      <c r="C907" s="673" t="e">
        <f>VLOOKUP(F907,DB!$D$4:$G$403,4,FALSE)</f>
        <v>#N/A</v>
      </c>
      <c r="D907" s="674" t="e">
        <f>VLOOKUP(F907,DB!$D$4:$G$403,3,FALSE)</f>
        <v>#N/A</v>
      </c>
      <c r="E907" s="675" t="e">
        <f>VLOOKUP(F907,DB!$D$4:$G$403,2,FALSE)</f>
        <v>#N/A</v>
      </c>
      <c r="F907" s="491"/>
      <c r="G907" s="491"/>
      <c r="H907" s="492"/>
      <c r="I907" s="493"/>
      <c r="J907" s="494" t="str">
        <f>IF(I907="","I열의 환율적용방법 선택",IF(I907="개별환율", "직접입력 하세요.", IF(OR(I907="가중평균환율",I907="송금환율"), "직접입력 하세요.", IF(I907="원화집행", 1, IF(I907="월별평균환율(미화)",VLOOKUP(MONTH(A907),월별평균환율!$B$34:$D$45,2,0), IF(I907="월별평균환율(현지화)",VLOOKUP(MONTH(A907),월별평균환율!$B$34:$D$45,3,0)))))))</f>
        <v>I열의 환율적용방법 선택</v>
      </c>
      <c r="K907" s="495">
        <f t="shared" si="14"/>
        <v>0</v>
      </c>
      <c r="L907" s="491"/>
      <c r="M907" s="496"/>
      <c r="N907" s="496"/>
    </row>
    <row r="908" spans="1:14" x14ac:dyDescent="0.3">
      <c r="A908" s="490"/>
      <c r="B908" s="490"/>
      <c r="C908" s="673" t="e">
        <f>VLOOKUP(F908,DB!$D$4:$G$403,4,FALSE)</f>
        <v>#N/A</v>
      </c>
      <c r="D908" s="674" t="e">
        <f>VLOOKUP(F908,DB!$D$4:$G$403,3,FALSE)</f>
        <v>#N/A</v>
      </c>
      <c r="E908" s="675" t="e">
        <f>VLOOKUP(F908,DB!$D$4:$G$403,2,FALSE)</f>
        <v>#N/A</v>
      </c>
      <c r="F908" s="491"/>
      <c r="G908" s="491"/>
      <c r="H908" s="492"/>
      <c r="I908" s="493"/>
      <c r="J908" s="494" t="str">
        <f>IF(I908="","I열의 환율적용방법 선택",IF(I908="개별환율", "직접입력 하세요.", IF(OR(I908="가중평균환율",I908="송금환율"), "직접입력 하세요.", IF(I908="원화집행", 1, IF(I908="월별평균환율(미화)",VLOOKUP(MONTH(A908),월별평균환율!$B$34:$D$45,2,0), IF(I908="월별평균환율(현지화)",VLOOKUP(MONTH(A908),월별평균환율!$B$34:$D$45,3,0)))))))</f>
        <v>I열의 환율적용방법 선택</v>
      </c>
      <c r="K908" s="495">
        <f t="shared" si="14"/>
        <v>0</v>
      </c>
      <c r="L908" s="491"/>
      <c r="M908" s="496"/>
      <c r="N908" s="496"/>
    </row>
    <row r="909" spans="1:14" x14ac:dyDescent="0.3">
      <c r="A909" s="490"/>
      <c r="B909" s="490"/>
      <c r="C909" s="673" t="e">
        <f>VLOOKUP(F909,DB!$D$4:$G$403,4,FALSE)</f>
        <v>#N/A</v>
      </c>
      <c r="D909" s="674" t="e">
        <f>VLOOKUP(F909,DB!$D$4:$G$403,3,FALSE)</f>
        <v>#N/A</v>
      </c>
      <c r="E909" s="675" t="e">
        <f>VLOOKUP(F909,DB!$D$4:$G$403,2,FALSE)</f>
        <v>#N/A</v>
      </c>
      <c r="F909" s="491"/>
      <c r="G909" s="491"/>
      <c r="H909" s="492"/>
      <c r="I909" s="493"/>
      <c r="J909" s="494" t="str">
        <f>IF(I909="","I열의 환율적용방법 선택",IF(I909="개별환율", "직접입력 하세요.", IF(OR(I909="가중평균환율",I909="송금환율"), "직접입력 하세요.", IF(I909="원화집행", 1, IF(I909="월별평균환율(미화)",VLOOKUP(MONTH(A909),월별평균환율!$B$34:$D$45,2,0), IF(I909="월별평균환율(현지화)",VLOOKUP(MONTH(A909),월별평균환율!$B$34:$D$45,3,0)))))))</f>
        <v>I열의 환율적용방법 선택</v>
      </c>
      <c r="K909" s="495">
        <f t="shared" si="14"/>
        <v>0</v>
      </c>
      <c r="L909" s="491"/>
      <c r="M909" s="496"/>
      <c r="N909" s="496"/>
    </row>
    <row r="910" spans="1:14" x14ac:dyDescent="0.3">
      <c r="A910" s="490"/>
      <c r="B910" s="490"/>
      <c r="C910" s="673" t="e">
        <f>VLOOKUP(F910,DB!$D$4:$G$403,4,FALSE)</f>
        <v>#N/A</v>
      </c>
      <c r="D910" s="674" t="e">
        <f>VLOOKUP(F910,DB!$D$4:$G$403,3,FALSE)</f>
        <v>#N/A</v>
      </c>
      <c r="E910" s="675" t="e">
        <f>VLOOKUP(F910,DB!$D$4:$G$403,2,FALSE)</f>
        <v>#N/A</v>
      </c>
      <c r="F910" s="491"/>
      <c r="G910" s="491"/>
      <c r="H910" s="492"/>
      <c r="I910" s="493"/>
      <c r="J910" s="494" t="str">
        <f>IF(I910="","I열의 환율적용방법 선택",IF(I910="개별환율", "직접입력 하세요.", IF(OR(I910="가중평균환율",I910="송금환율"), "직접입력 하세요.", IF(I910="원화집행", 1, IF(I910="월별평균환율(미화)",VLOOKUP(MONTH(A910),월별평균환율!$B$34:$D$45,2,0), IF(I910="월별평균환율(현지화)",VLOOKUP(MONTH(A910),월별평균환율!$B$34:$D$45,3,0)))))))</f>
        <v>I열의 환율적용방법 선택</v>
      </c>
      <c r="K910" s="495">
        <f t="shared" si="14"/>
        <v>0</v>
      </c>
      <c r="L910" s="491"/>
      <c r="M910" s="496"/>
      <c r="N910" s="496"/>
    </row>
    <row r="911" spans="1:14" x14ac:dyDescent="0.3">
      <c r="A911" s="490"/>
      <c r="B911" s="490"/>
      <c r="C911" s="673" t="e">
        <f>VLOOKUP(F911,DB!$D$4:$G$403,4,FALSE)</f>
        <v>#N/A</v>
      </c>
      <c r="D911" s="674" t="e">
        <f>VLOOKUP(F911,DB!$D$4:$G$403,3,FALSE)</f>
        <v>#N/A</v>
      </c>
      <c r="E911" s="675" t="e">
        <f>VLOOKUP(F911,DB!$D$4:$G$403,2,FALSE)</f>
        <v>#N/A</v>
      </c>
      <c r="F911" s="491"/>
      <c r="G911" s="491"/>
      <c r="H911" s="492"/>
      <c r="I911" s="493"/>
      <c r="J911" s="494" t="str">
        <f>IF(I911="","I열의 환율적용방법 선택",IF(I911="개별환율", "직접입력 하세요.", IF(OR(I911="가중평균환율",I911="송금환율"), "직접입력 하세요.", IF(I911="원화집행", 1, IF(I911="월별평균환율(미화)",VLOOKUP(MONTH(A911),월별평균환율!$B$34:$D$45,2,0), IF(I911="월별평균환율(현지화)",VLOOKUP(MONTH(A911),월별평균환율!$B$34:$D$45,3,0)))))))</f>
        <v>I열의 환율적용방법 선택</v>
      </c>
      <c r="K911" s="495">
        <f t="shared" si="14"/>
        <v>0</v>
      </c>
      <c r="L911" s="491"/>
      <c r="M911" s="496"/>
      <c r="N911" s="496"/>
    </row>
    <row r="912" spans="1:14" x14ac:dyDescent="0.3">
      <c r="A912" s="490"/>
      <c r="B912" s="490"/>
      <c r="C912" s="673" t="e">
        <f>VLOOKUP(F912,DB!$D$4:$G$403,4,FALSE)</f>
        <v>#N/A</v>
      </c>
      <c r="D912" s="674" t="e">
        <f>VLOOKUP(F912,DB!$D$4:$G$403,3,FALSE)</f>
        <v>#N/A</v>
      </c>
      <c r="E912" s="675" t="e">
        <f>VLOOKUP(F912,DB!$D$4:$G$403,2,FALSE)</f>
        <v>#N/A</v>
      </c>
      <c r="F912" s="491"/>
      <c r="G912" s="491"/>
      <c r="H912" s="492"/>
      <c r="I912" s="493"/>
      <c r="J912" s="494" t="str">
        <f>IF(I912="","I열의 환율적용방법 선택",IF(I912="개별환율", "직접입력 하세요.", IF(OR(I912="가중평균환율",I912="송금환율"), "직접입력 하세요.", IF(I912="원화집행", 1, IF(I912="월별평균환율(미화)",VLOOKUP(MONTH(A912),월별평균환율!$B$34:$D$45,2,0), IF(I912="월별평균환율(현지화)",VLOOKUP(MONTH(A912),월별평균환율!$B$34:$D$45,3,0)))))))</f>
        <v>I열의 환율적용방법 선택</v>
      </c>
      <c r="K912" s="495">
        <f t="shared" si="14"/>
        <v>0</v>
      </c>
      <c r="L912" s="491"/>
      <c r="M912" s="496"/>
      <c r="N912" s="496"/>
    </row>
    <row r="913" spans="1:14" x14ac:dyDescent="0.3">
      <c r="A913" s="490"/>
      <c r="B913" s="490"/>
      <c r="C913" s="673" t="e">
        <f>VLOOKUP(F913,DB!$D$4:$G$403,4,FALSE)</f>
        <v>#N/A</v>
      </c>
      <c r="D913" s="674" t="e">
        <f>VLOOKUP(F913,DB!$D$4:$G$403,3,FALSE)</f>
        <v>#N/A</v>
      </c>
      <c r="E913" s="675" t="e">
        <f>VLOOKUP(F913,DB!$D$4:$G$403,2,FALSE)</f>
        <v>#N/A</v>
      </c>
      <c r="F913" s="491"/>
      <c r="G913" s="491"/>
      <c r="H913" s="492"/>
      <c r="I913" s="493"/>
      <c r="J913" s="494" t="str">
        <f>IF(I913="","I열의 환율적용방법 선택",IF(I913="개별환율", "직접입력 하세요.", IF(OR(I913="가중평균환율",I913="송금환율"), "직접입력 하세요.", IF(I913="원화집행", 1, IF(I913="월별평균환율(미화)",VLOOKUP(MONTH(A913),월별평균환율!$B$34:$D$45,2,0), IF(I913="월별평균환율(현지화)",VLOOKUP(MONTH(A913),월별평균환율!$B$34:$D$45,3,0)))))))</f>
        <v>I열의 환율적용방법 선택</v>
      </c>
      <c r="K913" s="495">
        <f t="shared" si="14"/>
        <v>0</v>
      </c>
      <c r="L913" s="491"/>
      <c r="M913" s="496"/>
      <c r="N913" s="496"/>
    </row>
    <row r="914" spans="1:14" x14ac:dyDescent="0.3">
      <c r="A914" s="490"/>
      <c r="B914" s="490"/>
      <c r="C914" s="673" t="e">
        <f>VLOOKUP(F914,DB!$D$4:$G$403,4,FALSE)</f>
        <v>#N/A</v>
      </c>
      <c r="D914" s="674" t="e">
        <f>VLOOKUP(F914,DB!$D$4:$G$403,3,FALSE)</f>
        <v>#N/A</v>
      </c>
      <c r="E914" s="675" t="e">
        <f>VLOOKUP(F914,DB!$D$4:$G$403,2,FALSE)</f>
        <v>#N/A</v>
      </c>
      <c r="F914" s="491"/>
      <c r="G914" s="491"/>
      <c r="H914" s="492"/>
      <c r="I914" s="493"/>
      <c r="J914" s="494" t="str">
        <f>IF(I914="","I열의 환율적용방법 선택",IF(I914="개별환율", "직접입력 하세요.", IF(OR(I914="가중평균환율",I914="송금환율"), "직접입력 하세요.", IF(I914="원화집행", 1, IF(I914="월별평균환율(미화)",VLOOKUP(MONTH(A914),월별평균환율!$B$34:$D$45,2,0), IF(I914="월별평균환율(현지화)",VLOOKUP(MONTH(A914),월별평균환율!$B$34:$D$45,3,0)))))))</f>
        <v>I열의 환율적용방법 선택</v>
      </c>
      <c r="K914" s="495">
        <f t="shared" si="14"/>
        <v>0</v>
      </c>
      <c r="L914" s="491"/>
      <c r="M914" s="496"/>
      <c r="N914" s="496"/>
    </row>
    <row r="915" spans="1:14" x14ac:dyDescent="0.3">
      <c r="A915" s="490"/>
      <c r="B915" s="490"/>
      <c r="C915" s="673" t="e">
        <f>VLOOKUP(F915,DB!$D$4:$G$403,4,FALSE)</f>
        <v>#N/A</v>
      </c>
      <c r="D915" s="674" t="e">
        <f>VLOOKUP(F915,DB!$D$4:$G$403,3,FALSE)</f>
        <v>#N/A</v>
      </c>
      <c r="E915" s="675" t="e">
        <f>VLOOKUP(F915,DB!$D$4:$G$403,2,FALSE)</f>
        <v>#N/A</v>
      </c>
      <c r="F915" s="491"/>
      <c r="G915" s="491"/>
      <c r="H915" s="492"/>
      <c r="I915" s="493"/>
      <c r="J915" s="494" t="str">
        <f>IF(I915="","I열의 환율적용방법 선택",IF(I915="개별환율", "직접입력 하세요.", IF(OR(I915="가중평균환율",I915="송금환율"), "직접입력 하세요.", IF(I915="원화집행", 1, IF(I915="월별평균환율(미화)",VLOOKUP(MONTH(A915),월별평균환율!$B$34:$D$45,2,0), IF(I915="월별평균환율(현지화)",VLOOKUP(MONTH(A915),월별평균환율!$B$34:$D$45,3,0)))))))</f>
        <v>I열의 환율적용방법 선택</v>
      </c>
      <c r="K915" s="495">
        <f t="shared" si="14"/>
        <v>0</v>
      </c>
      <c r="L915" s="491"/>
      <c r="M915" s="496"/>
      <c r="N915" s="496"/>
    </row>
    <row r="916" spans="1:14" x14ac:dyDescent="0.3">
      <c r="A916" s="490"/>
      <c r="B916" s="490"/>
      <c r="C916" s="673" t="e">
        <f>VLOOKUP(F916,DB!$D$4:$G$403,4,FALSE)</f>
        <v>#N/A</v>
      </c>
      <c r="D916" s="674" t="e">
        <f>VLOOKUP(F916,DB!$D$4:$G$403,3,FALSE)</f>
        <v>#N/A</v>
      </c>
      <c r="E916" s="675" t="e">
        <f>VLOOKUP(F916,DB!$D$4:$G$403,2,FALSE)</f>
        <v>#N/A</v>
      </c>
      <c r="F916" s="491"/>
      <c r="G916" s="491"/>
      <c r="H916" s="492"/>
      <c r="I916" s="493"/>
      <c r="J916" s="494" t="str">
        <f>IF(I916="","I열의 환율적용방법 선택",IF(I916="개별환율", "직접입력 하세요.", IF(OR(I916="가중평균환율",I916="송금환율"), "직접입력 하세요.", IF(I916="원화집행", 1, IF(I916="월별평균환율(미화)",VLOOKUP(MONTH(A916),월별평균환율!$B$34:$D$45,2,0), IF(I916="월별평균환율(현지화)",VLOOKUP(MONTH(A916),월별평균환율!$B$34:$D$45,3,0)))))))</f>
        <v>I열의 환율적용방법 선택</v>
      </c>
      <c r="K916" s="495">
        <f t="shared" si="14"/>
        <v>0</v>
      </c>
      <c r="L916" s="491"/>
      <c r="M916" s="496"/>
      <c r="N916" s="496"/>
    </row>
    <row r="917" spans="1:14" x14ac:dyDescent="0.3">
      <c r="A917" s="490"/>
      <c r="B917" s="490"/>
      <c r="C917" s="673" t="e">
        <f>VLOOKUP(F917,DB!$D$4:$G$403,4,FALSE)</f>
        <v>#N/A</v>
      </c>
      <c r="D917" s="674" t="e">
        <f>VLOOKUP(F917,DB!$D$4:$G$403,3,FALSE)</f>
        <v>#N/A</v>
      </c>
      <c r="E917" s="675" t="e">
        <f>VLOOKUP(F917,DB!$D$4:$G$403,2,FALSE)</f>
        <v>#N/A</v>
      </c>
      <c r="F917" s="491"/>
      <c r="G917" s="491"/>
      <c r="H917" s="492"/>
      <c r="I917" s="493"/>
      <c r="J917" s="494" t="str">
        <f>IF(I917="","I열의 환율적용방법 선택",IF(I917="개별환율", "직접입력 하세요.", IF(OR(I917="가중평균환율",I917="송금환율"), "직접입력 하세요.", IF(I917="원화집행", 1, IF(I917="월별평균환율(미화)",VLOOKUP(MONTH(A917),월별평균환율!$B$34:$D$45,2,0), IF(I917="월별평균환율(현지화)",VLOOKUP(MONTH(A917),월별평균환율!$B$34:$D$45,3,0)))))))</f>
        <v>I열의 환율적용방법 선택</v>
      </c>
      <c r="K917" s="495">
        <f t="shared" si="14"/>
        <v>0</v>
      </c>
      <c r="L917" s="491"/>
      <c r="M917" s="496"/>
      <c r="N917" s="496"/>
    </row>
    <row r="918" spans="1:14" x14ac:dyDescent="0.3">
      <c r="A918" s="490"/>
      <c r="B918" s="490"/>
      <c r="C918" s="673" t="e">
        <f>VLOOKUP(F918,DB!$D$4:$G$403,4,FALSE)</f>
        <v>#N/A</v>
      </c>
      <c r="D918" s="674" t="e">
        <f>VLOOKUP(F918,DB!$D$4:$G$403,3,FALSE)</f>
        <v>#N/A</v>
      </c>
      <c r="E918" s="675" t="e">
        <f>VLOOKUP(F918,DB!$D$4:$G$403,2,FALSE)</f>
        <v>#N/A</v>
      </c>
      <c r="F918" s="491"/>
      <c r="G918" s="491"/>
      <c r="H918" s="492"/>
      <c r="I918" s="493"/>
      <c r="J918" s="494" t="str">
        <f>IF(I918="","I열의 환율적용방법 선택",IF(I918="개별환율", "직접입력 하세요.", IF(OR(I918="가중평균환율",I918="송금환율"), "직접입력 하세요.", IF(I918="원화집행", 1, IF(I918="월별평균환율(미화)",VLOOKUP(MONTH(A918),월별평균환율!$B$34:$D$45,2,0), IF(I918="월별평균환율(현지화)",VLOOKUP(MONTH(A918),월별평균환율!$B$34:$D$45,3,0)))))))</f>
        <v>I열의 환율적용방법 선택</v>
      </c>
      <c r="K918" s="495">
        <f t="shared" si="14"/>
        <v>0</v>
      </c>
      <c r="L918" s="491"/>
      <c r="M918" s="496"/>
      <c r="N918" s="496"/>
    </row>
    <row r="919" spans="1:14" x14ac:dyDescent="0.3">
      <c r="A919" s="490"/>
      <c r="B919" s="490"/>
      <c r="C919" s="673" t="e">
        <f>VLOOKUP(F919,DB!$D$4:$G$403,4,FALSE)</f>
        <v>#N/A</v>
      </c>
      <c r="D919" s="674" t="e">
        <f>VLOOKUP(F919,DB!$D$4:$G$403,3,FALSE)</f>
        <v>#N/A</v>
      </c>
      <c r="E919" s="675" t="e">
        <f>VLOOKUP(F919,DB!$D$4:$G$403,2,FALSE)</f>
        <v>#N/A</v>
      </c>
      <c r="F919" s="491"/>
      <c r="G919" s="491"/>
      <c r="H919" s="492"/>
      <c r="I919" s="493"/>
      <c r="J919" s="494" t="str">
        <f>IF(I919="","I열의 환율적용방법 선택",IF(I919="개별환율", "직접입력 하세요.", IF(OR(I919="가중평균환율",I919="송금환율"), "직접입력 하세요.", IF(I919="원화집행", 1, IF(I919="월별평균환율(미화)",VLOOKUP(MONTH(A919),월별평균환율!$B$34:$D$45,2,0), IF(I919="월별평균환율(현지화)",VLOOKUP(MONTH(A919),월별평균환율!$B$34:$D$45,3,0)))))))</f>
        <v>I열의 환율적용방법 선택</v>
      </c>
      <c r="K919" s="495">
        <f t="shared" si="14"/>
        <v>0</v>
      </c>
      <c r="L919" s="491"/>
      <c r="M919" s="496"/>
      <c r="N919" s="496"/>
    </row>
    <row r="920" spans="1:14" x14ac:dyDescent="0.3">
      <c r="A920" s="490"/>
      <c r="B920" s="490"/>
      <c r="C920" s="673" t="e">
        <f>VLOOKUP(F920,DB!$D$4:$G$403,4,FALSE)</f>
        <v>#N/A</v>
      </c>
      <c r="D920" s="674" t="e">
        <f>VLOOKUP(F920,DB!$D$4:$G$403,3,FALSE)</f>
        <v>#N/A</v>
      </c>
      <c r="E920" s="675" t="e">
        <f>VLOOKUP(F920,DB!$D$4:$G$403,2,FALSE)</f>
        <v>#N/A</v>
      </c>
      <c r="F920" s="491"/>
      <c r="G920" s="491"/>
      <c r="H920" s="492"/>
      <c r="I920" s="493"/>
      <c r="J920" s="494" t="str">
        <f>IF(I920="","I열의 환율적용방법 선택",IF(I920="개별환율", "직접입력 하세요.", IF(OR(I920="가중평균환율",I920="송금환율"), "직접입력 하세요.", IF(I920="원화집행", 1, IF(I920="월별평균환율(미화)",VLOOKUP(MONTH(A920),월별평균환율!$B$34:$D$45,2,0), IF(I920="월별평균환율(현지화)",VLOOKUP(MONTH(A920),월별평균환율!$B$34:$D$45,3,0)))))))</f>
        <v>I열의 환율적용방법 선택</v>
      </c>
      <c r="K920" s="495">
        <f t="shared" si="14"/>
        <v>0</v>
      </c>
      <c r="L920" s="491"/>
      <c r="M920" s="496"/>
      <c r="N920" s="496"/>
    </row>
    <row r="921" spans="1:14" x14ac:dyDescent="0.3">
      <c r="A921" s="490"/>
      <c r="B921" s="490"/>
      <c r="C921" s="673" t="e">
        <f>VLOOKUP(F921,DB!$D$4:$G$403,4,FALSE)</f>
        <v>#N/A</v>
      </c>
      <c r="D921" s="674" t="e">
        <f>VLOOKUP(F921,DB!$D$4:$G$403,3,FALSE)</f>
        <v>#N/A</v>
      </c>
      <c r="E921" s="675" t="e">
        <f>VLOOKUP(F921,DB!$D$4:$G$403,2,FALSE)</f>
        <v>#N/A</v>
      </c>
      <c r="F921" s="491"/>
      <c r="G921" s="491"/>
      <c r="H921" s="492"/>
      <c r="I921" s="493"/>
      <c r="J921" s="494" t="str">
        <f>IF(I921="","I열의 환율적용방법 선택",IF(I921="개별환율", "직접입력 하세요.", IF(OR(I921="가중평균환율",I921="송금환율"), "직접입력 하세요.", IF(I921="원화집행", 1, IF(I921="월별평균환율(미화)",VLOOKUP(MONTH(A921),월별평균환율!$B$34:$D$45,2,0), IF(I921="월별평균환율(현지화)",VLOOKUP(MONTH(A921),월별평균환율!$B$34:$D$45,3,0)))))))</f>
        <v>I열의 환율적용방법 선택</v>
      </c>
      <c r="K921" s="495">
        <f t="shared" si="14"/>
        <v>0</v>
      </c>
      <c r="L921" s="491"/>
      <c r="M921" s="496"/>
      <c r="N921" s="496"/>
    </row>
    <row r="922" spans="1:14" x14ac:dyDescent="0.3">
      <c r="A922" s="490"/>
      <c r="B922" s="490"/>
      <c r="C922" s="673" t="e">
        <f>VLOOKUP(F922,DB!$D$4:$G$403,4,FALSE)</f>
        <v>#N/A</v>
      </c>
      <c r="D922" s="674" t="e">
        <f>VLOOKUP(F922,DB!$D$4:$G$403,3,FALSE)</f>
        <v>#N/A</v>
      </c>
      <c r="E922" s="675" t="e">
        <f>VLOOKUP(F922,DB!$D$4:$G$403,2,FALSE)</f>
        <v>#N/A</v>
      </c>
      <c r="F922" s="491"/>
      <c r="G922" s="491"/>
      <c r="H922" s="492"/>
      <c r="I922" s="493"/>
      <c r="J922" s="494" t="str">
        <f>IF(I922="","I열의 환율적용방법 선택",IF(I922="개별환율", "직접입력 하세요.", IF(OR(I922="가중평균환율",I922="송금환율"), "직접입력 하세요.", IF(I922="원화집행", 1, IF(I922="월별평균환율(미화)",VLOOKUP(MONTH(A922),월별평균환율!$B$34:$D$45,2,0), IF(I922="월별평균환율(현지화)",VLOOKUP(MONTH(A922),월별평균환율!$B$34:$D$45,3,0)))))))</f>
        <v>I열의 환율적용방법 선택</v>
      </c>
      <c r="K922" s="495">
        <f t="shared" si="14"/>
        <v>0</v>
      </c>
      <c r="L922" s="491"/>
      <c r="M922" s="496"/>
      <c r="N922" s="496"/>
    </row>
    <row r="923" spans="1:14" x14ac:dyDescent="0.3">
      <c r="A923" s="490"/>
      <c r="B923" s="490"/>
      <c r="C923" s="673" t="e">
        <f>VLOOKUP(F923,DB!$D$4:$G$403,4,FALSE)</f>
        <v>#N/A</v>
      </c>
      <c r="D923" s="674" t="e">
        <f>VLOOKUP(F923,DB!$D$4:$G$403,3,FALSE)</f>
        <v>#N/A</v>
      </c>
      <c r="E923" s="675" t="e">
        <f>VLOOKUP(F923,DB!$D$4:$G$403,2,FALSE)</f>
        <v>#N/A</v>
      </c>
      <c r="F923" s="491"/>
      <c r="G923" s="491"/>
      <c r="H923" s="492"/>
      <c r="I923" s="493"/>
      <c r="J923" s="494" t="str">
        <f>IF(I923="","I열의 환율적용방법 선택",IF(I923="개별환율", "직접입력 하세요.", IF(OR(I923="가중평균환율",I923="송금환율"), "직접입력 하세요.", IF(I923="원화집행", 1, IF(I923="월별평균환율(미화)",VLOOKUP(MONTH(A923),월별평균환율!$B$34:$D$45,2,0), IF(I923="월별평균환율(현지화)",VLOOKUP(MONTH(A923),월별평균환율!$B$34:$D$45,3,0)))))))</f>
        <v>I열의 환율적용방법 선택</v>
      </c>
      <c r="K923" s="495">
        <f t="shared" si="14"/>
        <v>0</v>
      </c>
      <c r="L923" s="491"/>
      <c r="M923" s="496"/>
      <c r="N923" s="496"/>
    </row>
    <row r="924" spans="1:14" x14ac:dyDescent="0.3">
      <c r="A924" s="490"/>
      <c r="B924" s="490"/>
      <c r="C924" s="673" t="e">
        <f>VLOOKUP(F924,DB!$D$4:$G$403,4,FALSE)</f>
        <v>#N/A</v>
      </c>
      <c r="D924" s="674" t="e">
        <f>VLOOKUP(F924,DB!$D$4:$G$403,3,FALSE)</f>
        <v>#N/A</v>
      </c>
      <c r="E924" s="675" t="e">
        <f>VLOOKUP(F924,DB!$D$4:$G$403,2,FALSE)</f>
        <v>#N/A</v>
      </c>
      <c r="F924" s="491"/>
      <c r="G924" s="491"/>
      <c r="H924" s="492"/>
      <c r="I924" s="493"/>
      <c r="J924" s="494" t="str">
        <f>IF(I924="","I열의 환율적용방법 선택",IF(I924="개별환율", "직접입력 하세요.", IF(OR(I924="가중평균환율",I924="송금환율"), "직접입력 하세요.", IF(I924="원화집행", 1, IF(I924="월별평균환율(미화)",VLOOKUP(MONTH(A924),월별평균환율!$B$34:$D$45,2,0), IF(I924="월별평균환율(현지화)",VLOOKUP(MONTH(A924),월별평균환율!$B$34:$D$45,3,0)))))))</f>
        <v>I열의 환율적용방법 선택</v>
      </c>
      <c r="K924" s="495">
        <f t="shared" si="14"/>
        <v>0</v>
      </c>
      <c r="L924" s="491"/>
      <c r="M924" s="496"/>
      <c r="N924" s="496"/>
    </row>
    <row r="925" spans="1:14" x14ac:dyDescent="0.3">
      <c r="A925" s="490"/>
      <c r="B925" s="490"/>
      <c r="C925" s="673" t="e">
        <f>VLOOKUP(F925,DB!$D$4:$G$403,4,FALSE)</f>
        <v>#N/A</v>
      </c>
      <c r="D925" s="674" t="e">
        <f>VLOOKUP(F925,DB!$D$4:$G$403,3,FALSE)</f>
        <v>#N/A</v>
      </c>
      <c r="E925" s="675" t="e">
        <f>VLOOKUP(F925,DB!$D$4:$G$403,2,FALSE)</f>
        <v>#N/A</v>
      </c>
      <c r="F925" s="491"/>
      <c r="G925" s="491"/>
      <c r="H925" s="492"/>
      <c r="I925" s="493"/>
      <c r="J925" s="494" t="str">
        <f>IF(I925="","I열의 환율적용방법 선택",IF(I925="개별환율", "직접입력 하세요.", IF(OR(I925="가중평균환율",I925="송금환율"), "직접입력 하세요.", IF(I925="원화집행", 1, IF(I925="월별평균환율(미화)",VLOOKUP(MONTH(A925),월별평균환율!$B$34:$D$45,2,0), IF(I925="월별평균환율(현지화)",VLOOKUP(MONTH(A925),월별평균환율!$B$34:$D$45,3,0)))))))</f>
        <v>I열의 환율적용방법 선택</v>
      </c>
      <c r="K925" s="495">
        <f t="shared" si="14"/>
        <v>0</v>
      </c>
      <c r="L925" s="491"/>
      <c r="M925" s="496"/>
      <c r="N925" s="496"/>
    </row>
    <row r="926" spans="1:14" x14ac:dyDescent="0.3">
      <c r="A926" s="490"/>
      <c r="B926" s="490"/>
      <c r="C926" s="673" t="e">
        <f>VLOOKUP(F926,DB!$D$4:$G$403,4,FALSE)</f>
        <v>#N/A</v>
      </c>
      <c r="D926" s="674" t="e">
        <f>VLOOKUP(F926,DB!$D$4:$G$403,3,FALSE)</f>
        <v>#N/A</v>
      </c>
      <c r="E926" s="675" t="e">
        <f>VLOOKUP(F926,DB!$D$4:$G$403,2,FALSE)</f>
        <v>#N/A</v>
      </c>
      <c r="F926" s="491"/>
      <c r="G926" s="491"/>
      <c r="H926" s="492"/>
      <c r="I926" s="493"/>
      <c r="J926" s="494" t="str">
        <f>IF(I926="","I열의 환율적용방법 선택",IF(I926="개별환율", "직접입력 하세요.", IF(OR(I926="가중평균환율",I926="송금환율"), "직접입력 하세요.", IF(I926="원화집행", 1, IF(I926="월별평균환율(미화)",VLOOKUP(MONTH(A926),월별평균환율!$B$34:$D$45,2,0), IF(I926="월별평균환율(현지화)",VLOOKUP(MONTH(A926),월별평균환율!$B$34:$D$45,3,0)))))))</f>
        <v>I열의 환율적용방법 선택</v>
      </c>
      <c r="K926" s="495">
        <f t="shared" si="14"/>
        <v>0</v>
      </c>
      <c r="L926" s="491"/>
      <c r="M926" s="496"/>
      <c r="N926" s="496"/>
    </row>
    <row r="927" spans="1:14" x14ac:dyDescent="0.3">
      <c r="A927" s="490"/>
      <c r="B927" s="490"/>
      <c r="C927" s="673" t="e">
        <f>VLOOKUP(F927,DB!$D$4:$G$403,4,FALSE)</f>
        <v>#N/A</v>
      </c>
      <c r="D927" s="674" t="e">
        <f>VLOOKUP(F927,DB!$D$4:$G$403,3,FALSE)</f>
        <v>#N/A</v>
      </c>
      <c r="E927" s="675" t="e">
        <f>VLOOKUP(F927,DB!$D$4:$G$403,2,FALSE)</f>
        <v>#N/A</v>
      </c>
      <c r="F927" s="491"/>
      <c r="G927" s="491"/>
      <c r="H927" s="492"/>
      <c r="I927" s="493"/>
      <c r="J927" s="494" t="str">
        <f>IF(I927="","I열의 환율적용방법 선택",IF(I927="개별환율", "직접입력 하세요.", IF(OR(I927="가중평균환율",I927="송금환율"), "직접입력 하세요.", IF(I927="원화집행", 1, IF(I927="월별평균환율(미화)",VLOOKUP(MONTH(A927),월별평균환율!$B$34:$D$45,2,0), IF(I927="월별평균환율(현지화)",VLOOKUP(MONTH(A927),월별평균환율!$B$34:$D$45,3,0)))))))</f>
        <v>I열의 환율적용방법 선택</v>
      </c>
      <c r="K927" s="495">
        <f t="shared" si="14"/>
        <v>0</v>
      </c>
      <c r="L927" s="491"/>
      <c r="M927" s="496"/>
      <c r="N927" s="496"/>
    </row>
    <row r="928" spans="1:14" x14ac:dyDescent="0.3">
      <c r="A928" s="490"/>
      <c r="B928" s="490"/>
      <c r="C928" s="673" t="e">
        <f>VLOOKUP(F928,DB!$D$4:$G$403,4,FALSE)</f>
        <v>#N/A</v>
      </c>
      <c r="D928" s="674" t="e">
        <f>VLOOKUP(F928,DB!$D$4:$G$403,3,FALSE)</f>
        <v>#N/A</v>
      </c>
      <c r="E928" s="675" t="e">
        <f>VLOOKUP(F928,DB!$D$4:$G$403,2,FALSE)</f>
        <v>#N/A</v>
      </c>
      <c r="F928" s="491"/>
      <c r="G928" s="491"/>
      <c r="H928" s="492"/>
      <c r="I928" s="493"/>
      <c r="J928" s="494" t="str">
        <f>IF(I928="","I열의 환율적용방법 선택",IF(I928="개별환율", "직접입력 하세요.", IF(OR(I928="가중평균환율",I928="송금환율"), "직접입력 하세요.", IF(I928="원화집행", 1, IF(I928="월별평균환율(미화)",VLOOKUP(MONTH(A928),월별평균환율!$B$34:$D$45,2,0), IF(I928="월별평균환율(현지화)",VLOOKUP(MONTH(A928),월별평균환율!$B$34:$D$45,3,0)))))))</f>
        <v>I열의 환율적용방법 선택</v>
      </c>
      <c r="K928" s="495">
        <f t="shared" si="14"/>
        <v>0</v>
      </c>
      <c r="L928" s="491"/>
      <c r="M928" s="496"/>
      <c r="N928" s="496"/>
    </row>
    <row r="929" spans="1:14" x14ac:dyDescent="0.3">
      <c r="A929" s="490"/>
      <c r="B929" s="490"/>
      <c r="C929" s="673" t="e">
        <f>VLOOKUP(F929,DB!$D$4:$G$403,4,FALSE)</f>
        <v>#N/A</v>
      </c>
      <c r="D929" s="674" t="e">
        <f>VLOOKUP(F929,DB!$D$4:$G$403,3,FALSE)</f>
        <v>#N/A</v>
      </c>
      <c r="E929" s="675" t="e">
        <f>VLOOKUP(F929,DB!$D$4:$G$403,2,FALSE)</f>
        <v>#N/A</v>
      </c>
      <c r="F929" s="491"/>
      <c r="G929" s="491"/>
      <c r="H929" s="492"/>
      <c r="I929" s="493"/>
      <c r="J929" s="494" t="str">
        <f>IF(I929="","I열의 환율적용방법 선택",IF(I929="개별환율", "직접입력 하세요.", IF(OR(I929="가중평균환율",I929="송금환율"), "직접입력 하세요.", IF(I929="원화집행", 1, IF(I929="월별평균환율(미화)",VLOOKUP(MONTH(A929),월별평균환율!$B$34:$D$45,2,0), IF(I929="월별평균환율(현지화)",VLOOKUP(MONTH(A929),월별평균환율!$B$34:$D$45,3,0)))))))</f>
        <v>I열의 환율적용방법 선택</v>
      </c>
      <c r="K929" s="495">
        <f t="shared" si="14"/>
        <v>0</v>
      </c>
      <c r="L929" s="491"/>
      <c r="M929" s="496"/>
      <c r="N929" s="496"/>
    </row>
    <row r="930" spans="1:14" x14ac:dyDescent="0.3">
      <c r="A930" s="490"/>
      <c r="B930" s="490"/>
      <c r="C930" s="673" t="e">
        <f>VLOOKUP(F930,DB!$D$4:$G$403,4,FALSE)</f>
        <v>#N/A</v>
      </c>
      <c r="D930" s="674" t="e">
        <f>VLOOKUP(F930,DB!$D$4:$G$403,3,FALSE)</f>
        <v>#N/A</v>
      </c>
      <c r="E930" s="675" t="e">
        <f>VLOOKUP(F930,DB!$D$4:$G$403,2,FALSE)</f>
        <v>#N/A</v>
      </c>
      <c r="F930" s="491"/>
      <c r="G930" s="491"/>
      <c r="H930" s="492"/>
      <c r="I930" s="493"/>
      <c r="J930" s="494" t="str">
        <f>IF(I930="","I열의 환율적용방법 선택",IF(I930="개별환율", "직접입력 하세요.", IF(OR(I930="가중평균환율",I930="송금환율"), "직접입력 하세요.", IF(I930="원화집행", 1, IF(I930="월별평균환율(미화)",VLOOKUP(MONTH(A930),월별평균환율!$B$34:$D$45,2,0), IF(I930="월별평균환율(현지화)",VLOOKUP(MONTH(A930),월별평균환율!$B$34:$D$45,3,0)))))))</f>
        <v>I열의 환율적용방법 선택</v>
      </c>
      <c r="K930" s="495">
        <f t="shared" si="14"/>
        <v>0</v>
      </c>
      <c r="L930" s="491"/>
      <c r="M930" s="496"/>
      <c r="N930" s="496"/>
    </row>
    <row r="931" spans="1:14" x14ac:dyDescent="0.3">
      <c r="A931" s="490"/>
      <c r="B931" s="490"/>
      <c r="C931" s="673" t="e">
        <f>VLOOKUP(F931,DB!$D$4:$G$403,4,FALSE)</f>
        <v>#N/A</v>
      </c>
      <c r="D931" s="674" t="e">
        <f>VLOOKUP(F931,DB!$D$4:$G$403,3,FALSE)</f>
        <v>#N/A</v>
      </c>
      <c r="E931" s="675" t="e">
        <f>VLOOKUP(F931,DB!$D$4:$G$403,2,FALSE)</f>
        <v>#N/A</v>
      </c>
      <c r="F931" s="491"/>
      <c r="G931" s="491"/>
      <c r="H931" s="492"/>
      <c r="I931" s="493"/>
      <c r="J931" s="494" t="str">
        <f>IF(I931="","I열의 환율적용방법 선택",IF(I931="개별환율", "직접입력 하세요.", IF(OR(I931="가중평균환율",I931="송금환율"), "직접입력 하세요.", IF(I931="원화집행", 1, IF(I931="월별평균환율(미화)",VLOOKUP(MONTH(A931),월별평균환율!$B$34:$D$45,2,0), IF(I931="월별평균환율(현지화)",VLOOKUP(MONTH(A931),월별평균환율!$B$34:$D$45,3,0)))))))</f>
        <v>I열의 환율적용방법 선택</v>
      </c>
      <c r="K931" s="495">
        <f t="shared" si="14"/>
        <v>0</v>
      </c>
      <c r="L931" s="491"/>
      <c r="M931" s="496"/>
      <c r="N931" s="496"/>
    </row>
    <row r="932" spans="1:14" x14ac:dyDescent="0.3">
      <c r="A932" s="490"/>
      <c r="B932" s="490"/>
      <c r="C932" s="673" t="e">
        <f>VLOOKUP(F932,DB!$D$4:$G$403,4,FALSE)</f>
        <v>#N/A</v>
      </c>
      <c r="D932" s="674" t="e">
        <f>VLOOKUP(F932,DB!$D$4:$G$403,3,FALSE)</f>
        <v>#N/A</v>
      </c>
      <c r="E932" s="675" t="e">
        <f>VLOOKUP(F932,DB!$D$4:$G$403,2,FALSE)</f>
        <v>#N/A</v>
      </c>
      <c r="F932" s="491"/>
      <c r="G932" s="491"/>
      <c r="H932" s="492"/>
      <c r="I932" s="493"/>
      <c r="J932" s="494" t="str">
        <f>IF(I932="","I열의 환율적용방법 선택",IF(I932="개별환율", "직접입력 하세요.", IF(OR(I932="가중평균환율",I932="송금환율"), "직접입력 하세요.", IF(I932="원화집행", 1, IF(I932="월별평균환율(미화)",VLOOKUP(MONTH(A932),월별평균환율!$B$34:$D$45,2,0), IF(I932="월별평균환율(현지화)",VLOOKUP(MONTH(A932),월별평균환율!$B$34:$D$45,3,0)))))))</f>
        <v>I열의 환율적용방법 선택</v>
      </c>
      <c r="K932" s="495">
        <f t="shared" si="14"/>
        <v>0</v>
      </c>
      <c r="L932" s="491"/>
      <c r="M932" s="496"/>
      <c r="N932" s="496"/>
    </row>
    <row r="933" spans="1:14" x14ac:dyDescent="0.3">
      <c r="A933" s="490"/>
      <c r="B933" s="490"/>
      <c r="C933" s="673" t="e">
        <f>VLOOKUP(F933,DB!$D$4:$G$403,4,FALSE)</f>
        <v>#N/A</v>
      </c>
      <c r="D933" s="674" t="e">
        <f>VLOOKUP(F933,DB!$D$4:$G$403,3,FALSE)</f>
        <v>#N/A</v>
      </c>
      <c r="E933" s="675" t="e">
        <f>VLOOKUP(F933,DB!$D$4:$G$403,2,FALSE)</f>
        <v>#N/A</v>
      </c>
      <c r="F933" s="491"/>
      <c r="G933" s="491"/>
      <c r="H933" s="492"/>
      <c r="I933" s="493"/>
      <c r="J933" s="494" t="str">
        <f>IF(I933="","I열의 환율적용방법 선택",IF(I933="개별환율", "직접입력 하세요.", IF(OR(I933="가중평균환율",I933="송금환율"), "직접입력 하세요.", IF(I933="원화집행", 1, IF(I933="월별평균환율(미화)",VLOOKUP(MONTH(A933),월별평균환율!$B$34:$D$45,2,0), IF(I933="월별평균환율(현지화)",VLOOKUP(MONTH(A933),월별평균환율!$B$34:$D$45,3,0)))))))</f>
        <v>I열의 환율적용방법 선택</v>
      </c>
      <c r="K933" s="495">
        <f t="shared" si="14"/>
        <v>0</v>
      </c>
      <c r="L933" s="491"/>
      <c r="M933" s="496"/>
      <c r="N933" s="496"/>
    </row>
    <row r="934" spans="1:14" x14ac:dyDescent="0.3">
      <c r="A934" s="490"/>
      <c r="B934" s="490"/>
      <c r="C934" s="673" t="e">
        <f>VLOOKUP(F934,DB!$D$4:$G$403,4,FALSE)</f>
        <v>#N/A</v>
      </c>
      <c r="D934" s="674" t="e">
        <f>VLOOKUP(F934,DB!$D$4:$G$403,3,FALSE)</f>
        <v>#N/A</v>
      </c>
      <c r="E934" s="675" t="e">
        <f>VLOOKUP(F934,DB!$D$4:$G$403,2,FALSE)</f>
        <v>#N/A</v>
      </c>
      <c r="F934" s="491"/>
      <c r="G934" s="491"/>
      <c r="H934" s="492"/>
      <c r="I934" s="493"/>
      <c r="J934" s="494" t="str">
        <f>IF(I934="","I열의 환율적용방법 선택",IF(I934="개별환율", "직접입력 하세요.", IF(OR(I934="가중평균환율",I934="송금환율"), "직접입력 하세요.", IF(I934="원화집행", 1, IF(I934="월별평균환율(미화)",VLOOKUP(MONTH(A934),월별평균환율!$B$34:$D$45,2,0), IF(I934="월별평균환율(현지화)",VLOOKUP(MONTH(A934),월별평균환율!$B$34:$D$45,3,0)))))))</f>
        <v>I열의 환율적용방법 선택</v>
      </c>
      <c r="K934" s="495">
        <f t="shared" si="14"/>
        <v>0</v>
      </c>
      <c r="L934" s="491"/>
      <c r="M934" s="496"/>
      <c r="N934" s="496"/>
    </row>
    <row r="935" spans="1:14" x14ac:dyDescent="0.3">
      <c r="A935" s="490"/>
      <c r="B935" s="490"/>
      <c r="C935" s="673" t="e">
        <f>VLOOKUP(F935,DB!$D$4:$G$403,4,FALSE)</f>
        <v>#N/A</v>
      </c>
      <c r="D935" s="674" t="e">
        <f>VLOOKUP(F935,DB!$D$4:$G$403,3,FALSE)</f>
        <v>#N/A</v>
      </c>
      <c r="E935" s="675" t="e">
        <f>VLOOKUP(F935,DB!$D$4:$G$403,2,FALSE)</f>
        <v>#N/A</v>
      </c>
      <c r="F935" s="491"/>
      <c r="G935" s="491"/>
      <c r="H935" s="492"/>
      <c r="I935" s="493"/>
      <c r="J935" s="494" t="str">
        <f>IF(I935="","I열의 환율적용방법 선택",IF(I935="개별환율", "직접입력 하세요.", IF(OR(I935="가중평균환율",I935="송금환율"), "직접입력 하세요.", IF(I935="원화집행", 1, IF(I935="월별평균환율(미화)",VLOOKUP(MONTH(A935),월별평균환율!$B$34:$D$45,2,0), IF(I935="월별평균환율(현지화)",VLOOKUP(MONTH(A935),월별평균환율!$B$34:$D$45,3,0)))))))</f>
        <v>I열의 환율적용방법 선택</v>
      </c>
      <c r="K935" s="495">
        <f t="shared" si="14"/>
        <v>0</v>
      </c>
      <c r="L935" s="491"/>
      <c r="M935" s="496"/>
      <c r="N935" s="496"/>
    </row>
    <row r="936" spans="1:14" x14ac:dyDescent="0.3">
      <c r="A936" s="490"/>
      <c r="B936" s="490"/>
      <c r="C936" s="673" t="e">
        <f>VLOOKUP(F936,DB!$D$4:$G$403,4,FALSE)</f>
        <v>#N/A</v>
      </c>
      <c r="D936" s="674" t="e">
        <f>VLOOKUP(F936,DB!$D$4:$G$403,3,FALSE)</f>
        <v>#N/A</v>
      </c>
      <c r="E936" s="675" t="e">
        <f>VLOOKUP(F936,DB!$D$4:$G$403,2,FALSE)</f>
        <v>#N/A</v>
      </c>
      <c r="F936" s="491"/>
      <c r="G936" s="491"/>
      <c r="H936" s="492"/>
      <c r="I936" s="493"/>
      <c r="J936" s="494" t="str">
        <f>IF(I936="","I열의 환율적용방법 선택",IF(I936="개별환율", "직접입력 하세요.", IF(OR(I936="가중평균환율",I936="송금환율"), "직접입력 하세요.", IF(I936="원화집행", 1, IF(I936="월별평균환율(미화)",VLOOKUP(MONTH(A936),월별평균환율!$B$34:$D$45,2,0), IF(I936="월별평균환율(현지화)",VLOOKUP(MONTH(A936),월별평균환율!$B$34:$D$45,3,0)))))))</f>
        <v>I열의 환율적용방법 선택</v>
      </c>
      <c r="K936" s="495">
        <f t="shared" si="14"/>
        <v>0</v>
      </c>
      <c r="L936" s="491"/>
      <c r="M936" s="496"/>
      <c r="N936" s="496"/>
    </row>
    <row r="937" spans="1:14" x14ac:dyDescent="0.3">
      <c r="A937" s="490"/>
      <c r="B937" s="490"/>
      <c r="C937" s="673" t="e">
        <f>VLOOKUP(F937,DB!$D$4:$G$403,4,FALSE)</f>
        <v>#N/A</v>
      </c>
      <c r="D937" s="674" t="e">
        <f>VLOOKUP(F937,DB!$D$4:$G$403,3,FALSE)</f>
        <v>#N/A</v>
      </c>
      <c r="E937" s="675" t="e">
        <f>VLOOKUP(F937,DB!$D$4:$G$403,2,FALSE)</f>
        <v>#N/A</v>
      </c>
      <c r="F937" s="491"/>
      <c r="G937" s="491"/>
      <c r="H937" s="492"/>
      <c r="I937" s="493"/>
      <c r="J937" s="494" t="str">
        <f>IF(I937="","I열의 환율적용방법 선택",IF(I937="개별환율", "직접입력 하세요.", IF(OR(I937="가중평균환율",I937="송금환율"), "직접입력 하세요.", IF(I937="원화집행", 1, IF(I937="월별평균환율(미화)",VLOOKUP(MONTH(A937),월별평균환율!$B$34:$D$45,2,0), IF(I937="월별평균환율(현지화)",VLOOKUP(MONTH(A937),월별평균환율!$B$34:$D$45,3,0)))))))</f>
        <v>I열의 환율적용방법 선택</v>
      </c>
      <c r="K937" s="495">
        <f t="shared" si="14"/>
        <v>0</v>
      </c>
      <c r="L937" s="491"/>
      <c r="M937" s="496"/>
      <c r="N937" s="496"/>
    </row>
    <row r="938" spans="1:14" x14ac:dyDescent="0.3">
      <c r="A938" s="490"/>
      <c r="B938" s="490"/>
      <c r="C938" s="673" t="e">
        <f>VLOOKUP(F938,DB!$D$4:$G$403,4,FALSE)</f>
        <v>#N/A</v>
      </c>
      <c r="D938" s="674" t="e">
        <f>VLOOKUP(F938,DB!$D$4:$G$403,3,FALSE)</f>
        <v>#N/A</v>
      </c>
      <c r="E938" s="675" t="e">
        <f>VLOOKUP(F938,DB!$D$4:$G$403,2,FALSE)</f>
        <v>#N/A</v>
      </c>
      <c r="F938" s="491"/>
      <c r="G938" s="491"/>
      <c r="H938" s="492"/>
      <c r="I938" s="493"/>
      <c r="J938" s="494" t="str">
        <f>IF(I938="","I열의 환율적용방법 선택",IF(I938="개별환율", "직접입력 하세요.", IF(OR(I938="가중평균환율",I938="송금환율"), "직접입력 하세요.", IF(I938="원화집행", 1, IF(I938="월별평균환율(미화)",VLOOKUP(MONTH(A938),월별평균환율!$B$34:$D$45,2,0), IF(I938="월별평균환율(현지화)",VLOOKUP(MONTH(A938),월별평균환율!$B$34:$D$45,3,0)))))))</f>
        <v>I열의 환율적용방법 선택</v>
      </c>
      <c r="K938" s="495">
        <f t="shared" si="14"/>
        <v>0</v>
      </c>
      <c r="L938" s="491"/>
      <c r="M938" s="496"/>
      <c r="N938" s="496"/>
    </row>
    <row r="939" spans="1:14" x14ac:dyDescent="0.3">
      <c r="A939" s="490"/>
      <c r="B939" s="490"/>
      <c r="C939" s="673" t="e">
        <f>VLOOKUP(F939,DB!$D$4:$G$403,4,FALSE)</f>
        <v>#N/A</v>
      </c>
      <c r="D939" s="674" t="e">
        <f>VLOOKUP(F939,DB!$D$4:$G$403,3,FALSE)</f>
        <v>#N/A</v>
      </c>
      <c r="E939" s="675" t="e">
        <f>VLOOKUP(F939,DB!$D$4:$G$403,2,FALSE)</f>
        <v>#N/A</v>
      </c>
      <c r="F939" s="491"/>
      <c r="G939" s="491"/>
      <c r="H939" s="492"/>
      <c r="I939" s="493"/>
      <c r="J939" s="494" t="str">
        <f>IF(I939="","I열의 환율적용방법 선택",IF(I939="개별환율", "직접입력 하세요.", IF(OR(I939="가중평균환율",I939="송금환율"), "직접입력 하세요.", IF(I939="원화집행", 1, IF(I939="월별평균환율(미화)",VLOOKUP(MONTH(A939),월별평균환율!$B$34:$D$45,2,0), IF(I939="월별평균환율(현지화)",VLOOKUP(MONTH(A939),월별평균환율!$B$34:$D$45,3,0)))))))</f>
        <v>I열의 환율적용방법 선택</v>
      </c>
      <c r="K939" s="495">
        <f t="shared" si="14"/>
        <v>0</v>
      </c>
      <c r="L939" s="491"/>
      <c r="M939" s="496"/>
      <c r="N939" s="496"/>
    </row>
    <row r="940" spans="1:14" x14ac:dyDescent="0.3">
      <c r="A940" s="490"/>
      <c r="B940" s="490"/>
      <c r="C940" s="673" t="e">
        <f>VLOOKUP(F940,DB!$D$4:$G$403,4,FALSE)</f>
        <v>#N/A</v>
      </c>
      <c r="D940" s="674" t="e">
        <f>VLOOKUP(F940,DB!$D$4:$G$403,3,FALSE)</f>
        <v>#N/A</v>
      </c>
      <c r="E940" s="675" t="e">
        <f>VLOOKUP(F940,DB!$D$4:$G$403,2,FALSE)</f>
        <v>#N/A</v>
      </c>
      <c r="F940" s="491"/>
      <c r="G940" s="491"/>
      <c r="H940" s="492"/>
      <c r="I940" s="493"/>
      <c r="J940" s="494" t="str">
        <f>IF(I940="","I열의 환율적용방법 선택",IF(I940="개별환율", "직접입력 하세요.", IF(OR(I940="가중평균환율",I940="송금환율"), "직접입력 하세요.", IF(I940="원화집행", 1, IF(I940="월별평균환율(미화)",VLOOKUP(MONTH(A940),월별평균환율!$B$34:$D$45,2,0), IF(I940="월별평균환율(현지화)",VLOOKUP(MONTH(A940),월별평균환율!$B$34:$D$45,3,0)))))))</f>
        <v>I열의 환율적용방법 선택</v>
      </c>
      <c r="K940" s="495">
        <f t="shared" si="14"/>
        <v>0</v>
      </c>
      <c r="L940" s="491"/>
      <c r="M940" s="496"/>
      <c r="N940" s="496"/>
    </row>
    <row r="941" spans="1:14" x14ac:dyDescent="0.3">
      <c r="A941" s="490"/>
      <c r="B941" s="490"/>
      <c r="C941" s="673" t="e">
        <f>VLOOKUP(F941,DB!$D$4:$G$403,4,FALSE)</f>
        <v>#N/A</v>
      </c>
      <c r="D941" s="674" t="e">
        <f>VLOOKUP(F941,DB!$D$4:$G$403,3,FALSE)</f>
        <v>#N/A</v>
      </c>
      <c r="E941" s="675" t="e">
        <f>VLOOKUP(F941,DB!$D$4:$G$403,2,FALSE)</f>
        <v>#N/A</v>
      </c>
      <c r="F941" s="491"/>
      <c r="G941" s="491"/>
      <c r="H941" s="492"/>
      <c r="I941" s="493"/>
      <c r="J941" s="494" t="str">
        <f>IF(I941="","I열의 환율적용방법 선택",IF(I941="개별환율", "직접입력 하세요.", IF(OR(I941="가중평균환율",I941="송금환율"), "직접입력 하세요.", IF(I941="원화집행", 1, IF(I941="월별평균환율(미화)",VLOOKUP(MONTH(A941),월별평균환율!$B$34:$D$45,2,0), IF(I941="월별평균환율(현지화)",VLOOKUP(MONTH(A941),월별평균환율!$B$34:$D$45,3,0)))))))</f>
        <v>I열의 환율적용방법 선택</v>
      </c>
      <c r="K941" s="495">
        <f t="shared" si="14"/>
        <v>0</v>
      </c>
      <c r="L941" s="491"/>
      <c r="M941" s="496"/>
      <c r="N941" s="496"/>
    </row>
    <row r="942" spans="1:14" x14ac:dyDescent="0.3">
      <c r="A942" s="490"/>
      <c r="B942" s="490"/>
      <c r="C942" s="673" t="e">
        <f>VLOOKUP(F942,DB!$D$4:$G$403,4,FALSE)</f>
        <v>#N/A</v>
      </c>
      <c r="D942" s="674" t="e">
        <f>VLOOKUP(F942,DB!$D$4:$G$403,3,FALSE)</f>
        <v>#N/A</v>
      </c>
      <c r="E942" s="675" t="e">
        <f>VLOOKUP(F942,DB!$D$4:$G$403,2,FALSE)</f>
        <v>#N/A</v>
      </c>
      <c r="F942" s="491"/>
      <c r="G942" s="491"/>
      <c r="H942" s="492"/>
      <c r="I942" s="493"/>
      <c r="J942" s="494" t="str">
        <f>IF(I942="","I열의 환율적용방법 선택",IF(I942="개별환율", "직접입력 하세요.", IF(OR(I942="가중평균환율",I942="송금환율"), "직접입력 하세요.", IF(I942="원화집행", 1, IF(I942="월별평균환율(미화)",VLOOKUP(MONTH(A942),월별평균환율!$B$34:$D$45,2,0), IF(I942="월별평균환율(현지화)",VLOOKUP(MONTH(A942),월별평균환율!$B$34:$D$45,3,0)))))))</f>
        <v>I열의 환율적용방법 선택</v>
      </c>
      <c r="K942" s="495">
        <f t="shared" si="14"/>
        <v>0</v>
      </c>
      <c r="L942" s="491"/>
      <c r="M942" s="496"/>
      <c r="N942" s="496"/>
    </row>
    <row r="943" spans="1:14" x14ac:dyDescent="0.3">
      <c r="A943" s="490"/>
      <c r="B943" s="490"/>
      <c r="C943" s="673" t="e">
        <f>VLOOKUP(F943,DB!$D$4:$G$403,4,FALSE)</f>
        <v>#N/A</v>
      </c>
      <c r="D943" s="674" t="e">
        <f>VLOOKUP(F943,DB!$D$4:$G$403,3,FALSE)</f>
        <v>#N/A</v>
      </c>
      <c r="E943" s="675" t="e">
        <f>VLOOKUP(F943,DB!$D$4:$G$403,2,FALSE)</f>
        <v>#N/A</v>
      </c>
      <c r="F943" s="491"/>
      <c r="G943" s="491"/>
      <c r="H943" s="492"/>
      <c r="I943" s="493"/>
      <c r="J943" s="494" t="str">
        <f>IF(I943="","I열의 환율적용방법 선택",IF(I943="개별환율", "직접입력 하세요.", IF(OR(I943="가중평균환율",I943="송금환율"), "직접입력 하세요.", IF(I943="원화집행", 1, IF(I943="월별평균환율(미화)",VLOOKUP(MONTH(A943),월별평균환율!$B$34:$D$45,2,0), IF(I943="월별평균환율(현지화)",VLOOKUP(MONTH(A943),월별평균환율!$B$34:$D$45,3,0)))))))</f>
        <v>I열의 환율적용방법 선택</v>
      </c>
      <c r="K943" s="495">
        <f t="shared" si="14"/>
        <v>0</v>
      </c>
      <c r="L943" s="491"/>
      <c r="M943" s="496"/>
      <c r="N943" s="496"/>
    </row>
    <row r="944" spans="1:14" x14ac:dyDescent="0.3">
      <c r="A944" s="490"/>
      <c r="B944" s="490"/>
      <c r="C944" s="673" t="e">
        <f>VLOOKUP(F944,DB!$D$4:$G$403,4,FALSE)</f>
        <v>#N/A</v>
      </c>
      <c r="D944" s="674" t="e">
        <f>VLOOKUP(F944,DB!$D$4:$G$403,3,FALSE)</f>
        <v>#N/A</v>
      </c>
      <c r="E944" s="675" t="e">
        <f>VLOOKUP(F944,DB!$D$4:$G$403,2,FALSE)</f>
        <v>#N/A</v>
      </c>
      <c r="F944" s="491"/>
      <c r="G944" s="491"/>
      <c r="H944" s="492"/>
      <c r="I944" s="493"/>
      <c r="J944" s="494" t="str">
        <f>IF(I944="","I열의 환율적용방법 선택",IF(I944="개별환율", "직접입력 하세요.", IF(OR(I944="가중평균환율",I944="송금환율"), "직접입력 하세요.", IF(I944="원화집행", 1, IF(I944="월별평균환율(미화)",VLOOKUP(MONTH(A944),월별평균환율!$B$34:$D$45,2,0), IF(I944="월별평균환율(현지화)",VLOOKUP(MONTH(A944),월별평균환율!$B$34:$D$45,3,0)))))))</f>
        <v>I열의 환율적용방법 선택</v>
      </c>
      <c r="K944" s="495">
        <f t="shared" si="14"/>
        <v>0</v>
      </c>
      <c r="L944" s="491"/>
      <c r="M944" s="496"/>
      <c r="N944" s="496"/>
    </row>
    <row r="945" spans="1:14" x14ac:dyDescent="0.3">
      <c r="A945" s="490"/>
      <c r="B945" s="490"/>
      <c r="C945" s="673" t="e">
        <f>VLOOKUP(F945,DB!$D$4:$G$403,4,FALSE)</f>
        <v>#N/A</v>
      </c>
      <c r="D945" s="674" t="e">
        <f>VLOOKUP(F945,DB!$D$4:$G$403,3,FALSE)</f>
        <v>#N/A</v>
      </c>
      <c r="E945" s="675" t="e">
        <f>VLOOKUP(F945,DB!$D$4:$G$403,2,FALSE)</f>
        <v>#N/A</v>
      </c>
      <c r="F945" s="491"/>
      <c r="G945" s="491"/>
      <c r="H945" s="492"/>
      <c r="I945" s="493"/>
      <c r="J945" s="494" t="str">
        <f>IF(I945="","I열의 환율적용방법 선택",IF(I945="개별환율", "직접입력 하세요.", IF(OR(I945="가중평균환율",I945="송금환율"), "직접입력 하세요.", IF(I945="원화집행", 1, IF(I945="월별평균환율(미화)",VLOOKUP(MONTH(A945),월별평균환율!$B$34:$D$45,2,0), IF(I945="월별평균환율(현지화)",VLOOKUP(MONTH(A945),월별평균환율!$B$34:$D$45,3,0)))))))</f>
        <v>I열의 환율적용방법 선택</v>
      </c>
      <c r="K945" s="495">
        <f t="shared" si="14"/>
        <v>0</v>
      </c>
      <c r="L945" s="491"/>
      <c r="M945" s="496"/>
      <c r="N945" s="496"/>
    </row>
    <row r="946" spans="1:14" x14ac:dyDescent="0.3">
      <c r="A946" s="490"/>
      <c r="B946" s="490"/>
      <c r="C946" s="673" t="e">
        <f>VLOOKUP(F946,DB!$D$4:$G$403,4,FALSE)</f>
        <v>#N/A</v>
      </c>
      <c r="D946" s="674" t="e">
        <f>VLOOKUP(F946,DB!$D$4:$G$403,3,FALSE)</f>
        <v>#N/A</v>
      </c>
      <c r="E946" s="675" t="e">
        <f>VLOOKUP(F946,DB!$D$4:$G$403,2,FALSE)</f>
        <v>#N/A</v>
      </c>
      <c r="F946" s="491"/>
      <c r="G946" s="491"/>
      <c r="H946" s="492"/>
      <c r="I946" s="493"/>
      <c r="J946" s="494" t="str">
        <f>IF(I946="","I열의 환율적용방법 선택",IF(I946="개별환율", "직접입력 하세요.", IF(OR(I946="가중평균환율",I946="송금환율"), "직접입력 하세요.", IF(I946="원화집행", 1, IF(I946="월별평균환율(미화)",VLOOKUP(MONTH(A946),월별평균환율!$B$34:$D$45,2,0), IF(I946="월별평균환율(현지화)",VLOOKUP(MONTH(A946),월별평균환율!$B$34:$D$45,3,0)))))))</f>
        <v>I열의 환율적용방법 선택</v>
      </c>
      <c r="K946" s="495">
        <f t="shared" si="14"/>
        <v>0</v>
      </c>
      <c r="L946" s="491"/>
      <c r="M946" s="496"/>
      <c r="N946" s="496"/>
    </row>
    <row r="947" spans="1:14" x14ac:dyDescent="0.3">
      <c r="A947" s="490"/>
      <c r="B947" s="490"/>
      <c r="C947" s="673" t="e">
        <f>VLOOKUP(F947,DB!$D$4:$G$403,4,FALSE)</f>
        <v>#N/A</v>
      </c>
      <c r="D947" s="674" t="e">
        <f>VLOOKUP(F947,DB!$D$4:$G$403,3,FALSE)</f>
        <v>#N/A</v>
      </c>
      <c r="E947" s="675" t="e">
        <f>VLOOKUP(F947,DB!$D$4:$G$403,2,FALSE)</f>
        <v>#N/A</v>
      </c>
      <c r="F947" s="491"/>
      <c r="G947" s="491"/>
      <c r="H947" s="492"/>
      <c r="I947" s="493"/>
      <c r="J947" s="494" t="str">
        <f>IF(I947="","I열의 환율적용방법 선택",IF(I947="개별환율", "직접입력 하세요.", IF(OR(I947="가중평균환율",I947="송금환율"), "직접입력 하세요.", IF(I947="원화집행", 1, IF(I947="월별평균환율(미화)",VLOOKUP(MONTH(A947),월별평균환율!$B$34:$D$45,2,0), IF(I947="월별평균환율(현지화)",VLOOKUP(MONTH(A947),월별평균환율!$B$34:$D$45,3,0)))))))</f>
        <v>I열의 환율적용방법 선택</v>
      </c>
      <c r="K947" s="495">
        <f t="shared" si="14"/>
        <v>0</v>
      </c>
      <c r="L947" s="491"/>
      <c r="M947" s="496"/>
      <c r="N947" s="496"/>
    </row>
    <row r="948" spans="1:14" x14ac:dyDescent="0.3">
      <c r="A948" s="490"/>
      <c r="B948" s="490"/>
      <c r="C948" s="673" t="e">
        <f>VLOOKUP(F948,DB!$D$4:$G$403,4,FALSE)</f>
        <v>#N/A</v>
      </c>
      <c r="D948" s="674" t="e">
        <f>VLOOKUP(F948,DB!$D$4:$G$403,3,FALSE)</f>
        <v>#N/A</v>
      </c>
      <c r="E948" s="675" t="e">
        <f>VLOOKUP(F948,DB!$D$4:$G$403,2,FALSE)</f>
        <v>#N/A</v>
      </c>
      <c r="F948" s="491"/>
      <c r="G948" s="491"/>
      <c r="H948" s="492"/>
      <c r="I948" s="493"/>
      <c r="J948" s="494" t="str">
        <f>IF(I948="","I열의 환율적용방법 선택",IF(I948="개별환율", "직접입력 하세요.", IF(OR(I948="가중평균환율",I948="송금환율"), "직접입력 하세요.", IF(I948="원화집행", 1, IF(I948="월별평균환율(미화)",VLOOKUP(MONTH(A948),월별평균환율!$B$34:$D$45,2,0), IF(I948="월별평균환율(현지화)",VLOOKUP(MONTH(A948),월별평균환율!$B$34:$D$45,3,0)))))))</f>
        <v>I열의 환율적용방법 선택</v>
      </c>
      <c r="K948" s="495">
        <f t="shared" si="14"/>
        <v>0</v>
      </c>
      <c r="L948" s="491"/>
      <c r="M948" s="496"/>
      <c r="N948" s="496"/>
    </row>
    <row r="949" spans="1:14" x14ac:dyDescent="0.3">
      <c r="A949" s="490"/>
      <c r="B949" s="490"/>
      <c r="C949" s="673" t="e">
        <f>VLOOKUP(F949,DB!$D$4:$G$403,4,FALSE)</f>
        <v>#N/A</v>
      </c>
      <c r="D949" s="674" t="e">
        <f>VLOOKUP(F949,DB!$D$4:$G$403,3,FALSE)</f>
        <v>#N/A</v>
      </c>
      <c r="E949" s="675" t="e">
        <f>VLOOKUP(F949,DB!$D$4:$G$403,2,FALSE)</f>
        <v>#N/A</v>
      </c>
      <c r="F949" s="491"/>
      <c r="G949" s="491"/>
      <c r="H949" s="492"/>
      <c r="I949" s="493"/>
      <c r="J949" s="494" t="str">
        <f>IF(I949="","I열의 환율적용방법 선택",IF(I949="개별환율", "직접입력 하세요.", IF(OR(I949="가중평균환율",I949="송금환율"), "직접입력 하세요.", IF(I949="원화집행", 1, IF(I949="월별평균환율(미화)",VLOOKUP(MONTH(A949),월별평균환율!$B$34:$D$45,2,0), IF(I949="월별평균환율(현지화)",VLOOKUP(MONTH(A949),월별평균환율!$B$34:$D$45,3,0)))))))</f>
        <v>I열의 환율적용방법 선택</v>
      </c>
      <c r="K949" s="495">
        <f t="shared" si="14"/>
        <v>0</v>
      </c>
      <c r="L949" s="491"/>
      <c r="M949" s="496"/>
      <c r="N949" s="496"/>
    </row>
    <row r="950" spans="1:14" x14ac:dyDescent="0.3">
      <c r="A950" s="490"/>
      <c r="B950" s="490"/>
      <c r="C950" s="673" t="e">
        <f>VLOOKUP(F950,DB!$D$4:$G$403,4,FALSE)</f>
        <v>#N/A</v>
      </c>
      <c r="D950" s="674" t="e">
        <f>VLOOKUP(F950,DB!$D$4:$G$403,3,FALSE)</f>
        <v>#N/A</v>
      </c>
      <c r="E950" s="675" t="e">
        <f>VLOOKUP(F950,DB!$D$4:$G$403,2,FALSE)</f>
        <v>#N/A</v>
      </c>
      <c r="F950" s="491"/>
      <c r="G950" s="491"/>
      <c r="H950" s="492"/>
      <c r="I950" s="493"/>
      <c r="J950" s="494" t="str">
        <f>IF(I950="","I열의 환율적용방법 선택",IF(I950="개별환율", "직접입력 하세요.", IF(OR(I950="가중평균환율",I950="송금환율"), "직접입력 하세요.", IF(I950="원화집행", 1, IF(I950="월별평균환율(미화)",VLOOKUP(MONTH(A950),월별평균환율!$B$34:$D$45,2,0), IF(I950="월별평균환율(현지화)",VLOOKUP(MONTH(A950),월별평균환율!$B$34:$D$45,3,0)))))))</f>
        <v>I열의 환율적용방법 선택</v>
      </c>
      <c r="K950" s="495">
        <f t="shared" si="14"/>
        <v>0</v>
      </c>
      <c r="L950" s="491"/>
      <c r="M950" s="496"/>
      <c r="N950" s="496"/>
    </row>
    <row r="951" spans="1:14" x14ac:dyDescent="0.3">
      <c r="A951" s="490"/>
      <c r="B951" s="490"/>
      <c r="C951" s="673" t="e">
        <f>VLOOKUP(F951,DB!$D$4:$G$403,4,FALSE)</f>
        <v>#N/A</v>
      </c>
      <c r="D951" s="674" t="e">
        <f>VLOOKUP(F951,DB!$D$4:$G$403,3,FALSE)</f>
        <v>#N/A</v>
      </c>
      <c r="E951" s="675" t="e">
        <f>VLOOKUP(F951,DB!$D$4:$G$403,2,FALSE)</f>
        <v>#N/A</v>
      </c>
      <c r="F951" s="491"/>
      <c r="G951" s="491"/>
      <c r="H951" s="492"/>
      <c r="I951" s="493"/>
      <c r="J951" s="494" t="str">
        <f>IF(I951="","I열의 환율적용방법 선택",IF(I951="개별환율", "직접입력 하세요.", IF(OR(I951="가중평균환율",I951="송금환율"), "직접입력 하세요.", IF(I951="원화집행", 1, IF(I951="월별평균환율(미화)",VLOOKUP(MONTH(A951),월별평균환율!$B$34:$D$45,2,0), IF(I951="월별평균환율(현지화)",VLOOKUP(MONTH(A951),월별평균환율!$B$34:$D$45,3,0)))))))</f>
        <v>I열의 환율적용방법 선택</v>
      </c>
      <c r="K951" s="495">
        <f t="shared" si="14"/>
        <v>0</v>
      </c>
      <c r="L951" s="491"/>
      <c r="M951" s="496"/>
      <c r="N951" s="496"/>
    </row>
    <row r="952" spans="1:14" x14ac:dyDescent="0.3">
      <c r="A952" s="490"/>
      <c r="B952" s="490"/>
      <c r="C952" s="673" t="e">
        <f>VLOOKUP(F952,DB!$D$4:$G$403,4,FALSE)</f>
        <v>#N/A</v>
      </c>
      <c r="D952" s="674" t="e">
        <f>VLOOKUP(F952,DB!$D$4:$G$403,3,FALSE)</f>
        <v>#N/A</v>
      </c>
      <c r="E952" s="675" t="e">
        <f>VLOOKUP(F952,DB!$D$4:$G$403,2,FALSE)</f>
        <v>#N/A</v>
      </c>
      <c r="F952" s="491"/>
      <c r="G952" s="491"/>
      <c r="H952" s="492"/>
      <c r="I952" s="493"/>
      <c r="J952" s="494" t="str">
        <f>IF(I952="","I열의 환율적용방법 선택",IF(I952="개별환율", "직접입력 하세요.", IF(OR(I952="가중평균환율",I952="송금환율"), "직접입력 하세요.", IF(I952="원화집행", 1, IF(I952="월별평균환율(미화)",VLOOKUP(MONTH(A952),월별평균환율!$B$34:$D$45,2,0), IF(I952="월별평균환율(현지화)",VLOOKUP(MONTH(A952),월별평균환율!$B$34:$D$45,3,0)))))))</f>
        <v>I열의 환율적용방법 선택</v>
      </c>
      <c r="K952" s="495">
        <f t="shared" si="14"/>
        <v>0</v>
      </c>
      <c r="L952" s="491"/>
      <c r="M952" s="496"/>
      <c r="N952" s="496"/>
    </row>
    <row r="953" spans="1:14" x14ac:dyDescent="0.3">
      <c r="A953" s="490"/>
      <c r="B953" s="490"/>
      <c r="C953" s="673" t="e">
        <f>VLOOKUP(F953,DB!$D$4:$G$403,4,FALSE)</f>
        <v>#N/A</v>
      </c>
      <c r="D953" s="674" t="e">
        <f>VLOOKUP(F953,DB!$D$4:$G$403,3,FALSE)</f>
        <v>#N/A</v>
      </c>
      <c r="E953" s="675" t="e">
        <f>VLOOKUP(F953,DB!$D$4:$G$403,2,FALSE)</f>
        <v>#N/A</v>
      </c>
      <c r="F953" s="491"/>
      <c r="G953" s="491"/>
      <c r="H953" s="492"/>
      <c r="I953" s="493"/>
      <c r="J953" s="494" t="str">
        <f>IF(I953="","I열의 환율적용방법 선택",IF(I953="개별환율", "직접입력 하세요.", IF(OR(I953="가중평균환율",I953="송금환율"), "직접입력 하세요.", IF(I953="원화집행", 1, IF(I953="월별평균환율(미화)",VLOOKUP(MONTH(A953),월별평균환율!$B$34:$D$45,2,0), IF(I953="월별평균환율(현지화)",VLOOKUP(MONTH(A953),월별평균환율!$B$34:$D$45,3,0)))))))</f>
        <v>I열의 환율적용방법 선택</v>
      </c>
      <c r="K953" s="495">
        <f t="shared" si="14"/>
        <v>0</v>
      </c>
      <c r="L953" s="491"/>
      <c r="M953" s="496"/>
      <c r="N953" s="496"/>
    </row>
    <row r="954" spans="1:14" x14ac:dyDescent="0.3">
      <c r="A954" s="490"/>
      <c r="B954" s="490"/>
      <c r="C954" s="673" t="e">
        <f>VLOOKUP(F954,DB!$D$4:$G$403,4,FALSE)</f>
        <v>#N/A</v>
      </c>
      <c r="D954" s="674" t="e">
        <f>VLOOKUP(F954,DB!$D$4:$G$403,3,FALSE)</f>
        <v>#N/A</v>
      </c>
      <c r="E954" s="675" t="e">
        <f>VLOOKUP(F954,DB!$D$4:$G$403,2,FALSE)</f>
        <v>#N/A</v>
      </c>
      <c r="F954" s="491"/>
      <c r="G954" s="491"/>
      <c r="H954" s="492"/>
      <c r="I954" s="493"/>
      <c r="J954" s="494" t="str">
        <f>IF(I954="","I열의 환율적용방법 선택",IF(I954="개별환율", "직접입력 하세요.", IF(OR(I954="가중평균환율",I954="송금환율"), "직접입력 하세요.", IF(I954="원화집행", 1, IF(I954="월별평균환율(미화)",VLOOKUP(MONTH(A954),월별평균환율!$B$34:$D$45,2,0), IF(I954="월별평균환율(현지화)",VLOOKUP(MONTH(A954),월별평균환율!$B$34:$D$45,3,0)))))))</f>
        <v>I열의 환율적용방법 선택</v>
      </c>
      <c r="K954" s="495">
        <f t="shared" si="14"/>
        <v>0</v>
      </c>
      <c r="L954" s="491"/>
      <c r="M954" s="496"/>
      <c r="N954" s="496"/>
    </row>
    <row r="955" spans="1:14" x14ac:dyDescent="0.3">
      <c r="A955" s="490"/>
      <c r="B955" s="490"/>
      <c r="C955" s="673" t="e">
        <f>VLOOKUP(F955,DB!$D$4:$G$403,4,FALSE)</f>
        <v>#N/A</v>
      </c>
      <c r="D955" s="674" t="e">
        <f>VLOOKUP(F955,DB!$D$4:$G$403,3,FALSE)</f>
        <v>#N/A</v>
      </c>
      <c r="E955" s="675" t="e">
        <f>VLOOKUP(F955,DB!$D$4:$G$403,2,FALSE)</f>
        <v>#N/A</v>
      </c>
      <c r="F955" s="491"/>
      <c r="G955" s="491"/>
      <c r="H955" s="492"/>
      <c r="I955" s="493"/>
      <c r="J955" s="494" t="str">
        <f>IF(I955="","I열의 환율적용방법 선택",IF(I955="개별환율", "직접입력 하세요.", IF(OR(I955="가중평균환율",I955="송금환율"), "직접입력 하세요.", IF(I955="원화집행", 1, IF(I955="월별평균환율(미화)",VLOOKUP(MONTH(A955),월별평균환율!$B$34:$D$45,2,0), IF(I955="월별평균환율(현지화)",VLOOKUP(MONTH(A955),월별평균환율!$B$34:$D$45,3,0)))))))</f>
        <v>I열의 환율적용방법 선택</v>
      </c>
      <c r="K955" s="495">
        <f t="shared" si="14"/>
        <v>0</v>
      </c>
      <c r="L955" s="491"/>
      <c r="M955" s="496"/>
      <c r="N955" s="496"/>
    </row>
    <row r="956" spans="1:14" x14ac:dyDescent="0.3">
      <c r="A956" s="490"/>
      <c r="B956" s="490"/>
      <c r="C956" s="673" t="e">
        <f>VLOOKUP(F956,DB!$D$4:$G$403,4,FALSE)</f>
        <v>#N/A</v>
      </c>
      <c r="D956" s="674" t="e">
        <f>VLOOKUP(F956,DB!$D$4:$G$403,3,FALSE)</f>
        <v>#N/A</v>
      </c>
      <c r="E956" s="675" t="e">
        <f>VLOOKUP(F956,DB!$D$4:$G$403,2,FALSE)</f>
        <v>#N/A</v>
      </c>
      <c r="F956" s="491"/>
      <c r="G956" s="491"/>
      <c r="H956" s="492"/>
      <c r="I956" s="493"/>
      <c r="J956" s="494" t="str">
        <f>IF(I956="","I열의 환율적용방법 선택",IF(I956="개별환율", "직접입력 하세요.", IF(OR(I956="가중평균환율",I956="송금환율"), "직접입력 하세요.", IF(I956="원화집행", 1, IF(I956="월별평균환율(미화)",VLOOKUP(MONTH(A956),월별평균환율!$B$34:$D$45,2,0), IF(I956="월별평균환율(현지화)",VLOOKUP(MONTH(A956),월별평균환율!$B$34:$D$45,3,0)))))))</f>
        <v>I열의 환율적용방법 선택</v>
      </c>
      <c r="K956" s="495">
        <f t="shared" si="14"/>
        <v>0</v>
      </c>
      <c r="L956" s="491"/>
      <c r="M956" s="496"/>
      <c r="N956" s="496"/>
    </row>
    <row r="957" spans="1:14" x14ac:dyDescent="0.3">
      <c r="A957" s="490"/>
      <c r="B957" s="490"/>
      <c r="C957" s="673" t="e">
        <f>VLOOKUP(F957,DB!$D$4:$G$403,4,FALSE)</f>
        <v>#N/A</v>
      </c>
      <c r="D957" s="674" t="e">
        <f>VLOOKUP(F957,DB!$D$4:$G$403,3,FALSE)</f>
        <v>#N/A</v>
      </c>
      <c r="E957" s="675" t="e">
        <f>VLOOKUP(F957,DB!$D$4:$G$403,2,FALSE)</f>
        <v>#N/A</v>
      </c>
      <c r="F957" s="491"/>
      <c r="G957" s="491"/>
      <c r="H957" s="492"/>
      <c r="I957" s="493"/>
      <c r="J957" s="494" t="str">
        <f>IF(I957="","I열의 환율적용방법 선택",IF(I957="개별환율", "직접입력 하세요.", IF(OR(I957="가중평균환율",I957="송금환율"), "직접입력 하세요.", IF(I957="원화집행", 1, IF(I957="월별평균환율(미화)",VLOOKUP(MONTH(A957),월별평균환율!$B$34:$D$45,2,0), IF(I957="월별평균환율(현지화)",VLOOKUP(MONTH(A957),월별평균환율!$B$34:$D$45,3,0)))))))</f>
        <v>I열의 환율적용방법 선택</v>
      </c>
      <c r="K957" s="495">
        <f t="shared" si="14"/>
        <v>0</v>
      </c>
      <c r="L957" s="491"/>
      <c r="M957" s="496"/>
      <c r="N957" s="496"/>
    </row>
    <row r="958" spans="1:14" x14ac:dyDescent="0.3">
      <c r="A958" s="490"/>
      <c r="B958" s="490"/>
      <c r="C958" s="673" t="e">
        <f>VLOOKUP(F958,DB!$D$4:$G$403,4,FALSE)</f>
        <v>#N/A</v>
      </c>
      <c r="D958" s="674" t="e">
        <f>VLOOKUP(F958,DB!$D$4:$G$403,3,FALSE)</f>
        <v>#N/A</v>
      </c>
      <c r="E958" s="675" t="e">
        <f>VLOOKUP(F958,DB!$D$4:$G$403,2,FALSE)</f>
        <v>#N/A</v>
      </c>
      <c r="F958" s="491"/>
      <c r="G958" s="491"/>
      <c r="H958" s="492"/>
      <c r="I958" s="493"/>
      <c r="J958" s="494" t="str">
        <f>IF(I958="","I열의 환율적용방법 선택",IF(I958="개별환율", "직접입력 하세요.", IF(OR(I958="가중평균환율",I958="송금환율"), "직접입력 하세요.", IF(I958="원화집행", 1, IF(I958="월별평균환율(미화)",VLOOKUP(MONTH(A958),월별평균환율!$B$34:$D$45,2,0), IF(I958="월별평균환율(현지화)",VLOOKUP(MONTH(A958),월별평균환율!$B$34:$D$45,3,0)))))))</f>
        <v>I열의 환율적용방법 선택</v>
      </c>
      <c r="K958" s="495">
        <f t="shared" si="14"/>
        <v>0</v>
      </c>
      <c r="L958" s="491"/>
      <c r="M958" s="496"/>
      <c r="N958" s="496"/>
    </row>
    <row r="959" spans="1:14" x14ac:dyDescent="0.3">
      <c r="A959" s="490"/>
      <c r="B959" s="490"/>
      <c r="C959" s="673" t="e">
        <f>VLOOKUP(F959,DB!$D$4:$G$403,4,FALSE)</f>
        <v>#N/A</v>
      </c>
      <c r="D959" s="674" t="e">
        <f>VLOOKUP(F959,DB!$D$4:$G$403,3,FALSE)</f>
        <v>#N/A</v>
      </c>
      <c r="E959" s="675" t="e">
        <f>VLOOKUP(F959,DB!$D$4:$G$403,2,FALSE)</f>
        <v>#N/A</v>
      </c>
      <c r="F959" s="491"/>
      <c r="G959" s="491"/>
      <c r="H959" s="492"/>
      <c r="I959" s="493"/>
      <c r="J959" s="494" t="str">
        <f>IF(I959="","I열의 환율적용방법 선택",IF(I959="개별환율", "직접입력 하세요.", IF(OR(I959="가중평균환율",I959="송금환율"), "직접입력 하세요.", IF(I959="원화집행", 1, IF(I959="월별평균환율(미화)",VLOOKUP(MONTH(A959),월별평균환율!$B$34:$D$45,2,0), IF(I959="월별평균환율(현지화)",VLOOKUP(MONTH(A959),월별평균환율!$B$34:$D$45,3,0)))))))</f>
        <v>I열의 환율적용방법 선택</v>
      </c>
      <c r="K959" s="495">
        <f t="shared" si="14"/>
        <v>0</v>
      </c>
      <c r="L959" s="491"/>
      <c r="M959" s="496"/>
      <c r="N959" s="496"/>
    </row>
    <row r="960" spans="1:14" x14ac:dyDescent="0.3">
      <c r="A960" s="490"/>
      <c r="B960" s="490"/>
      <c r="C960" s="673" t="e">
        <f>VLOOKUP(F960,DB!$D$4:$G$403,4,FALSE)</f>
        <v>#N/A</v>
      </c>
      <c r="D960" s="674" t="e">
        <f>VLOOKUP(F960,DB!$D$4:$G$403,3,FALSE)</f>
        <v>#N/A</v>
      </c>
      <c r="E960" s="675" t="e">
        <f>VLOOKUP(F960,DB!$D$4:$G$403,2,FALSE)</f>
        <v>#N/A</v>
      </c>
      <c r="F960" s="491"/>
      <c r="G960" s="491"/>
      <c r="H960" s="492"/>
      <c r="I960" s="493"/>
      <c r="J960" s="494" t="str">
        <f>IF(I960="","I열의 환율적용방법 선택",IF(I960="개별환율", "직접입력 하세요.", IF(OR(I960="가중평균환율",I960="송금환율"), "직접입력 하세요.", IF(I960="원화집행", 1, IF(I960="월별평균환율(미화)",VLOOKUP(MONTH(A960),월별평균환율!$B$34:$D$45,2,0), IF(I960="월별평균환율(현지화)",VLOOKUP(MONTH(A960),월별평균환율!$B$34:$D$45,3,0)))))))</f>
        <v>I열의 환율적용방법 선택</v>
      </c>
      <c r="K960" s="495">
        <f t="shared" si="14"/>
        <v>0</v>
      </c>
      <c r="L960" s="491"/>
      <c r="M960" s="496"/>
      <c r="N960" s="496"/>
    </row>
    <row r="961" spans="1:14" x14ac:dyDescent="0.3">
      <c r="A961" s="490"/>
      <c r="B961" s="490"/>
      <c r="C961" s="673" t="e">
        <f>VLOOKUP(F961,DB!$D$4:$G$403,4,FALSE)</f>
        <v>#N/A</v>
      </c>
      <c r="D961" s="674" t="e">
        <f>VLOOKUP(F961,DB!$D$4:$G$403,3,FALSE)</f>
        <v>#N/A</v>
      </c>
      <c r="E961" s="675" t="e">
        <f>VLOOKUP(F961,DB!$D$4:$G$403,2,FALSE)</f>
        <v>#N/A</v>
      </c>
      <c r="F961" s="491"/>
      <c r="G961" s="491"/>
      <c r="H961" s="492"/>
      <c r="I961" s="493"/>
      <c r="J961" s="494" t="str">
        <f>IF(I961="","I열의 환율적용방법 선택",IF(I961="개별환율", "직접입력 하세요.", IF(OR(I961="가중평균환율",I961="송금환율"), "직접입력 하세요.", IF(I961="원화집행", 1, IF(I961="월별평균환율(미화)",VLOOKUP(MONTH(A961),월별평균환율!$B$34:$D$45,2,0), IF(I961="월별평균환율(현지화)",VLOOKUP(MONTH(A961),월별평균환율!$B$34:$D$45,3,0)))))))</f>
        <v>I열의 환율적용방법 선택</v>
      </c>
      <c r="K961" s="495">
        <f t="shared" si="14"/>
        <v>0</v>
      </c>
      <c r="L961" s="491"/>
      <c r="M961" s="496"/>
      <c r="N961" s="496"/>
    </row>
    <row r="962" spans="1:14" x14ac:dyDescent="0.3">
      <c r="A962" s="490"/>
      <c r="B962" s="490"/>
      <c r="C962" s="673" t="e">
        <f>VLOOKUP(F962,DB!$D$4:$G$403,4,FALSE)</f>
        <v>#N/A</v>
      </c>
      <c r="D962" s="674" t="e">
        <f>VLOOKUP(F962,DB!$D$4:$G$403,3,FALSE)</f>
        <v>#N/A</v>
      </c>
      <c r="E962" s="675" t="e">
        <f>VLOOKUP(F962,DB!$D$4:$G$403,2,FALSE)</f>
        <v>#N/A</v>
      </c>
      <c r="F962" s="491"/>
      <c r="G962" s="491"/>
      <c r="H962" s="492"/>
      <c r="I962" s="493"/>
      <c r="J962" s="494" t="str">
        <f>IF(I962="","I열의 환율적용방법 선택",IF(I962="개별환율", "직접입력 하세요.", IF(OR(I962="가중평균환율",I962="송금환율"), "직접입력 하세요.", IF(I962="원화집행", 1, IF(I962="월별평균환율(미화)",VLOOKUP(MONTH(A962),월별평균환율!$B$34:$D$45,2,0), IF(I962="월별평균환율(현지화)",VLOOKUP(MONTH(A962),월별평균환율!$B$34:$D$45,3,0)))))))</f>
        <v>I열의 환율적용방법 선택</v>
      </c>
      <c r="K962" s="495">
        <f t="shared" si="14"/>
        <v>0</v>
      </c>
      <c r="L962" s="491"/>
      <c r="M962" s="496"/>
      <c r="N962" s="496"/>
    </row>
    <row r="963" spans="1:14" x14ac:dyDescent="0.3">
      <c r="A963" s="490"/>
      <c r="B963" s="490"/>
      <c r="C963" s="673" t="e">
        <f>VLOOKUP(F963,DB!$D$4:$G$403,4,FALSE)</f>
        <v>#N/A</v>
      </c>
      <c r="D963" s="674" t="e">
        <f>VLOOKUP(F963,DB!$D$4:$G$403,3,FALSE)</f>
        <v>#N/A</v>
      </c>
      <c r="E963" s="675" t="e">
        <f>VLOOKUP(F963,DB!$D$4:$G$403,2,FALSE)</f>
        <v>#N/A</v>
      </c>
      <c r="F963" s="491"/>
      <c r="G963" s="491"/>
      <c r="H963" s="492"/>
      <c r="I963" s="493"/>
      <c r="J963" s="494" t="str">
        <f>IF(I963="","I열의 환율적용방법 선택",IF(I963="개별환율", "직접입력 하세요.", IF(OR(I963="가중평균환율",I963="송금환율"), "직접입력 하세요.", IF(I963="원화집행", 1, IF(I963="월별평균환율(미화)",VLOOKUP(MONTH(A963),월별평균환율!$B$34:$D$45,2,0), IF(I963="월별평균환율(현지화)",VLOOKUP(MONTH(A963),월별평균환율!$B$34:$D$45,3,0)))))))</f>
        <v>I열의 환율적용방법 선택</v>
      </c>
      <c r="K963" s="495">
        <f t="shared" si="14"/>
        <v>0</v>
      </c>
      <c r="L963" s="491"/>
      <c r="M963" s="496"/>
      <c r="N963" s="496"/>
    </row>
    <row r="964" spans="1:14" x14ac:dyDescent="0.3">
      <c r="A964" s="490"/>
      <c r="B964" s="490"/>
      <c r="C964" s="673" t="e">
        <f>VLOOKUP(F964,DB!$D$4:$G$403,4,FALSE)</f>
        <v>#N/A</v>
      </c>
      <c r="D964" s="674" t="e">
        <f>VLOOKUP(F964,DB!$D$4:$G$403,3,FALSE)</f>
        <v>#N/A</v>
      </c>
      <c r="E964" s="675" t="e">
        <f>VLOOKUP(F964,DB!$D$4:$G$403,2,FALSE)</f>
        <v>#N/A</v>
      </c>
      <c r="F964" s="491"/>
      <c r="G964" s="491"/>
      <c r="H964" s="492"/>
      <c r="I964" s="493"/>
      <c r="J964" s="494" t="str">
        <f>IF(I964="","I열의 환율적용방법 선택",IF(I964="개별환율", "직접입력 하세요.", IF(OR(I964="가중평균환율",I964="송금환율"), "직접입력 하세요.", IF(I964="원화집행", 1, IF(I964="월별평균환율(미화)",VLOOKUP(MONTH(A964),월별평균환율!$B$34:$D$45,2,0), IF(I964="월별평균환율(현지화)",VLOOKUP(MONTH(A964),월별평균환율!$B$34:$D$45,3,0)))))))</f>
        <v>I열의 환율적용방법 선택</v>
      </c>
      <c r="K964" s="495">
        <f t="shared" si="14"/>
        <v>0</v>
      </c>
      <c r="L964" s="491"/>
      <c r="M964" s="496"/>
      <c r="N964" s="496"/>
    </row>
    <row r="965" spans="1:14" x14ac:dyDescent="0.3">
      <c r="A965" s="490"/>
      <c r="B965" s="490"/>
      <c r="C965" s="673" t="e">
        <f>VLOOKUP(F965,DB!$D$4:$G$403,4,FALSE)</f>
        <v>#N/A</v>
      </c>
      <c r="D965" s="674" t="e">
        <f>VLOOKUP(F965,DB!$D$4:$G$403,3,FALSE)</f>
        <v>#N/A</v>
      </c>
      <c r="E965" s="675" t="e">
        <f>VLOOKUP(F965,DB!$D$4:$G$403,2,FALSE)</f>
        <v>#N/A</v>
      </c>
      <c r="F965" s="491"/>
      <c r="G965" s="491"/>
      <c r="H965" s="492"/>
      <c r="I965" s="493"/>
      <c r="J965" s="494" t="str">
        <f>IF(I965="","I열의 환율적용방법 선택",IF(I965="개별환율", "직접입력 하세요.", IF(OR(I965="가중평균환율",I965="송금환율"), "직접입력 하세요.", IF(I965="원화집행", 1, IF(I965="월별평균환율(미화)",VLOOKUP(MONTH(A965),월별평균환율!$B$34:$D$45,2,0), IF(I965="월별평균환율(현지화)",VLOOKUP(MONTH(A965),월별평균환율!$B$34:$D$45,3,0)))))))</f>
        <v>I열의 환율적용방법 선택</v>
      </c>
      <c r="K965" s="495">
        <f t="shared" ref="K965:K1028" si="15">IFERROR(ROUND(H965*J965, 0),0)</f>
        <v>0</v>
      </c>
      <c r="L965" s="491"/>
      <c r="M965" s="496"/>
      <c r="N965" s="496"/>
    </row>
    <row r="966" spans="1:14" x14ac:dyDescent="0.3">
      <c r="A966" s="490"/>
      <c r="B966" s="490"/>
      <c r="C966" s="673" t="e">
        <f>VLOOKUP(F966,DB!$D$4:$G$403,4,FALSE)</f>
        <v>#N/A</v>
      </c>
      <c r="D966" s="674" t="e">
        <f>VLOOKUP(F966,DB!$D$4:$G$403,3,FALSE)</f>
        <v>#N/A</v>
      </c>
      <c r="E966" s="675" t="e">
        <f>VLOOKUP(F966,DB!$D$4:$G$403,2,FALSE)</f>
        <v>#N/A</v>
      </c>
      <c r="F966" s="491"/>
      <c r="G966" s="491"/>
      <c r="H966" s="492"/>
      <c r="I966" s="493"/>
      <c r="J966" s="494" t="str">
        <f>IF(I966="","I열의 환율적용방법 선택",IF(I966="개별환율", "직접입력 하세요.", IF(OR(I966="가중평균환율",I966="송금환율"), "직접입력 하세요.", IF(I966="원화집행", 1, IF(I966="월별평균환율(미화)",VLOOKUP(MONTH(A966),월별평균환율!$B$34:$D$45,2,0), IF(I966="월별평균환율(현지화)",VLOOKUP(MONTH(A966),월별평균환율!$B$34:$D$45,3,0)))))))</f>
        <v>I열의 환율적용방법 선택</v>
      </c>
      <c r="K966" s="495">
        <f t="shared" si="15"/>
        <v>0</v>
      </c>
      <c r="L966" s="491"/>
      <c r="M966" s="496"/>
      <c r="N966" s="496"/>
    </row>
    <row r="967" spans="1:14" x14ac:dyDescent="0.3">
      <c r="A967" s="490"/>
      <c r="B967" s="490"/>
      <c r="C967" s="673" t="e">
        <f>VLOOKUP(F967,DB!$D$4:$G$403,4,FALSE)</f>
        <v>#N/A</v>
      </c>
      <c r="D967" s="674" t="e">
        <f>VLOOKUP(F967,DB!$D$4:$G$403,3,FALSE)</f>
        <v>#N/A</v>
      </c>
      <c r="E967" s="675" t="e">
        <f>VLOOKUP(F967,DB!$D$4:$G$403,2,FALSE)</f>
        <v>#N/A</v>
      </c>
      <c r="F967" s="491"/>
      <c r="G967" s="491"/>
      <c r="H967" s="492"/>
      <c r="I967" s="493"/>
      <c r="J967" s="494" t="str">
        <f>IF(I967="","I열의 환율적용방법 선택",IF(I967="개별환율", "직접입력 하세요.", IF(OR(I967="가중평균환율",I967="송금환율"), "직접입력 하세요.", IF(I967="원화집행", 1, IF(I967="월별평균환율(미화)",VLOOKUP(MONTH(A967),월별평균환율!$B$34:$D$45,2,0), IF(I967="월별평균환율(현지화)",VLOOKUP(MONTH(A967),월별평균환율!$B$34:$D$45,3,0)))))))</f>
        <v>I열의 환율적용방법 선택</v>
      </c>
      <c r="K967" s="495">
        <f t="shared" si="15"/>
        <v>0</v>
      </c>
      <c r="L967" s="491"/>
      <c r="M967" s="496"/>
      <c r="N967" s="496"/>
    </row>
    <row r="968" spans="1:14" x14ac:dyDescent="0.3">
      <c r="A968" s="490"/>
      <c r="B968" s="490"/>
      <c r="C968" s="673" t="e">
        <f>VLOOKUP(F968,DB!$D$4:$G$403,4,FALSE)</f>
        <v>#N/A</v>
      </c>
      <c r="D968" s="674" t="e">
        <f>VLOOKUP(F968,DB!$D$4:$G$403,3,FALSE)</f>
        <v>#N/A</v>
      </c>
      <c r="E968" s="675" t="e">
        <f>VLOOKUP(F968,DB!$D$4:$G$403,2,FALSE)</f>
        <v>#N/A</v>
      </c>
      <c r="F968" s="491"/>
      <c r="G968" s="491"/>
      <c r="H968" s="492"/>
      <c r="I968" s="493"/>
      <c r="J968" s="494" t="str">
        <f>IF(I968="","I열의 환율적용방법 선택",IF(I968="개별환율", "직접입력 하세요.", IF(OR(I968="가중평균환율",I968="송금환율"), "직접입력 하세요.", IF(I968="원화집행", 1, IF(I968="월별평균환율(미화)",VLOOKUP(MONTH(A968),월별평균환율!$B$34:$D$45,2,0), IF(I968="월별평균환율(현지화)",VLOOKUP(MONTH(A968),월별평균환율!$B$34:$D$45,3,0)))))))</f>
        <v>I열의 환율적용방법 선택</v>
      </c>
      <c r="K968" s="495">
        <f t="shared" si="15"/>
        <v>0</v>
      </c>
      <c r="L968" s="491"/>
      <c r="M968" s="496"/>
      <c r="N968" s="496"/>
    </row>
    <row r="969" spans="1:14" x14ac:dyDescent="0.3">
      <c r="A969" s="490"/>
      <c r="B969" s="490"/>
      <c r="C969" s="673" t="e">
        <f>VLOOKUP(F969,DB!$D$4:$G$403,4,FALSE)</f>
        <v>#N/A</v>
      </c>
      <c r="D969" s="674" t="e">
        <f>VLOOKUP(F969,DB!$D$4:$G$403,3,FALSE)</f>
        <v>#N/A</v>
      </c>
      <c r="E969" s="675" t="e">
        <f>VLOOKUP(F969,DB!$D$4:$G$403,2,FALSE)</f>
        <v>#N/A</v>
      </c>
      <c r="F969" s="491"/>
      <c r="G969" s="491"/>
      <c r="H969" s="492"/>
      <c r="I969" s="493"/>
      <c r="J969" s="494" t="str">
        <f>IF(I969="","I열의 환율적용방법 선택",IF(I969="개별환율", "직접입력 하세요.", IF(OR(I969="가중평균환율",I969="송금환율"), "직접입력 하세요.", IF(I969="원화집행", 1, IF(I969="월별평균환율(미화)",VLOOKUP(MONTH(A969),월별평균환율!$B$34:$D$45,2,0), IF(I969="월별평균환율(현지화)",VLOOKUP(MONTH(A969),월별평균환율!$B$34:$D$45,3,0)))))))</f>
        <v>I열의 환율적용방법 선택</v>
      </c>
      <c r="K969" s="495">
        <f t="shared" si="15"/>
        <v>0</v>
      </c>
      <c r="L969" s="491"/>
      <c r="M969" s="496"/>
      <c r="N969" s="496"/>
    </row>
    <row r="970" spans="1:14" x14ac:dyDescent="0.3">
      <c r="A970" s="490"/>
      <c r="B970" s="490"/>
      <c r="C970" s="673" t="e">
        <f>VLOOKUP(F970,DB!$D$4:$G$403,4,FALSE)</f>
        <v>#N/A</v>
      </c>
      <c r="D970" s="674" t="e">
        <f>VLOOKUP(F970,DB!$D$4:$G$403,3,FALSE)</f>
        <v>#N/A</v>
      </c>
      <c r="E970" s="675" t="e">
        <f>VLOOKUP(F970,DB!$D$4:$G$403,2,FALSE)</f>
        <v>#N/A</v>
      </c>
      <c r="F970" s="491"/>
      <c r="G970" s="491"/>
      <c r="H970" s="492"/>
      <c r="I970" s="493"/>
      <c r="J970" s="494" t="str">
        <f>IF(I970="","I열의 환율적용방법 선택",IF(I970="개별환율", "직접입력 하세요.", IF(OR(I970="가중평균환율",I970="송금환율"), "직접입력 하세요.", IF(I970="원화집행", 1, IF(I970="월별평균환율(미화)",VLOOKUP(MONTH(A970),월별평균환율!$B$34:$D$45,2,0), IF(I970="월별평균환율(현지화)",VLOOKUP(MONTH(A970),월별평균환율!$B$34:$D$45,3,0)))))))</f>
        <v>I열의 환율적용방법 선택</v>
      </c>
      <c r="K970" s="495">
        <f t="shared" si="15"/>
        <v>0</v>
      </c>
      <c r="L970" s="491"/>
      <c r="M970" s="496"/>
      <c r="N970" s="496"/>
    </row>
    <row r="971" spans="1:14" x14ac:dyDescent="0.3">
      <c r="A971" s="490"/>
      <c r="B971" s="490"/>
      <c r="C971" s="673" t="e">
        <f>VLOOKUP(F971,DB!$D$4:$G$403,4,FALSE)</f>
        <v>#N/A</v>
      </c>
      <c r="D971" s="674" t="e">
        <f>VLOOKUP(F971,DB!$D$4:$G$403,3,FALSE)</f>
        <v>#N/A</v>
      </c>
      <c r="E971" s="675" t="e">
        <f>VLOOKUP(F971,DB!$D$4:$G$403,2,FALSE)</f>
        <v>#N/A</v>
      </c>
      <c r="F971" s="491"/>
      <c r="G971" s="491"/>
      <c r="H971" s="492"/>
      <c r="I971" s="493"/>
      <c r="J971" s="494" t="str">
        <f>IF(I971="","I열의 환율적용방법 선택",IF(I971="개별환율", "직접입력 하세요.", IF(OR(I971="가중평균환율",I971="송금환율"), "직접입력 하세요.", IF(I971="원화집행", 1, IF(I971="월별평균환율(미화)",VLOOKUP(MONTH(A971),월별평균환율!$B$34:$D$45,2,0), IF(I971="월별평균환율(현지화)",VLOOKUP(MONTH(A971),월별평균환율!$B$34:$D$45,3,0)))))))</f>
        <v>I열의 환율적용방법 선택</v>
      </c>
      <c r="K971" s="495">
        <f t="shared" si="15"/>
        <v>0</v>
      </c>
      <c r="L971" s="491"/>
      <c r="M971" s="496"/>
      <c r="N971" s="496"/>
    </row>
    <row r="972" spans="1:14" x14ac:dyDescent="0.3">
      <c r="A972" s="490"/>
      <c r="B972" s="490"/>
      <c r="C972" s="673" t="e">
        <f>VLOOKUP(F972,DB!$D$4:$G$403,4,FALSE)</f>
        <v>#N/A</v>
      </c>
      <c r="D972" s="674" t="e">
        <f>VLOOKUP(F972,DB!$D$4:$G$403,3,FALSE)</f>
        <v>#N/A</v>
      </c>
      <c r="E972" s="675" t="e">
        <f>VLOOKUP(F972,DB!$D$4:$G$403,2,FALSE)</f>
        <v>#N/A</v>
      </c>
      <c r="F972" s="491"/>
      <c r="G972" s="491"/>
      <c r="H972" s="492"/>
      <c r="I972" s="493"/>
      <c r="J972" s="494" t="str">
        <f>IF(I972="","I열의 환율적용방법 선택",IF(I972="개별환율", "직접입력 하세요.", IF(OR(I972="가중평균환율",I972="송금환율"), "직접입력 하세요.", IF(I972="원화집행", 1, IF(I972="월별평균환율(미화)",VLOOKUP(MONTH(A972),월별평균환율!$B$34:$D$45,2,0), IF(I972="월별평균환율(현지화)",VLOOKUP(MONTH(A972),월별평균환율!$B$34:$D$45,3,0)))))))</f>
        <v>I열의 환율적용방법 선택</v>
      </c>
      <c r="K972" s="495">
        <f t="shared" si="15"/>
        <v>0</v>
      </c>
      <c r="L972" s="491"/>
      <c r="M972" s="496"/>
      <c r="N972" s="496"/>
    </row>
    <row r="973" spans="1:14" x14ac:dyDescent="0.3">
      <c r="A973" s="490"/>
      <c r="B973" s="490"/>
      <c r="C973" s="673" t="e">
        <f>VLOOKUP(F973,DB!$D$4:$G$403,4,FALSE)</f>
        <v>#N/A</v>
      </c>
      <c r="D973" s="674" t="e">
        <f>VLOOKUP(F973,DB!$D$4:$G$403,3,FALSE)</f>
        <v>#N/A</v>
      </c>
      <c r="E973" s="675" t="e">
        <f>VLOOKUP(F973,DB!$D$4:$G$403,2,FALSE)</f>
        <v>#N/A</v>
      </c>
      <c r="F973" s="491"/>
      <c r="G973" s="491"/>
      <c r="H973" s="492"/>
      <c r="I973" s="493"/>
      <c r="J973" s="494" t="str">
        <f>IF(I973="","I열의 환율적용방법 선택",IF(I973="개별환율", "직접입력 하세요.", IF(OR(I973="가중평균환율",I973="송금환율"), "직접입력 하세요.", IF(I973="원화집행", 1, IF(I973="월별평균환율(미화)",VLOOKUP(MONTH(A973),월별평균환율!$B$34:$D$45,2,0), IF(I973="월별평균환율(현지화)",VLOOKUP(MONTH(A973),월별평균환율!$B$34:$D$45,3,0)))))))</f>
        <v>I열의 환율적용방법 선택</v>
      </c>
      <c r="K973" s="495">
        <f t="shared" si="15"/>
        <v>0</v>
      </c>
      <c r="L973" s="491"/>
      <c r="M973" s="496"/>
      <c r="N973" s="496"/>
    </row>
    <row r="974" spans="1:14" x14ac:dyDescent="0.3">
      <c r="A974" s="490"/>
      <c r="B974" s="490"/>
      <c r="C974" s="673" t="e">
        <f>VLOOKUP(F974,DB!$D$4:$G$403,4,FALSE)</f>
        <v>#N/A</v>
      </c>
      <c r="D974" s="674" t="e">
        <f>VLOOKUP(F974,DB!$D$4:$G$403,3,FALSE)</f>
        <v>#N/A</v>
      </c>
      <c r="E974" s="675" t="e">
        <f>VLOOKUP(F974,DB!$D$4:$G$403,2,FALSE)</f>
        <v>#N/A</v>
      </c>
      <c r="F974" s="491"/>
      <c r="G974" s="491"/>
      <c r="H974" s="492"/>
      <c r="I974" s="493"/>
      <c r="J974" s="494" t="str">
        <f>IF(I974="","I열의 환율적용방법 선택",IF(I974="개별환율", "직접입력 하세요.", IF(OR(I974="가중평균환율",I974="송금환율"), "직접입력 하세요.", IF(I974="원화집행", 1, IF(I974="월별평균환율(미화)",VLOOKUP(MONTH(A974),월별평균환율!$B$34:$D$45,2,0), IF(I974="월별평균환율(현지화)",VLOOKUP(MONTH(A974),월별평균환율!$B$34:$D$45,3,0)))))))</f>
        <v>I열의 환율적용방법 선택</v>
      </c>
      <c r="K974" s="495">
        <f t="shared" si="15"/>
        <v>0</v>
      </c>
      <c r="L974" s="491"/>
      <c r="M974" s="496"/>
      <c r="N974" s="496"/>
    </row>
    <row r="975" spans="1:14" x14ac:dyDescent="0.3">
      <c r="A975" s="490"/>
      <c r="B975" s="490"/>
      <c r="C975" s="673" t="e">
        <f>VLOOKUP(F975,DB!$D$4:$G$403,4,FALSE)</f>
        <v>#N/A</v>
      </c>
      <c r="D975" s="674" t="e">
        <f>VLOOKUP(F975,DB!$D$4:$G$403,3,FALSE)</f>
        <v>#N/A</v>
      </c>
      <c r="E975" s="675" t="e">
        <f>VLOOKUP(F975,DB!$D$4:$G$403,2,FALSE)</f>
        <v>#N/A</v>
      </c>
      <c r="F975" s="491"/>
      <c r="G975" s="491"/>
      <c r="H975" s="492"/>
      <c r="I975" s="493"/>
      <c r="J975" s="494" t="str">
        <f>IF(I975="","I열의 환율적용방법 선택",IF(I975="개별환율", "직접입력 하세요.", IF(OR(I975="가중평균환율",I975="송금환율"), "직접입력 하세요.", IF(I975="원화집행", 1, IF(I975="월별평균환율(미화)",VLOOKUP(MONTH(A975),월별평균환율!$B$34:$D$45,2,0), IF(I975="월별평균환율(현지화)",VLOOKUP(MONTH(A975),월별평균환율!$B$34:$D$45,3,0)))))))</f>
        <v>I열의 환율적용방법 선택</v>
      </c>
      <c r="K975" s="495">
        <f t="shared" si="15"/>
        <v>0</v>
      </c>
      <c r="L975" s="491"/>
      <c r="M975" s="496"/>
      <c r="N975" s="496"/>
    </row>
    <row r="976" spans="1:14" x14ac:dyDescent="0.3">
      <c r="A976" s="490"/>
      <c r="B976" s="490"/>
      <c r="C976" s="673" t="e">
        <f>VLOOKUP(F976,DB!$D$4:$G$403,4,FALSE)</f>
        <v>#N/A</v>
      </c>
      <c r="D976" s="674" t="e">
        <f>VLOOKUP(F976,DB!$D$4:$G$403,3,FALSE)</f>
        <v>#N/A</v>
      </c>
      <c r="E976" s="675" t="e">
        <f>VLOOKUP(F976,DB!$D$4:$G$403,2,FALSE)</f>
        <v>#N/A</v>
      </c>
      <c r="F976" s="491"/>
      <c r="G976" s="491"/>
      <c r="H976" s="492"/>
      <c r="I976" s="493"/>
      <c r="J976" s="494" t="str">
        <f>IF(I976="","I열의 환율적용방법 선택",IF(I976="개별환율", "직접입력 하세요.", IF(OR(I976="가중평균환율",I976="송금환율"), "직접입력 하세요.", IF(I976="원화집행", 1, IF(I976="월별평균환율(미화)",VLOOKUP(MONTH(A976),월별평균환율!$B$34:$D$45,2,0), IF(I976="월별평균환율(현지화)",VLOOKUP(MONTH(A976),월별평균환율!$B$34:$D$45,3,0)))))))</f>
        <v>I열의 환율적용방법 선택</v>
      </c>
      <c r="K976" s="495">
        <f t="shared" si="15"/>
        <v>0</v>
      </c>
      <c r="L976" s="491"/>
      <c r="M976" s="496"/>
      <c r="N976" s="496"/>
    </row>
    <row r="977" spans="1:14" x14ac:dyDescent="0.3">
      <c r="A977" s="490"/>
      <c r="B977" s="490"/>
      <c r="C977" s="673" t="e">
        <f>VLOOKUP(F977,DB!$D$4:$G$403,4,FALSE)</f>
        <v>#N/A</v>
      </c>
      <c r="D977" s="674" t="e">
        <f>VLOOKUP(F977,DB!$D$4:$G$403,3,FALSE)</f>
        <v>#N/A</v>
      </c>
      <c r="E977" s="675" t="e">
        <f>VLOOKUP(F977,DB!$D$4:$G$403,2,FALSE)</f>
        <v>#N/A</v>
      </c>
      <c r="F977" s="491"/>
      <c r="G977" s="491"/>
      <c r="H977" s="492"/>
      <c r="I977" s="493"/>
      <c r="J977" s="494" t="str">
        <f>IF(I977="","I열의 환율적용방법 선택",IF(I977="개별환율", "직접입력 하세요.", IF(OR(I977="가중평균환율",I977="송금환율"), "직접입력 하세요.", IF(I977="원화집행", 1, IF(I977="월별평균환율(미화)",VLOOKUP(MONTH(A977),월별평균환율!$B$34:$D$45,2,0), IF(I977="월별평균환율(현지화)",VLOOKUP(MONTH(A977),월별평균환율!$B$34:$D$45,3,0)))))))</f>
        <v>I열의 환율적용방법 선택</v>
      </c>
      <c r="K977" s="495">
        <f t="shared" si="15"/>
        <v>0</v>
      </c>
      <c r="L977" s="491"/>
      <c r="M977" s="496"/>
      <c r="N977" s="496"/>
    </row>
    <row r="978" spans="1:14" x14ac:dyDescent="0.3">
      <c r="A978" s="490"/>
      <c r="B978" s="490"/>
      <c r="C978" s="673" t="e">
        <f>VLOOKUP(F978,DB!$D$4:$G$403,4,FALSE)</f>
        <v>#N/A</v>
      </c>
      <c r="D978" s="674" t="e">
        <f>VLOOKUP(F978,DB!$D$4:$G$403,3,FALSE)</f>
        <v>#N/A</v>
      </c>
      <c r="E978" s="675" t="e">
        <f>VLOOKUP(F978,DB!$D$4:$G$403,2,FALSE)</f>
        <v>#N/A</v>
      </c>
      <c r="F978" s="491"/>
      <c r="G978" s="491"/>
      <c r="H978" s="492"/>
      <c r="I978" s="493"/>
      <c r="J978" s="494" t="str">
        <f>IF(I978="","I열의 환율적용방법 선택",IF(I978="개별환율", "직접입력 하세요.", IF(OR(I978="가중평균환율",I978="송금환율"), "직접입력 하세요.", IF(I978="원화집행", 1, IF(I978="월별평균환율(미화)",VLOOKUP(MONTH(A978),월별평균환율!$B$34:$D$45,2,0), IF(I978="월별평균환율(현지화)",VLOOKUP(MONTH(A978),월별평균환율!$B$34:$D$45,3,0)))))))</f>
        <v>I열의 환율적용방법 선택</v>
      </c>
      <c r="K978" s="495">
        <f t="shared" si="15"/>
        <v>0</v>
      </c>
      <c r="L978" s="491"/>
      <c r="M978" s="496"/>
      <c r="N978" s="496"/>
    </row>
    <row r="979" spans="1:14" x14ac:dyDescent="0.3">
      <c r="A979" s="490"/>
      <c r="B979" s="490"/>
      <c r="C979" s="673" t="e">
        <f>VLOOKUP(F979,DB!$D$4:$G$403,4,FALSE)</f>
        <v>#N/A</v>
      </c>
      <c r="D979" s="674" t="e">
        <f>VLOOKUP(F979,DB!$D$4:$G$403,3,FALSE)</f>
        <v>#N/A</v>
      </c>
      <c r="E979" s="675" t="e">
        <f>VLOOKUP(F979,DB!$D$4:$G$403,2,FALSE)</f>
        <v>#N/A</v>
      </c>
      <c r="F979" s="491"/>
      <c r="G979" s="491"/>
      <c r="H979" s="492"/>
      <c r="I979" s="493"/>
      <c r="J979" s="494" t="str">
        <f>IF(I979="","I열의 환율적용방법 선택",IF(I979="개별환율", "직접입력 하세요.", IF(OR(I979="가중평균환율",I979="송금환율"), "직접입력 하세요.", IF(I979="원화집행", 1, IF(I979="월별평균환율(미화)",VLOOKUP(MONTH(A979),월별평균환율!$B$34:$D$45,2,0), IF(I979="월별평균환율(현지화)",VLOOKUP(MONTH(A979),월별평균환율!$B$34:$D$45,3,0)))))))</f>
        <v>I열의 환율적용방법 선택</v>
      </c>
      <c r="K979" s="495">
        <f t="shared" si="15"/>
        <v>0</v>
      </c>
      <c r="L979" s="491"/>
      <c r="M979" s="496"/>
      <c r="N979" s="496"/>
    </row>
    <row r="980" spans="1:14" x14ac:dyDescent="0.3">
      <c r="A980" s="490"/>
      <c r="B980" s="490"/>
      <c r="C980" s="673" t="e">
        <f>VLOOKUP(F980,DB!$D$4:$G$403,4,FALSE)</f>
        <v>#N/A</v>
      </c>
      <c r="D980" s="674" t="e">
        <f>VLOOKUP(F980,DB!$D$4:$G$403,3,FALSE)</f>
        <v>#N/A</v>
      </c>
      <c r="E980" s="675" t="e">
        <f>VLOOKUP(F980,DB!$D$4:$G$403,2,FALSE)</f>
        <v>#N/A</v>
      </c>
      <c r="F980" s="491"/>
      <c r="G980" s="491"/>
      <c r="H980" s="492"/>
      <c r="I980" s="493"/>
      <c r="J980" s="494" t="str">
        <f>IF(I980="","I열의 환율적용방법 선택",IF(I980="개별환율", "직접입력 하세요.", IF(OR(I980="가중평균환율",I980="송금환율"), "직접입력 하세요.", IF(I980="원화집행", 1, IF(I980="월별평균환율(미화)",VLOOKUP(MONTH(A980),월별평균환율!$B$34:$D$45,2,0), IF(I980="월별평균환율(현지화)",VLOOKUP(MONTH(A980),월별평균환율!$B$34:$D$45,3,0)))))))</f>
        <v>I열의 환율적용방법 선택</v>
      </c>
      <c r="K980" s="495">
        <f t="shared" si="15"/>
        <v>0</v>
      </c>
      <c r="L980" s="491"/>
      <c r="M980" s="496"/>
      <c r="N980" s="496"/>
    </row>
    <row r="981" spans="1:14" x14ac:dyDescent="0.3">
      <c r="A981" s="490"/>
      <c r="B981" s="490"/>
      <c r="C981" s="673" t="e">
        <f>VLOOKUP(F981,DB!$D$4:$G$403,4,FALSE)</f>
        <v>#N/A</v>
      </c>
      <c r="D981" s="674" t="e">
        <f>VLOOKUP(F981,DB!$D$4:$G$403,3,FALSE)</f>
        <v>#N/A</v>
      </c>
      <c r="E981" s="675" t="e">
        <f>VLOOKUP(F981,DB!$D$4:$G$403,2,FALSE)</f>
        <v>#N/A</v>
      </c>
      <c r="F981" s="491"/>
      <c r="G981" s="491"/>
      <c r="H981" s="492"/>
      <c r="I981" s="493"/>
      <c r="J981" s="494" t="str">
        <f>IF(I981="","I열의 환율적용방법 선택",IF(I981="개별환율", "직접입력 하세요.", IF(OR(I981="가중평균환율",I981="송금환율"), "직접입력 하세요.", IF(I981="원화집행", 1, IF(I981="월별평균환율(미화)",VLOOKUP(MONTH(A981),월별평균환율!$B$34:$D$45,2,0), IF(I981="월별평균환율(현지화)",VLOOKUP(MONTH(A981),월별평균환율!$B$34:$D$45,3,0)))))))</f>
        <v>I열의 환율적용방법 선택</v>
      </c>
      <c r="K981" s="495">
        <f t="shared" si="15"/>
        <v>0</v>
      </c>
      <c r="L981" s="491"/>
      <c r="M981" s="496"/>
      <c r="N981" s="496"/>
    </row>
    <row r="982" spans="1:14" x14ac:dyDescent="0.3">
      <c r="A982" s="490"/>
      <c r="B982" s="490"/>
      <c r="C982" s="673" t="e">
        <f>VLOOKUP(F982,DB!$D$4:$G$403,4,FALSE)</f>
        <v>#N/A</v>
      </c>
      <c r="D982" s="674" t="e">
        <f>VLOOKUP(F982,DB!$D$4:$G$403,3,FALSE)</f>
        <v>#N/A</v>
      </c>
      <c r="E982" s="675" t="e">
        <f>VLOOKUP(F982,DB!$D$4:$G$403,2,FALSE)</f>
        <v>#N/A</v>
      </c>
      <c r="F982" s="491"/>
      <c r="G982" s="491"/>
      <c r="H982" s="492"/>
      <c r="I982" s="493"/>
      <c r="J982" s="494" t="str">
        <f>IF(I982="","I열의 환율적용방법 선택",IF(I982="개별환율", "직접입력 하세요.", IF(OR(I982="가중평균환율",I982="송금환율"), "직접입력 하세요.", IF(I982="원화집행", 1, IF(I982="월별평균환율(미화)",VLOOKUP(MONTH(A982),월별평균환율!$B$34:$D$45,2,0), IF(I982="월별평균환율(현지화)",VLOOKUP(MONTH(A982),월별평균환율!$B$34:$D$45,3,0)))))))</f>
        <v>I열의 환율적용방법 선택</v>
      </c>
      <c r="K982" s="495">
        <f t="shared" si="15"/>
        <v>0</v>
      </c>
      <c r="L982" s="491"/>
      <c r="M982" s="496"/>
      <c r="N982" s="496"/>
    </row>
    <row r="983" spans="1:14" x14ac:dyDescent="0.3">
      <c r="A983" s="490"/>
      <c r="B983" s="490"/>
      <c r="C983" s="673" t="e">
        <f>VLOOKUP(F983,DB!$D$4:$G$403,4,FALSE)</f>
        <v>#N/A</v>
      </c>
      <c r="D983" s="674" t="e">
        <f>VLOOKUP(F983,DB!$D$4:$G$403,3,FALSE)</f>
        <v>#N/A</v>
      </c>
      <c r="E983" s="675" t="e">
        <f>VLOOKUP(F983,DB!$D$4:$G$403,2,FALSE)</f>
        <v>#N/A</v>
      </c>
      <c r="F983" s="491"/>
      <c r="G983" s="491"/>
      <c r="H983" s="492"/>
      <c r="I983" s="493"/>
      <c r="J983" s="494" t="str">
        <f>IF(I983="","I열의 환율적용방법 선택",IF(I983="개별환율", "직접입력 하세요.", IF(OR(I983="가중평균환율",I983="송금환율"), "직접입력 하세요.", IF(I983="원화집행", 1, IF(I983="월별평균환율(미화)",VLOOKUP(MONTH(A983),월별평균환율!$B$34:$D$45,2,0), IF(I983="월별평균환율(현지화)",VLOOKUP(MONTH(A983),월별평균환율!$B$34:$D$45,3,0)))))))</f>
        <v>I열의 환율적용방법 선택</v>
      </c>
      <c r="K983" s="495">
        <f t="shared" si="15"/>
        <v>0</v>
      </c>
      <c r="L983" s="491"/>
      <c r="M983" s="496"/>
      <c r="N983" s="496"/>
    </row>
    <row r="984" spans="1:14" x14ac:dyDescent="0.3">
      <c r="A984" s="490"/>
      <c r="B984" s="490"/>
      <c r="C984" s="673" t="e">
        <f>VLOOKUP(F984,DB!$D$4:$G$403,4,FALSE)</f>
        <v>#N/A</v>
      </c>
      <c r="D984" s="674" t="e">
        <f>VLOOKUP(F984,DB!$D$4:$G$403,3,FALSE)</f>
        <v>#N/A</v>
      </c>
      <c r="E984" s="675" t="e">
        <f>VLOOKUP(F984,DB!$D$4:$G$403,2,FALSE)</f>
        <v>#N/A</v>
      </c>
      <c r="F984" s="491"/>
      <c r="G984" s="491"/>
      <c r="H984" s="492"/>
      <c r="I984" s="493"/>
      <c r="J984" s="494" t="str">
        <f>IF(I984="","I열의 환율적용방법 선택",IF(I984="개별환율", "직접입력 하세요.", IF(OR(I984="가중평균환율",I984="송금환율"), "직접입력 하세요.", IF(I984="원화집행", 1, IF(I984="월별평균환율(미화)",VLOOKUP(MONTH(A984),월별평균환율!$B$34:$D$45,2,0), IF(I984="월별평균환율(현지화)",VLOOKUP(MONTH(A984),월별평균환율!$B$34:$D$45,3,0)))))))</f>
        <v>I열의 환율적용방법 선택</v>
      </c>
      <c r="K984" s="495">
        <f t="shared" si="15"/>
        <v>0</v>
      </c>
      <c r="L984" s="491"/>
      <c r="M984" s="496"/>
      <c r="N984" s="496"/>
    </row>
    <row r="985" spans="1:14" x14ac:dyDescent="0.3">
      <c r="A985" s="490"/>
      <c r="B985" s="490"/>
      <c r="C985" s="673" t="e">
        <f>VLOOKUP(F985,DB!$D$4:$G$403,4,FALSE)</f>
        <v>#N/A</v>
      </c>
      <c r="D985" s="674" t="e">
        <f>VLOOKUP(F985,DB!$D$4:$G$403,3,FALSE)</f>
        <v>#N/A</v>
      </c>
      <c r="E985" s="675" t="e">
        <f>VLOOKUP(F985,DB!$D$4:$G$403,2,FALSE)</f>
        <v>#N/A</v>
      </c>
      <c r="F985" s="491"/>
      <c r="G985" s="491"/>
      <c r="H985" s="492"/>
      <c r="I985" s="493"/>
      <c r="J985" s="494" t="str">
        <f>IF(I985="","I열의 환율적용방법 선택",IF(I985="개별환율", "직접입력 하세요.", IF(OR(I985="가중평균환율",I985="송금환율"), "직접입력 하세요.", IF(I985="원화집행", 1, IF(I985="월별평균환율(미화)",VLOOKUP(MONTH(A985),월별평균환율!$B$34:$D$45,2,0), IF(I985="월별평균환율(현지화)",VLOOKUP(MONTH(A985),월별평균환율!$B$34:$D$45,3,0)))))))</f>
        <v>I열의 환율적용방법 선택</v>
      </c>
      <c r="K985" s="495">
        <f t="shared" si="15"/>
        <v>0</v>
      </c>
      <c r="L985" s="491"/>
      <c r="M985" s="496"/>
      <c r="N985" s="496"/>
    </row>
    <row r="986" spans="1:14" x14ac:dyDescent="0.3">
      <c r="A986" s="490"/>
      <c r="B986" s="490"/>
      <c r="C986" s="673" t="e">
        <f>VLOOKUP(F986,DB!$D$4:$G$403,4,FALSE)</f>
        <v>#N/A</v>
      </c>
      <c r="D986" s="674" t="e">
        <f>VLOOKUP(F986,DB!$D$4:$G$403,3,FALSE)</f>
        <v>#N/A</v>
      </c>
      <c r="E986" s="675" t="e">
        <f>VLOOKUP(F986,DB!$D$4:$G$403,2,FALSE)</f>
        <v>#N/A</v>
      </c>
      <c r="F986" s="491"/>
      <c r="G986" s="491"/>
      <c r="H986" s="492"/>
      <c r="I986" s="493"/>
      <c r="J986" s="494" t="str">
        <f>IF(I986="","I열의 환율적용방법 선택",IF(I986="개별환율", "직접입력 하세요.", IF(OR(I986="가중평균환율",I986="송금환율"), "직접입력 하세요.", IF(I986="원화집행", 1, IF(I986="월별평균환율(미화)",VLOOKUP(MONTH(A986),월별평균환율!$B$34:$D$45,2,0), IF(I986="월별평균환율(현지화)",VLOOKUP(MONTH(A986),월별평균환율!$B$34:$D$45,3,0)))))))</f>
        <v>I열의 환율적용방법 선택</v>
      </c>
      <c r="K986" s="495">
        <f t="shared" si="15"/>
        <v>0</v>
      </c>
      <c r="L986" s="491"/>
      <c r="M986" s="496"/>
      <c r="N986" s="496"/>
    </row>
    <row r="987" spans="1:14" x14ac:dyDescent="0.3">
      <c r="A987" s="490"/>
      <c r="B987" s="490"/>
      <c r="C987" s="673" t="e">
        <f>VLOOKUP(F987,DB!$D$4:$G$403,4,FALSE)</f>
        <v>#N/A</v>
      </c>
      <c r="D987" s="674" t="e">
        <f>VLOOKUP(F987,DB!$D$4:$G$403,3,FALSE)</f>
        <v>#N/A</v>
      </c>
      <c r="E987" s="675" t="e">
        <f>VLOOKUP(F987,DB!$D$4:$G$403,2,FALSE)</f>
        <v>#N/A</v>
      </c>
      <c r="F987" s="491"/>
      <c r="G987" s="491"/>
      <c r="H987" s="492"/>
      <c r="I987" s="493"/>
      <c r="J987" s="494" t="str">
        <f>IF(I987="","I열의 환율적용방법 선택",IF(I987="개별환율", "직접입력 하세요.", IF(OR(I987="가중평균환율",I987="송금환율"), "직접입력 하세요.", IF(I987="원화집행", 1, IF(I987="월별평균환율(미화)",VLOOKUP(MONTH(A987),월별평균환율!$B$34:$D$45,2,0), IF(I987="월별평균환율(현지화)",VLOOKUP(MONTH(A987),월별평균환율!$B$34:$D$45,3,0)))))))</f>
        <v>I열의 환율적용방법 선택</v>
      </c>
      <c r="K987" s="495">
        <f t="shared" si="15"/>
        <v>0</v>
      </c>
      <c r="L987" s="491"/>
      <c r="M987" s="496"/>
      <c r="N987" s="496"/>
    </row>
    <row r="988" spans="1:14" x14ac:dyDescent="0.3">
      <c r="A988" s="490"/>
      <c r="B988" s="490"/>
      <c r="C988" s="673" t="e">
        <f>VLOOKUP(F988,DB!$D$4:$G$403,4,FALSE)</f>
        <v>#N/A</v>
      </c>
      <c r="D988" s="674" t="e">
        <f>VLOOKUP(F988,DB!$D$4:$G$403,3,FALSE)</f>
        <v>#N/A</v>
      </c>
      <c r="E988" s="675" t="e">
        <f>VLOOKUP(F988,DB!$D$4:$G$403,2,FALSE)</f>
        <v>#N/A</v>
      </c>
      <c r="F988" s="491"/>
      <c r="G988" s="491"/>
      <c r="H988" s="492"/>
      <c r="I988" s="493"/>
      <c r="J988" s="494" t="str">
        <f>IF(I988="","I열의 환율적용방법 선택",IF(I988="개별환율", "직접입력 하세요.", IF(OR(I988="가중평균환율",I988="송금환율"), "직접입력 하세요.", IF(I988="원화집행", 1, IF(I988="월별평균환율(미화)",VLOOKUP(MONTH(A988),월별평균환율!$B$34:$D$45,2,0), IF(I988="월별평균환율(현지화)",VLOOKUP(MONTH(A988),월별평균환율!$B$34:$D$45,3,0)))))))</f>
        <v>I열의 환율적용방법 선택</v>
      </c>
      <c r="K988" s="495">
        <f t="shared" si="15"/>
        <v>0</v>
      </c>
      <c r="L988" s="491"/>
      <c r="M988" s="496"/>
      <c r="N988" s="496"/>
    </row>
    <row r="989" spans="1:14" x14ac:dyDescent="0.3">
      <c r="A989" s="490"/>
      <c r="B989" s="490"/>
      <c r="C989" s="673" t="e">
        <f>VLOOKUP(F989,DB!$D$4:$G$403,4,FALSE)</f>
        <v>#N/A</v>
      </c>
      <c r="D989" s="674" t="e">
        <f>VLOOKUP(F989,DB!$D$4:$G$403,3,FALSE)</f>
        <v>#N/A</v>
      </c>
      <c r="E989" s="675" t="e">
        <f>VLOOKUP(F989,DB!$D$4:$G$403,2,FALSE)</f>
        <v>#N/A</v>
      </c>
      <c r="F989" s="491"/>
      <c r="G989" s="491"/>
      <c r="H989" s="492"/>
      <c r="I989" s="493"/>
      <c r="J989" s="494" t="str">
        <f>IF(I989="","I열의 환율적용방법 선택",IF(I989="개별환율", "직접입력 하세요.", IF(OR(I989="가중평균환율",I989="송금환율"), "직접입력 하세요.", IF(I989="원화집행", 1, IF(I989="월별평균환율(미화)",VLOOKUP(MONTH(A989),월별평균환율!$B$34:$D$45,2,0), IF(I989="월별평균환율(현지화)",VLOOKUP(MONTH(A989),월별평균환율!$B$34:$D$45,3,0)))))))</f>
        <v>I열의 환율적용방법 선택</v>
      </c>
      <c r="K989" s="495">
        <f t="shared" si="15"/>
        <v>0</v>
      </c>
      <c r="L989" s="491"/>
      <c r="M989" s="496"/>
      <c r="N989" s="496"/>
    </row>
    <row r="990" spans="1:14" x14ac:dyDescent="0.3">
      <c r="A990" s="490"/>
      <c r="B990" s="490"/>
      <c r="C990" s="673" t="e">
        <f>VLOOKUP(F990,DB!$D$4:$G$403,4,FALSE)</f>
        <v>#N/A</v>
      </c>
      <c r="D990" s="674" t="e">
        <f>VLOOKUP(F990,DB!$D$4:$G$403,3,FALSE)</f>
        <v>#N/A</v>
      </c>
      <c r="E990" s="675" t="e">
        <f>VLOOKUP(F990,DB!$D$4:$G$403,2,FALSE)</f>
        <v>#N/A</v>
      </c>
      <c r="F990" s="491"/>
      <c r="G990" s="491"/>
      <c r="H990" s="492"/>
      <c r="I990" s="493"/>
      <c r="J990" s="494" t="str">
        <f>IF(I990="","I열의 환율적용방법 선택",IF(I990="개별환율", "직접입력 하세요.", IF(OR(I990="가중평균환율",I990="송금환율"), "직접입력 하세요.", IF(I990="원화집행", 1, IF(I990="월별평균환율(미화)",VLOOKUP(MONTH(A990),월별평균환율!$B$34:$D$45,2,0), IF(I990="월별평균환율(현지화)",VLOOKUP(MONTH(A990),월별평균환율!$B$34:$D$45,3,0)))))))</f>
        <v>I열의 환율적용방법 선택</v>
      </c>
      <c r="K990" s="495">
        <f t="shared" si="15"/>
        <v>0</v>
      </c>
      <c r="L990" s="491"/>
      <c r="M990" s="496"/>
      <c r="N990" s="496"/>
    </row>
    <row r="991" spans="1:14" x14ac:dyDescent="0.3">
      <c r="A991" s="490"/>
      <c r="B991" s="490"/>
      <c r="C991" s="673" t="e">
        <f>VLOOKUP(F991,DB!$D$4:$G$403,4,FALSE)</f>
        <v>#N/A</v>
      </c>
      <c r="D991" s="674" t="e">
        <f>VLOOKUP(F991,DB!$D$4:$G$403,3,FALSE)</f>
        <v>#N/A</v>
      </c>
      <c r="E991" s="675" t="e">
        <f>VLOOKUP(F991,DB!$D$4:$G$403,2,FALSE)</f>
        <v>#N/A</v>
      </c>
      <c r="F991" s="491"/>
      <c r="G991" s="491"/>
      <c r="H991" s="492"/>
      <c r="I991" s="493"/>
      <c r="J991" s="494" t="str">
        <f>IF(I991="","I열의 환율적용방법 선택",IF(I991="개별환율", "직접입력 하세요.", IF(OR(I991="가중평균환율",I991="송금환율"), "직접입력 하세요.", IF(I991="원화집행", 1, IF(I991="월별평균환율(미화)",VLOOKUP(MONTH(A991),월별평균환율!$B$34:$D$45,2,0), IF(I991="월별평균환율(현지화)",VLOOKUP(MONTH(A991),월별평균환율!$B$34:$D$45,3,0)))))))</f>
        <v>I열의 환율적용방법 선택</v>
      </c>
      <c r="K991" s="495">
        <f t="shared" si="15"/>
        <v>0</v>
      </c>
      <c r="L991" s="491"/>
      <c r="M991" s="496"/>
      <c r="N991" s="496"/>
    </row>
    <row r="992" spans="1:14" x14ac:dyDescent="0.3">
      <c r="A992" s="490"/>
      <c r="B992" s="490"/>
      <c r="C992" s="673" t="e">
        <f>VLOOKUP(F992,DB!$D$4:$G$403,4,FALSE)</f>
        <v>#N/A</v>
      </c>
      <c r="D992" s="674" t="e">
        <f>VLOOKUP(F992,DB!$D$4:$G$403,3,FALSE)</f>
        <v>#N/A</v>
      </c>
      <c r="E992" s="675" t="e">
        <f>VLOOKUP(F992,DB!$D$4:$G$403,2,FALSE)</f>
        <v>#N/A</v>
      </c>
      <c r="F992" s="491"/>
      <c r="G992" s="491"/>
      <c r="H992" s="492"/>
      <c r="I992" s="493"/>
      <c r="J992" s="494" t="str">
        <f>IF(I992="","I열의 환율적용방법 선택",IF(I992="개별환율", "직접입력 하세요.", IF(OR(I992="가중평균환율",I992="송금환율"), "직접입력 하세요.", IF(I992="원화집행", 1, IF(I992="월별평균환율(미화)",VLOOKUP(MONTH(A992),월별평균환율!$B$34:$D$45,2,0), IF(I992="월별평균환율(현지화)",VLOOKUP(MONTH(A992),월별평균환율!$B$34:$D$45,3,0)))))))</f>
        <v>I열의 환율적용방법 선택</v>
      </c>
      <c r="K992" s="495">
        <f t="shared" si="15"/>
        <v>0</v>
      </c>
      <c r="L992" s="491"/>
      <c r="M992" s="496"/>
      <c r="N992" s="496"/>
    </row>
    <row r="993" spans="1:14" x14ac:dyDescent="0.3">
      <c r="A993" s="490"/>
      <c r="B993" s="490"/>
      <c r="C993" s="673" t="e">
        <f>VLOOKUP(F993,DB!$D$4:$G$403,4,FALSE)</f>
        <v>#N/A</v>
      </c>
      <c r="D993" s="674" t="e">
        <f>VLOOKUP(F993,DB!$D$4:$G$403,3,FALSE)</f>
        <v>#N/A</v>
      </c>
      <c r="E993" s="675" t="e">
        <f>VLOOKUP(F993,DB!$D$4:$G$403,2,FALSE)</f>
        <v>#N/A</v>
      </c>
      <c r="F993" s="491"/>
      <c r="G993" s="491"/>
      <c r="H993" s="492"/>
      <c r="I993" s="493"/>
      <c r="J993" s="494" t="str">
        <f>IF(I993="","I열의 환율적용방법 선택",IF(I993="개별환율", "직접입력 하세요.", IF(OR(I993="가중평균환율",I993="송금환율"), "직접입력 하세요.", IF(I993="원화집행", 1, IF(I993="월별평균환율(미화)",VLOOKUP(MONTH(A993),월별평균환율!$B$34:$D$45,2,0), IF(I993="월별평균환율(현지화)",VLOOKUP(MONTH(A993),월별평균환율!$B$34:$D$45,3,0)))))))</f>
        <v>I열의 환율적용방법 선택</v>
      </c>
      <c r="K993" s="495">
        <f t="shared" si="15"/>
        <v>0</v>
      </c>
      <c r="L993" s="491"/>
      <c r="M993" s="496"/>
      <c r="N993" s="496"/>
    </row>
    <row r="994" spans="1:14" x14ac:dyDescent="0.3">
      <c r="A994" s="490"/>
      <c r="B994" s="490"/>
      <c r="C994" s="673" t="e">
        <f>VLOOKUP(F994,DB!$D$4:$G$403,4,FALSE)</f>
        <v>#N/A</v>
      </c>
      <c r="D994" s="674" t="e">
        <f>VLOOKUP(F994,DB!$D$4:$G$403,3,FALSE)</f>
        <v>#N/A</v>
      </c>
      <c r="E994" s="675" t="e">
        <f>VLOOKUP(F994,DB!$D$4:$G$403,2,FALSE)</f>
        <v>#N/A</v>
      </c>
      <c r="F994" s="491"/>
      <c r="G994" s="491"/>
      <c r="H994" s="492"/>
      <c r="I994" s="493"/>
      <c r="J994" s="494" t="str">
        <f>IF(I994="","I열의 환율적용방법 선택",IF(I994="개별환율", "직접입력 하세요.", IF(OR(I994="가중평균환율",I994="송금환율"), "직접입력 하세요.", IF(I994="원화집행", 1, IF(I994="월별평균환율(미화)",VLOOKUP(MONTH(A994),월별평균환율!$B$34:$D$45,2,0), IF(I994="월별평균환율(현지화)",VLOOKUP(MONTH(A994),월별평균환율!$B$34:$D$45,3,0)))))))</f>
        <v>I열의 환율적용방법 선택</v>
      </c>
      <c r="K994" s="495">
        <f t="shared" si="15"/>
        <v>0</v>
      </c>
      <c r="L994" s="491"/>
      <c r="M994" s="496"/>
      <c r="N994" s="496"/>
    </row>
    <row r="995" spans="1:14" x14ac:dyDescent="0.3">
      <c r="A995" s="490"/>
      <c r="B995" s="490"/>
      <c r="C995" s="673" t="e">
        <f>VLOOKUP(F995,DB!$D$4:$G$403,4,FALSE)</f>
        <v>#N/A</v>
      </c>
      <c r="D995" s="674" t="e">
        <f>VLOOKUP(F995,DB!$D$4:$G$403,3,FALSE)</f>
        <v>#N/A</v>
      </c>
      <c r="E995" s="675" t="e">
        <f>VLOOKUP(F995,DB!$D$4:$G$403,2,FALSE)</f>
        <v>#N/A</v>
      </c>
      <c r="F995" s="491"/>
      <c r="G995" s="491"/>
      <c r="H995" s="492"/>
      <c r="I995" s="493"/>
      <c r="J995" s="494" t="str">
        <f>IF(I995="","I열의 환율적용방법 선택",IF(I995="개별환율", "직접입력 하세요.", IF(OR(I995="가중평균환율",I995="송금환율"), "직접입력 하세요.", IF(I995="원화집행", 1, IF(I995="월별평균환율(미화)",VLOOKUP(MONTH(A995),월별평균환율!$B$34:$D$45,2,0), IF(I995="월별평균환율(현지화)",VLOOKUP(MONTH(A995),월별평균환율!$B$34:$D$45,3,0)))))))</f>
        <v>I열의 환율적용방법 선택</v>
      </c>
      <c r="K995" s="495">
        <f t="shared" si="15"/>
        <v>0</v>
      </c>
      <c r="L995" s="491"/>
      <c r="M995" s="496"/>
      <c r="N995" s="496"/>
    </row>
    <row r="996" spans="1:14" x14ac:dyDescent="0.3">
      <c r="A996" s="490"/>
      <c r="B996" s="490"/>
      <c r="C996" s="673" t="e">
        <f>VLOOKUP(F996,DB!$D$4:$G$403,4,FALSE)</f>
        <v>#N/A</v>
      </c>
      <c r="D996" s="674" t="e">
        <f>VLOOKUP(F996,DB!$D$4:$G$403,3,FALSE)</f>
        <v>#N/A</v>
      </c>
      <c r="E996" s="675" t="e">
        <f>VLOOKUP(F996,DB!$D$4:$G$403,2,FALSE)</f>
        <v>#N/A</v>
      </c>
      <c r="F996" s="491"/>
      <c r="G996" s="491"/>
      <c r="H996" s="492"/>
      <c r="I996" s="493"/>
      <c r="J996" s="494" t="str">
        <f>IF(I996="","I열의 환율적용방법 선택",IF(I996="개별환율", "직접입력 하세요.", IF(OR(I996="가중평균환율",I996="송금환율"), "직접입력 하세요.", IF(I996="원화집행", 1, IF(I996="월별평균환율(미화)",VLOOKUP(MONTH(A996),월별평균환율!$B$34:$D$45,2,0), IF(I996="월별평균환율(현지화)",VLOOKUP(MONTH(A996),월별평균환율!$B$34:$D$45,3,0)))))))</f>
        <v>I열의 환율적용방법 선택</v>
      </c>
      <c r="K996" s="495">
        <f t="shared" si="15"/>
        <v>0</v>
      </c>
      <c r="L996" s="491"/>
      <c r="M996" s="496"/>
      <c r="N996" s="496"/>
    </row>
    <row r="997" spans="1:14" x14ac:dyDescent="0.3">
      <c r="A997" s="490"/>
      <c r="B997" s="490"/>
      <c r="C997" s="673" t="e">
        <f>VLOOKUP(F997,DB!$D$4:$G$403,4,FALSE)</f>
        <v>#N/A</v>
      </c>
      <c r="D997" s="674" t="e">
        <f>VLOOKUP(F997,DB!$D$4:$G$403,3,FALSE)</f>
        <v>#N/A</v>
      </c>
      <c r="E997" s="675" t="e">
        <f>VLOOKUP(F997,DB!$D$4:$G$403,2,FALSE)</f>
        <v>#N/A</v>
      </c>
      <c r="F997" s="491"/>
      <c r="G997" s="491"/>
      <c r="H997" s="492"/>
      <c r="I997" s="493"/>
      <c r="J997" s="494" t="str">
        <f>IF(I997="","I열의 환율적용방법 선택",IF(I997="개별환율", "직접입력 하세요.", IF(OR(I997="가중평균환율",I997="송금환율"), "직접입력 하세요.", IF(I997="원화집행", 1, IF(I997="월별평균환율(미화)",VLOOKUP(MONTH(A997),월별평균환율!$B$34:$D$45,2,0), IF(I997="월별평균환율(현지화)",VLOOKUP(MONTH(A997),월별평균환율!$B$34:$D$45,3,0)))))))</f>
        <v>I열의 환율적용방법 선택</v>
      </c>
      <c r="K997" s="495">
        <f t="shared" si="15"/>
        <v>0</v>
      </c>
      <c r="L997" s="491"/>
      <c r="M997" s="496"/>
      <c r="N997" s="496"/>
    </row>
    <row r="998" spans="1:14" x14ac:dyDescent="0.3">
      <c r="A998" s="490"/>
      <c r="B998" s="490"/>
      <c r="C998" s="673" t="e">
        <f>VLOOKUP(F998,DB!$D$4:$G$403,4,FALSE)</f>
        <v>#N/A</v>
      </c>
      <c r="D998" s="674" t="e">
        <f>VLOOKUP(F998,DB!$D$4:$G$403,3,FALSE)</f>
        <v>#N/A</v>
      </c>
      <c r="E998" s="675" t="e">
        <f>VLOOKUP(F998,DB!$D$4:$G$403,2,FALSE)</f>
        <v>#N/A</v>
      </c>
      <c r="F998" s="491"/>
      <c r="G998" s="491"/>
      <c r="H998" s="492"/>
      <c r="I998" s="493"/>
      <c r="J998" s="494" t="str">
        <f>IF(I998="","I열의 환율적용방법 선택",IF(I998="개별환율", "직접입력 하세요.", IF(OR(I998="가중평균환율",I998="송금환율"), "직접입력 하세요.", IF(I998="원화집행", 1, IF(I998="월별평균환율(미화)",VLOOKUP(MONTH(A998),월별평균환율!$B$34:$D$45,2,0), IF(I998="월별평균환율(현지화)",VLOOKUP(MONTH(A998),월별평균환율!$B$34:$D$45,3,0)))))))</f>
        <v>I열의 환율적용방법 선택</v>
      </c>
      <c r="K998" s="495">
        <f t="shared" si="15"/>
        <v>0</v>
      </c>
      <c r="L998" s="491"/>
      <c r="M998" s="496"/>
      <c r="N998" s="496"/>
    </row>
    <row r="999" spans="1:14" x14ac:dyDescent="0.3">
      <c r="A999" s="490"/>
      <c r="B999" s="490"/>
      <c r="C999" s="673" t="e">
        <f>VLOOKUP(F999,DB!$D$4:$G$403,4,FALSE)</f>
        <v>#N/A</v>
      </c>
      <c r="D999" s="674" t="e">
        <f>VLOOKUP(F999,DB!$D$4:$G$403,3,FALSE)</f>
        <v>#N/A</v>
      </c>
      <c r="E999" s="675" t="e">
        <f>VLOOKUP(F999,DB!$D$4:$G$403,2,FALSE)</f>
        <v>#N/A</v>
      </c>
      <c r="F999" s="491"/>
      <c r="G999" s="491"/>
      <c r="H999" s="492"/>
      <c r="I999" s="493"/>
      <c r="J999" s="494" t="str">
        <f>IF(I999="","I열의 환율적용방법 선택",IF(I999="개별환율", "직접입력 하세요.", IF(OR(I999="가중평균환율",I999="송금환율"), "직접입력 하세요.", IF(I999="원화집행", 1, IF(I999="월별평균환율(미화)",VLOOKUP(MONTH(A999),월별평균환율!$B$34:$D$45,2,0), IF(I999="월별평균환율(현지화)",VLOOKUP(MONTH(A999),월별평균환율!$B$34:$D$45,3,0)))))))</f>
        <v>I열의 환율적용방법 선택</v>
      </c>
      <c r="K999" s="495">
        <f t="shared" si="15"/>
        <v>0</v>
      </c>
      <c r="L999" s="491"/>
      <c r="M999" s="496"/>
      <c r="N999" s="496"/>
    </row>
    <row r="1000" spans="1:14" x14ac:dyDescent="0.3">
      <c r="A1000" s="490"/>
      <c r="B1000" s="490"/>
      <c r="C1000" s="673" t="e">
        <f>VLOOKUP(F1000,DB!$D$4:$G$403,4,FALSE)</f>
        <v>#N/A</v>
      </c>
      <c r="D1000" s="674" t="e">
        <f>VLOOKUP(F1000,DB!$D$4:$G$403,3,FALSE)</f>
        <v>#N/A</v>
      </c>
      <c r="E1000" s="675" t="e">
        <f>VLOOKUP(F1000,DB!$D$4:$G$403,2,FALSE)</f>
        <v>#N/A</v>
      </c>
      <c r="F1000" s="491"/>
      <c r="G1000" s="491"/>
      <c r="H1000" s="492"/>
      <c r="I1000" s="493"/>
      <c r="J1000" s="494" t="str">
        <f>IF(I1000="","I열의 환율적용방법 선택",IF(I1000="개별환율", "직접입력 하세요.", IF(OR(I1000="가중평균환율",I1000="송금환율"), "직접입력 하세요.", IF(I1000="원화집행", 1, IF(I1000="월별평균환율(미화)",VLOOKUP(MONTH(A1000),월별평균환율!$B$34:$D$45,2,0), IF(I1000="월별평균환율(현지화)",VLOOKUP(MONTH(A1000),월별평균환율!$B$34:$D$45,3,0)))))))</f>
        <v>I열의 환율적용방법 선택</v>
      </c>
      <c r="K1000" s="495">
        <f t="shared" si="15"/>
        <v>0</v>
      </c>
      <c r="L1000" s="491"/>
      <c r="M1000" s="496"/>
      <c r="N1000" s="496"/>
    </row>
    <row r="1001" spans="1:14" x14ac:dyDescent="0.3">
      <c r="A1001" s="490"/>
      <c r="B1001" s="490"/>
      <c r="C1001" s="673" t="e">
        <f>VLOOKUP(F1001,DB!$D$4:$G$403,4,FALSE)</f>
        <v>#N/A</v>
      </c>
      <c r="D1001" s="674" t="e">
        <f>VLOOKUP(F1001,DB!$D$4:$G$403,3,FALSE)</f>
        <v>#N/A</v>
      </c>
      <c r="E1001" s="675" t="e">
        <f>VLOOKUP(F1001,DB!$D$4:$G$403,2,FALSE)</f>
        <v>#N/A</v>
      </c>
      <c r="F1001" s="491"/>
      <c r="G1001" s="491"/>
      <c r="H1001" s="492"/>
      <c r="I1001" s="493"/>
      <c r="J1001" s="494" t="str">
        <f>IF(I1001="","I열의 환율적용방법 선택",IF(I1001="개별환율", "직접입력 하세요.", IF(OR(I1001="가중평균환율",I1001="송금환율"), "직접입력 하세요.", IF(I1001="원화집행", 1, IF(I1001="월별평균환율(미화)",VLOOKUP(MONTH(A1001),월별평균환율!$B$34:$D$45,2,0), IF(I1001="월별평균환율(현지화)",VLOOKUP(MONTH(A1001),월별평균환율!$B$34:$D$45,3,0)))))))</f>
        <v>I열의 환율적용방법 선택</v>
      </c>
      <c r="K1001" s="495">
        <f t="shared" si="15"/>
        <v>0</v>
      </c>
      <c r="L1001" s="491"/>
      <c r="M1001" s="496"/>
      <c r="N1001" s="496"/>
    </row>
    <row r="1002" spans="1:14" x14ac:dyDescent="0.3">
      <c r="A1002" s="490"/>
      <c r="B1002" s="490"/>
      <c r="C1002" s="673" t="e">
        <f>VLOOKUP(F1002,DB!$D$4:$G$403,4,FALSE)</f>
        <v>#N/A</v>
      </c>
      <c r="D1002" s="674" t="e">
        <f>VLOOKUP(F1002,DB!$D$4:$G$403,3,FALSE)</f>
        <v>#N/A</v>
      </c>
      <c r="E1002" s="675" t="e">
        <f>VLOOKUP(F1002,DB!$D$4:$G$403,2,FALSE)</f>
        <v>#N/A</v>
      </c>
      <c r="F1002" s="491"/>
      <c r="G1002" s="491"/>
      <c r="H1002" s="492"/>
      <c r="I1002" s="493"/>
      <c r="J1002" s="494" t="str">
        <f>IF(I1002="","I열의 환율적용방법 선택",IF(I1002="개별환율", "직접입력 하세요.", IF(OR(I1002="가중평균환율",I1002="송금환율"), "직접입력 하세요.", IF(I1002="원화집행", 1, IF(I1002="월별평균환율(미화)",VLOOKUP(MONTH(A1002),월별평균환율!$B$34:$D$45,2,0), IF(I1002="월별평균환율(현지화)",VLOOKUP(MONTH(A1002),월별평균환율!$B$34:$D$45,3,0)))))))</f>
        <v>I열의 환율적용방법 선택</v>
      </c>
      <c r="K1002" s="495">
        <f t="shared" si="15"/>
        <v>0</v>
      </c>
      <c r="L1002" s="491"/>
      <c r="M1002" s="496"/>
      <c r="N1002" s="496"/>
    </row>
    <row r="1003" spans="1:14" x14ac:dyDescent="0.3">
      <c r="A1003" s="490"/>
      <c r="B1003" s="490"/>
      <c r="C1003" s="673" t="e">
        <f>VLOOKUP(F1003,DB!$D$4:$G$403,4,FALSE)</f>
        <v>#N/A</v>
      </c>
      <c r="D1003" s="674" t="e">
        <f>VLOOKUP(F1003,DB!$D$4:$G$403,3,FALSE)</f>
        <v>#N/A</v>
      </c>
      <c r="E1003" s="675" t="e">
        <f>VLOOKUP(F1003,DB!$D$4:$G$403,2,FALSE)</f>
        <v>#N/A</v>
      </c>
      <c r="F1003" s="491"/>
      <c r="G1003" s="491"/>
      <c r="H1003" s="492"/>
      <c r="I1003" s="493"/>
      <c r="J1003" s="494" t="str">
        <f>IF(I1003="","I열의 환율적용방법 선택",IF(I1003="개별환율", "직접입력 하세요.", IF(OR(I1003="가중평균환율",I1003="송금환율"), "직접입력 하세요.", IF(I1003="원화집행", 1, IF(I1003="월별평균환율(미화)",VLOOKUP(MONTH(A1003),월별평균환율!$B$34:$D$45,2,0), IF(I1003="월별평균환율(현지화)",VLOOKUP(MONTH(A1003),월별평균환율!$B$34:$D$45,3,0)))))))</f>
        <v>I열의 환율적용방법 선택</v>
      </c>
      <c r="K1003" s="495">
        <f t="shared" si="15"/>
        <v>0</v>
      </c>
      <c r="L1003" s="491"/>
      <c r="M1003" s="496"/>
      <c r="N1003" s="496"/>
    </row>
    <row r="1004" spans="1:14" x14ac:dyDescent="0.3">
      <c r="A1004" s="490"/>
      <c r="B1004" s="490"/>
      <c r="C1004" s="673" t="e">
        <f>VLOOKUP(F1004,DB!$D$4:$G$403,4,FALSE)</f>
        <v>#N/A</v>
      </c>
      <c r="D1004" s="674" t="e">
        <f>VLOOKUP(F1004,DB!$D$4:$G$403,3,FALSE)</f>
        <v>#N/A</v>
      </c>
      <c r="E1004" s="675" t="e">
        <f>VLOOKUP(F1004,DB!$D$4:$G$403,2,FALSE)</f>
        <v>#N/A</v>
      </c>
      <c r="F1004" s="491"/>
      <c r="G1004" s="491"/>
      <c r="H1004" s="492"/>
      <c r="I1004" s="493"/>
      <c r="J1004" s="494" t="str">
        <f>IF(I1004="","I열의 환율적용방법 선택",IF(I1004="개별환율", "직접입력 하세요.", IF(OR(I1004="가중평균환율",I1004="송금환율"), "직접입력 하세요.", IF(I1004="원화집행", 1, IF(I1004="월별평균환율(미화)",VLOOKUP(MONTH(A1004),월별평균환율!$B$34:$D$45,2,0), IF(I1004="월별평균환율(현지화)",VLOOKUP(MONTH(A1004),월별평균환율!$B$34:$D$45,3,0)))))))</f>
        <v>I열의 환율적용방법 선택</v>
      </c>
      <c r="K1004" s="495">
        <f t="shared" si="15"/>
        <v>0</v>
      </c>
      <c r="L1004" s="491"/>
      <c r="M1004" s="496"/>
      <c r="N1004" s="496"/>
    </row>
    <row r="1005" spans="1:14" x14ac:dyDescent="0.3">
      <c r="A1005" s="490"/>
      <c r="B1005" s="490"/>
      <c r="C1005" s="673" t="e">
        <f>VLOOKUP(F1005,DB!$D$4:$G$403,4,FALSE)</f>
        <v>#N/A</v>
      </c>
      <c r="D1005" s="674" t="e">
        <f>VLOOKUP(F1005,DB!$D$4:$G$403,3,FALSE)</f>
        <v>#N/A</v>
      </c>
      <c r="E1005" s="675" t="e">
        <f>VLOOKUP(F1005,DB!$D$4:$G$403,2,FALSE)</f>
        <v>#N/A</v>
      </c>
      <c r="F1005" s="491"/>
      <c r="G1005" s="491"/>
      <c r="H1005" s="492"/>
      <c r="I1005" s="493"/>
      <c r="J1005" s="494" t="str">
        <f>IF(I1005="","I열의 환율적용방법 선택",IF(I1005="개별환율", "직접입력 하세요.", IF(OR(I1005="가중평균환율",I1005="송금환율"), "직접입력 하세요.", IF(I1005="원화집행", 1, IF(I1005="월별평균환율(미화)",VLOOKUP(MONTH(A1005),월별평균환율!$B$34:$D$45,2,0), IF(I1005="월별평균환율(현지화)",VLOOKUP(MONTH(A1005),월별평균환율!$B$34:$D$45,3,0)))))))</f>
        <v>I열의 환율적용방법 선택</v>
      </c>
      <c r="K1005" s="495">
        <f t="shared" si="15"/>
        <v>0</v>
      </c>
      <c r="L1005" s="491"/>
      <c r="M1005" s="496"/>
      <c r="N1005" s="496"/>
    </row>
    <row r="1006" spans="1:14" x14ac:dyDescent="0.3">
      <c r="A1006" s="490"/>
      <c r="B1006" s="490"/>
      <c r="C1006" s="673" t="e">
        <f>VLOOKUP(F1006,DB!$D$4:$G$403,4,FALSE)</f>
        <v>#N/A</v>
      </c>
      <c r="D1006" s="674" t="e">
        <f>VLOOKUP(F1006,DB!$D$4:$G$403,3,FALSE)</f>
        <v>#N/A</v>
      </c>
      <c r="E1006" s="675" t="e">
        <f>VLOOKUP(F1006,DB!$D$4:$G$403,2,FALSE)</f>
        <v>#N/A</v>
      </c>
      <c r="F1006" s="491"/>
      <c r="G1006" s="491"/>
      <c r="H1006" s="492"/>
      <c r="I1006" s="493"/>
      <c r="J1006" s="494" t="str">
        <f>IF(I1006="","I열의 환율적용방법 선택",IF(I1006="개별환율", "직접입력 하세요.", IF(OR(I1006="가중평균환율",I1006="송금환율"), "직접입력 하세요.", IF(I1006="원화집행", 1, IF(I1006="월별평균환율(미화)",VLOOKUP(MONTH(A1006),월별평균환율!$B$34:$D$45,2,0), IF(I1006="월별평균환율(현지화)",VLOOKUP(MONTH(A1006),월별평균환율!$B$34:$D$45,3,0)))))))</f>
        <v>I열의 환율적용방법 선택</v>
      </c>
      <c r="K1006" s="495">
        <f t="shared" si="15"/>
        <v>0</v>
      </c>
      <c r="L1006" s="491"/>
      <c r="M1006" s="496"/>
      <c r="N1006" s="496"/>
    </row>
    <row r="1007" spans="1:14" x14ac:dyDescent="0.3">
      <c r="A1007" s="490"/>
      <c r="B1007" s="490"/>
      <c r="C1007" s="673" t="e">
        <f>VLOOKUP(F1007,DB!$D$4:$G$403,4,FALSE)</f>
        <v>#N/A</v>
      </c>
      <c r="D1007" s="674" t="e">
        <f>VLOOKUP(F1007,DB!$D$4:$G$403,3,FALSE)</f>
        <v>#N/A</v>
      </c>
      <c r="E1007" s="675" t="e">
        <f>VLOOKUP(F1007,DB!$D$4:$G$403,2,FALSE)</f>
        <v>#N/A</v>
      </c>
      <c r="F1007" s="491"/>
      <c r="G1007" s="491"/>
      <c r="H1007" s="492"/>
      <c r="I1007" s="493"/>
      <c r="J1007" s="494" t="str">
        <f>IF(I1007="","I열의 환율적용방법 선택",IF(I1007="개별환율", "직접입력 하세요.", IF(OR(I1007="가중평균환율",I1007="송금환율"), "직접입력 하세요.", IF(I1007="원화집행", 1, IF(I1007="월별평균환율(미화)",VLOOKUP(MONTH(A1007),월별평균환율!$B$34:$D$45,2,0), IF(I1007="월별평균환율(현지화)",VLOOKUP(MONTH(A1007),월별평균환율!$B$34:$D$45,3,0)))))))</f>
        <v>I열의 환율적용방법 선택</v>
      </c>
      <c r="K1007" s="495">
        <f t="shared" si="15"/>
        <v>0</v>
      </c>
      <c r="L1007" s="491"/>
      <c r="M1007" s="496"/>
      <c r="N1007" s="496"/>
    </row>
    <row r="1008" spans="1:14" x14ac:dyDescent="0.3">
      <c r="A1008" s="490"/>
      <c r="B1008" s="490"/>
      <c r="C1008" s="673" t="e">
        <f>VLOOKUP(F1008,DB!$D$4:$G$403,4,FALSE)</f>
        <v>#N/A</v>
      </c>
      <c r="D1008" s="674" t="e">
        <f>VLOOKUP(F1008,DB!$D$4:$G$403,3,FALSE)</f>
        <v>#N/A</v>
      </c>
      <c r="E1008" s="675" t="e">
        <f>VLOOKUP(F1008,DB!$D$4:$G$403,2,FALSE)</f>
        <v>#N/A</v>
      </c>
      <c r="F1008" s="491"/>
      <c r="G1008" s="491"/>
      <c r="H1008" s="492"/>
      <c r="I1008" s="493"/>
      <c r="J1008" s="494" t="str">
        <f>IF(I1008="","I열의 환율적용방법 선택",IF(I1008="개별환율", "직접입력 하세요.", IF(OR(I1008="가중평균환율",I1008="송금환율"), "직접입력 하세요.", IF(I1008="원화집행", 1, IF(I1008="월별평균환율(미화)",VLOOKUP(MONTH(A1008),월별평균환율!$B$34:$D$45,2,0), IF(I1008="월별평균환율(현지화)",VLOOKUP(MONTH(A1008),월별평균환율!$B$34:$D$45,3,0)))))))</f>
        <v>I열의 환율적용방법 선택</v>
      </c>
      <c r="K1008" s="495">
        <f t="shared" si="15"/>
        <v>0</v>
      </c>
      <c r="L1008" s="491"/>
      <c r="M1008" s="496"/>
      <c r="N1008" s="496"/>
    </row>
    <row r="1009" spans="1:14" x14ac:dyDescent="0.3">
      <c r="A1009" s="490"/>
      <c r="B1009" s="490"/>
      <c r="C1009" s="673" t="e">
        <f>VLOOKUP(F1009,DB!$D$4:$G$403,4,FALSE)</f>
        <v>#N/A</v>
      </c>
      <c r="D1009" s="674" t="e">
        <f>VLOOKUP(F1009,DB!$D$4:$G$403,3,FALSE)</f>
        <v>#N/A</v>
      </c>
      <c r="E1009" s="675" t="e">
        <f>VLOOKUP(F1009,DB!$D$4:$G$403,2,FALSE)</f>
        <v>#N/A</v>
      </c>
      <c r="F1009" s="491"/>
      <c r="G1009" s="491"/>
      <c r="H1009" s="492"/>
      <c r="I1009" s="493"/>
      <c r="J1009" s="494" t="str">
        <f>IF(I1009="","I열의 환율적용방법 선택",IF(I1009="개별환율", "직접입력 하세요.", IF(OR(I1009="가중평균환율",I1009="송금환율"), "직접입력 하세요.", IF(I1009="원화집행", 1, IF(I1009="월별평균환율(미화)",VLOOKUP(MONTH(A1009),월별평균환율!$B$34:$D$45,2,0), IF(I1009="월별평균환율(현지화)",VLOOKUP(MONTH(A1009),월별평균환율!$B$34:$D$45,3,0)))))))</f>
        <v>I열의 환율적용방법 선택</v>
      </c>
      <c r="K1009" s="495">
        <f t="shared" si="15"/>
        <v>0</v>
      </c>
      <c r="L1009" s="491"/>
      <c r="M1009" s="496"/>
      <c r="N1009" s="496"/>
    </row>
    <row r="1010" spans="1:14" x14ac:dyDescent="0.3">
      <c r="A1010" s="490"/>
      <c r="B1010" s="490"/>
      <c r="C1010" s="673" t="e">
        <f>VLOOKUP(F1010,DB!$D$4:$G$403,4,FALSE)</f>
        <v>#N/A</v>
      </c>
      <c r="D1010" s="674" t="e">
        <f>VLOOKUP(F1010,DB!$D$4:$G$403,3,FALSE)</f>
        <v>#N/A</v>
      </c>
      <c r="E1010" s="675" t="e">
        <f>VLOOKUP(F1010,DB!$D$4:$G$403,2,FALSE)</f>
        <v>#N/A</v>
      </c>
      <c r="F1010" s="491"/>
      <c r="G1010" s="491"/>
      <c r="H1010" s="492"/>
      <c r="I1010" s="493"/>
      <c r="J1010" s="494" t="str">
        <f>IF(I1010="","I열의 환율적용방법 선택",IF(I1010="개별환율", "직접입력 하세요.", IF(OR(I1010="가중평균환율",I1010="송금환율"), "직접입력 하세요.", IF(I1010="원화집행", 1, IF(I1010="월별평균환율(미화)",VLOOKUP(MONTH(A1010),월별평균환율!$B$34:$D$45,2,0), IF(I1010="월별평균환율(현지화)",VLOOKUP(MONTH(A1010),월별평균환율!$B$34:$D$45,3,0)))))))</f>
        <v>I열의 환율적용방법 선택</v>
      </c>
      <c r="K1010" s="495">
        <f t="shared" si="15"/>
        <v>0</v>
      </c>
      <c r="L1010" s="491"/>
      <c r="M1010" s="496"/>
      <c r="N1010" s="496"/>
    </row>
    <row r="1011" spans="1:14" x14ac:dyDescent="0.3">
      <c r="A1011" s="490"/>
      <c r="B1011" s="490"/>
      <c r="C1011" s="673" t="e">
        <f>VLOOKUP(F1011,DB!$D$4:$G$403,4,FALSE)</f>
        <v>#N/A</v>
      </c>
      <c r="D1011" s="674" t="e">
        <f>VLOOKUP(F1011,DB!$D$4:$G$403,3,FALSE)</f>
        <v>#N/A</v>
      </c>
      <c r="E1011" s="675" t="e">
        <f>VLOOKUP(F1011,DB!$D$4:$G$403,2,FALSE)</f>
        <v>#N/A</v>
      </c>
      <c r="F1011" s="491"/>
      <c r="G1011" s="491"/>
      <c r="H1011" s="492"/>
      <c r="I1011" s="493"/>
      <c r="J1011" s="494" t="str">
        <f>IF(I1011="","I열의 환율적용방법 선택",IF(I1011="개별환율", "직접입력 하세요.", IF(OR(I1011="가중평균환율",I1011="송금환율"), "직접입력 하세요.", IF(I1011="원화집행", 1, IF(I1011="월별평균환율(미화)",VLOOKUP(MONTH(A1011),월별평균환율!$B$34:$D$45,2,0), IF(I1011="월별평균환율(현지화)",VLOOKUP(MONTH(A1011),월별평균환율!$B$34:$D$45,3,0)))))))</f>
        <v>I열의 환율적용방법 선택</v>
      </c>
      <c r="K1011" s="495">
        <f t="shared" si="15"/>
        <v>0</v>
      </c>
      <c r="L1011" s="491"/>
      <c r="M1011" s="496"/>
      <c r="N1011" s="496"/>
    </row>
    <row r="1012" spans="1:14" x14ac:dyDescent="0.3">
      <c r="A1012" s="490"/>
      <c r="B1012" s="490"/>
      <c r="C1012" s="673" t="e">
        <f>VLOOKUP(F1012,DB!$D$4:$G$403,4,FALSE)</f>
        <v>#N/A</v>
      </c>
      <c r="D1012" s="674" t="e">
        <f>VLOOKUP(F1012,DB!$D$4:$G$403,3,FALSE)</f>
        <v>#N/A</v>
      </c>
      <c r="E1012" s="675" t="e">
        <f>VLOOKUP(F1012,DB!$D$4:$G$403,2,FALSE)</f>
        <v>#N/A</v>
      </c>
      <c r="F1012" s="491"/>
      <c r="G1012" s="491"/>
      <c r="H1012" s="492"/>
      <c r="I1012" s="493"/>
      <c r="J1012" s="494" t="str">
        <f>IF(I1012="","I열의 환율적용방법 선택",IF(I1012="개별환율", "직접입력 하세요.", IF(OR(I1012="가중평균환율",I1012="송금환율"), "직접입력 하세요.", IF(I1012="원화집행", 1, IF(I1012="월별평균환율(미화)",VLOOKUP(MONTH(A1012),월별평균환율!$B$34:$D$45,2,0), IF(I1012="월별평균환율(현지화)",VLOOKUP(MONTH(A1012),월별평균환율!$B$34:$D$45,3,0)))))))</f>
        <v>I열의 환율적용방법 선택</v>
      </c>
      <c r="K1012" s="495">
        <f t="shared" si="15"/>
        <v>0</v>
      </c>
      <c r="L1012" s="491"/>
      <c r="M1012" s="496"/>
      <c r="N1012" s="496"/>
    </row>
    <row r="1013" spans="1:14" x14ac:dyDescent="0.3">
      <c r="A1013" s="490"/>
      <c r="B1013" s="490"/>
      <c r="C1013" s="673" t="e">
        <f>VLOOKUP(F1013,DB!$D$4:$G$403,4,FALSE)</f>
        <v>#N/A</v>
      </c>
      <c r="D1013" s="674" t="e">
        <f>VLOOKUP(F1013,DB!$D$4:$G$403,3,FALSE)</f>
        <v>#N/A</v>
      </c>
      <c r="E1013" s="675" t="e">
        <f>VLOOKUP(F1013,DB!$D$4:$G$403,2,FALSE)</f>
        <v>#N/A</v>
      </c>
      <c r="F1013" s="491"/>
      <c r="G1013" s="491"/>
      <c r="H1013" s="492"/>
      <c r="I1013" s="493"/>
      <c r="J1013" s="494" t="str">
        <f>IF(I1013="","I열의 환율적용방법 선택",IF(I1013="개별환율", "직접입력 하세요.", IF(OR(I1013="가중평균환율",I1013="송금환율"), "직접입력 하세요.", IF(I1013="원화집행", 1, IF(I1013="월별평균환율(미화)",VLOOKUP(MONTH(A1013),월별평균환율!$B$34:$D$45,2,0), IF(I1013="월별평균환율(현지화)",VLOOKUP(MONTH(A1013),월별평균환율!$B$34:$D$45,3,0)))))))</f>
        <v>I열의 환율적용방법 선택</v>
      </c>
      <c r="K1013" s="495">
        <f t="shared" si="15"/>
        <v>0</v>
      </c>
      <c r="L1013" s="491"/>
      <c r="M1013" s="496"/>
      <c r="N1013" s="496"/>
    </row>
    <row r="1014" spans="1:14" x14ac:dyDescent="0.3">
      <c r="A1014" s="490"/>
      <c r="B1014" s="490"/>
      <c r="C1014" s="673" t="e">
        <f>VLOOKUP(F1014,DB!$D$4:$G$403,4,FALSE)</f>
        <v>#N/A</v>
      </c>
      <c r="D1014" s="674" t="e">
        <f>VLOOKUP(F1014,DB!$D$4:$G$403,3,FALSE)</f>
        <v>#N/A</v>
      </c>
      <c r="E1014" s="675" t="e">
        <f>VLOOKUP(F1014,DB!$D$4:$G$403,2,FALSE)</f>
        <v>#N/A</v>
      </c>
      <c r="F1014" s="491"/>
      <c r="G1014" s="491"/>
      <c r="H1014" s="492"/>
      <c r="I1014" s="493"/>
      <c r="J1014" s="494" t="str">
        <f>IF(I1014="","I열의 환율적용방법 선택",IF(I1014="개별환율", "직접입력 하세요.", IF(OR(I1014="가중평균환율",I1014="송금환율"), "직접입력 하세요.", IF(I1014="원화집행", 1, IF(I1014="월별평균환율(미화)",VLOOKUP(MONTH(A1014),월별평균환율!$B$34:$D$45,2,0), IF(I1014="월별평균환율(현지화)",VLOOKUP(MONTH(A1014),월별평균환율!$B$34:$D$45,3,0)))))))</f>
        <v>I열의 환율적용방법 선택</v>
      </c>
      <c r="K1014" s="495">
        <f t="shared" si="15"/>
        <v>0</v>
      </c>
      <c r="L1014" s="491"/>
      <c r="M1014" s="496"/>
      <c r="N1014" s="496"/>
    </row>
    <row r="1015" spans="1:14" x14ac:dyDescent="0.3">
      <c r="A1015" s="490"/>
      <c r="B1015" s="490"/>
      <c r="C1015" s="673" t="e">
        <f>VLOOKUP(F1015,DB!$D$4:$G$403,4,FALSE)</f>
        <v>#N/A</v>
      </c>
      <c r="D1015" s="674" t="e">
        <f>VLOOKUP(F1015,DB!$D$4:$G$403,3,FALSE)</f>
        <v>#N/A</v>
      </c>
      <c r="E1015" s="675" t="e">
        <f>VLOOKUP(F1015,DB!$D$4:$G$403,2,FALSE)</f>
        <v>#N/A</v>
      </c>
      <c r="F1015" s="491"/>
      <c r="G1015" s="491"/>
      <c r="H1015" s="492"/>
      <c r="I1015" s="493"/>
      <c r="J1015" s="494" t="str">
        <f>IF(I1015="","I열의 환율적용방법 선택",IF(I1015="개별환율", "직접입력 하세요.", IF(OR(I1015="가중평균환율",I1015="송금환율"), "직접입력 하세요.", IF(I1015="원화집행", 1, IF(I1015="월별평균환율(미화)",VLOOKUP(MONTH(A1015),월별평균환율!$B$34:$D$45,2,0), IF(I1015="월별평균환율(현지화)",VLOOKUP(MONTH(A1015),월별평균환율!$B$34:$D$45,3,0)))))))</f>
        <v>I열의 환율적용방법 선택</v>
      </c>
      <c r="K1015" s="495">
        <f t="shared" si="15"/>
        <v>0</v>
      </c>
      <c r="L1015" s="491"/>
      <c r="M1015" s="496"/>
      <c r="N1015" s="496"/>
    </row>
    <row r="1016" spans="1:14" x14ac:dyDescent="0.3">
      <c r="A1016" s="490"/>
      <c r="B1016" s="490"/>
      <c r="C1016" s="673" t="e">
        <f>VLOOKUP(F1016,DB!$D$4:$G$403,4,FALSE)</f>
        <v>#N/A</v>
      </c>
      <c r="D1016" s="674" t="e">
        <f>VLOOKUP(F1016,DB!$D$4:$G$403,3,FALSE)</f>
        <v>#N/A</v>
      </c>
      <c r="E1016" s="675" t="e">
        <f>VLOOKUP(F1016,DB!$D$4:$G$403,2,FALSE)</f>
        <v>#N/A</v>
      </c>
      <c r="F1016" s="491"/>
      <c r="G1016" s="491"/>
      <c r="H1016" s="492"/>
      <c r="I1016" s="493"/>
      <c r="J1016" s="494" t="str">
        <f>IF(I1016="","I열의 환율적용방법 선택",IF(I1016="개별환율", "직접입력 하세요.", IF(OR(I1016="가중평균환율",I1016="송금환율"), "직접입력 하세요.", IF(I1016="원화집행", 1, IF(I1016="월별평균환율(미화)",VLOOKUP(MONTH(A1016),월별평균환율!$B$34:$D$45,2,0), IF(I1016="월별평균환율(현지화)",VLOOKUP(MONTH(A1016),월별평균환율!$B$34:$D$45,3,0)))))))</f>
        <v>I열의 환율적용방법 선택</v>
      </c>
      <c r="K1016" s="495">
        <f t="shared" si="15"/>
        <v>0</v>
      </c>
      <c r="L1016" s="491"/>
      <c r="M1016" s="496"/>
      <c r="N1016" s="496"/>
    </row>
    <row r="1017" spans="1:14" x14ac:dyDescent="0.3">
      <c r="A1017" s="490"/>
      <c r="B1017" s="490"/>
      <c r="C1017" s="673" t="e">
        <f>VLOOKUP(F1017,DB!$D$4:$G$403,4,FALSE)</f>
        <v>#N/A</v>
      </c>
      <c r="D1017" s="674" t="e">
        <f>VLOOKUP(F1017,DB!$D$4:$G$403,3,FALSE)</f>
        <v>#N/A</v>
      </c>
      <c r="E1017" s="675" t="e">
        <f>VLOOKUP(F1017,DB!$D$4:$G$403,2,FALSE)</f>
        <v>#N/A</v>
      </c>
      <c r="F1017" s="491"/>
      <c r="G1017" s="491"/>
      <c r="H1017" s="492"/>
      <c r="I1017" s="493"/>
      <c r="J1017" s="494" t="str">
        <f>IF(I1017="","I열의 환율적용방법 선택",IF(I1017="개별환율", "직접입력 하세요.", IF(OR(I1017="가중평균환율",I1017="송금환율"), "직접입력 하세요.", IF(I1017="원화집행", 1, IF(I1017="월별평균환율(미화)",VLOOKUP(MONTH(A1017),월별평균환율!$B$34:$D$45,2,0), IF(I1017="월별평균환율(현지화)",VLOOKUP(MONTH(A1017),월별평균환율!$B$34:$D$45,3,0)))))))</f>
        <v>I열의 환율적용방법 선택</v>
      </c>
      <c r="K1017" s="495">
        <f t="shared" si="15"/>
        <v>0</v>
      </c>
      <c r="L1017" s="491"/>
      <c r="M1017" s="496"/>
      <c r="N1017" s="496"/>
    </row>
    <row r="1018" spans="1:14" x14ac:dyDescent="0.3">
      <c r="A1018" s="490"/>
      <c r="B1018" s="490"/>
      <c r="C1018" s="673" t="e">
        <f>VLOOKUP(F1018,DB!$D$4:$G$403,4,FALSE)</f>
        <v>#N/A</v>
      </c>
      <c r="D1018" s="674" t="e">
        <f>VLOOKUP(F1018,DB!$D$4:$G$403,3,FALSE)</f>
        <v>#N/A</v>
      </c>
      <c r="E1018" s="675" t="e">
        <f>VLOOKUP(F1018,DB!$D$4:$G$403,2,FALSE)</f>
        <v>#N/A</v>
      </c>
      <c r="F1018" s="491"/>
      <c r="G1018" s="491"/>
      <c r="H1018" s="492"/>
      <c r="I1018" s="493"/>
      <c r="J1018" s="494" t="str">
        <f>IF(I1018="","I열의 환율적용방법 선택",IF(I1018="개별환율", "직접입력 하세요.", IF(OR(I1018="가중평균환율",I1018="송금환율"), "직접입력 하세요.", IF(I1018="원화집행", 1, IF(I1018="월별평균환율(미화)",VLOOKUP(MONTH(A1018),월별평균환율!$B$34:$D$45,2,0), IF(I1018="월별평균환율(현지화)",VLOOKUP(MONTH(A1018),월별평균환율!$B$34:$D$45,3,0)))))))</f>
        <v>I열의 환율적용방법 선택</v>
      </c>
      <c r="K1018" s="495">
        <f t="shared" si="15"/>
        <v>0</v>
      </c>
      <c r="L1018" s="491"/>
      <c r="M1018" s="496"/>
      <c r="N1018" s="496"/>
    </row>
    <row r="1019" spans="1:14" x14ac:dyDescent="0.3">
      <c r="A1019" s="490"/>
      <c r="B1019" s="490"/>
      <c r="C1019" s="673" t="e">
        <f>VLOOKUP(F1019,DB!$D$4:$G$403,4,FALSE)</f>
        <v>#N/A</v>
      </c>
      <c r="D1019" s="674" t="e">
        <f>VLOOKUP(F1019,DB!$D$4:$G$403,3,FALSE)</f>
        <v>#N/A</v>
      </c>
      <c r="E1019" s="675" t="e">
        <f>VLOOKUP(F1019,DB!$D$4:$G$403,2,FALSE)</f>
        <v>#N/A</v>
      </c>
      <c r="F1019" s="491"/>
      <c r="G1019" s="491"/>
      <c r="H1019" s="492"/>
      <c r="I1019" s="493"/>
      <c r="J1019" s="494" t="str">
        <f>IF(I1019="","I열의 환율적용방법 선택",IF(I1019="개별환율", "직접입력 하세요.", IF(OR(I1019="가중평균환율",I1019="송금환율"), "직접입력 하세요.", IF(I1019="원화집행", 1, IF(I1019="월별평균환율(미화)",VLOOKUP(MONTH(A1019),월별평균환율!$B$34:$D$45,2,0), IF(I1019="월별평균환율(현지화)",VLOOKUP(MONTH(A1019),월별평균환율!$B$34:$D$45,3,0)))))))</f>
        <v>I열의 환율적용방법 선택</v>
      </c>
      <c r="K1019" s="495">
        <f t="shared" si="15"/>
        <v>0</v>
      </c>
      <c r="L1019" s="491"/>
      <c r="M1019" s="496"/>
      <c r="N1019" s="496"/>
    </row>
    <row r="1020" spans="1:14" x14ac:dyDescent="0.3">
      <c r="A1020" s="490"/>
      <c r="B1020" s="490"/>
      <c r="C1020" s="673" t="e">
        <f>VLOOKUP(F1020,DB!$D$4:$G$403,4,FALSE)</f>
        <v>#N/A</v>
      </c>
      <c r="D1020" s="674" t="e">
        <f>VLOOKUP(F1020,DB!$D$4:$G$403,3,FALSE)</f>
        <v>#N/A</v>
      </c>
      <c r="E1020" s="675" t="e">
        <f>VLOOKUP(F1020,DB!$D$4:$G$403,2,FALSE)</f>
        <v>#N/A</v>
      </c>
      <c r="F1020" s="491"/>
      <c r="G1020" s="491"/>
      <c r="H1020" s="492"/>
      <c r="I1020" s="493"/>
      <c r="J1020" s="494" t="str">
        <f>IF(I1020="","I열의 환율적용방법 선택",IF(I1020="개별환율", "직접입력 하세요.", IF(OR(I1020="가중평균환율",I1020="송금환율"), "직접입력 하세요.", IF(I1020="원화집행", 1, IF(I1020="월별평균환율(미화)",VLOOKUP(MONTH(A1020),월별평균환율!$B$34:$D$45,2,0), IF(I1020="월별평균환율(현지화)",VLOOKUP(MONTH(A1020),월별평균환율!$B$34:$D$45,3,0)))))))</f>
        <v>I열의 환율적용방법 선택</v>
      </c>
      <c r="K1020" s="495">
        <f t="shared" si="15"/>
        <v>0</v>
      </c>
      <c r="L1020" s="491"/>
      <c r="M1020" s="496"/>
      <c r="N1020" s="496"/>
    </row>
    <row r="1021" spans="1:14" x14ac:dyDescent="0.3">
      <c r="A1021" s="490"/>
      <c r="B1021" s="490"/>
      <c r="C1021" s="673" t="e">
        <f>VLOOKUP(F1021,DB!$D$4:$G$403,4,FALSE)</f>
        <v>#N/A</v>
      </c>
      <c r="D1021" s="674" t="e">
        <f>VLOOKUP(F1021,DB!$D$4:$G$403,3,FALSE)</f>
        <v>#N/A</v>
      </c>
      <c r="E1021" s="675" t="e">
        <f>VLOOKUP(F1021,DB!$D$4:$G$403,2,FALSE)</f>
        <v>#N/A</v>
      </c>
      <c r="F1021" s="491"/>
      <c r="G1021" s="491"/>
      <c r="H1021" s="492"/>
      <c r="I1021" s="493"/>
      <c r="J1021" s="494" t="str">
        <f>IF(I1021="","I열의 환율적용방법 선택",IF(I1021="개별환율", "직접입력 하세요.", IF(OR(I1021="가중평균환율",I1021="송금환율"), "직접입력 하세요.", IF(I1021="원화집행", 1, IF(I1021="월별평균환율(미화)",VLOOKUP(MONTH(A1021),월별평균환율!$B$34:$D$45,2,0), IF(I1021="월별평균환율(현지화)",VLOOKUP(MONTH(A1021),월별평균환율!$B$34:$D$45,3,0)))))))</f>
        <v>I열의 환율적용방법 선택</v>
      </c>
      <c r="K1021" s="495">
        <f t="shared" si="15"/>
        <v>0</v>
      </c>
      <c r="L1021" s="491"/>
      <c r="M1021" s="496"/>
      <c r="N1021" s="496"/>
    </row>
    <row r="1022" spans="1:14" x14ac:dyDescent="0.3">
      <c r="A1022" s="490"/>
      <c r="B1022" s="490"/>
      <c r="C1022" s="673" t="e">
        <f>VLOOKUP(F1022,DB!$D$4:$G$403,4,FALSE)</f>
        <v>#N/A</v>
      </c>
      <c r="D1022" s="674" t="e">
        <f>VLOOKUP(F1022,DB!$D$4:$G$403,3,FALSE)</f>
        <v>#N/A</v>
      </c>
      <c r="E1022" s="675" t="e">
        <f>VLOOKUP(F1022,DB!$D$4:$G$403,2,FALSE)</f>
        <v>#N/A</v>
      </c>
      <c r="F1022" s="491"/>
      <c r="G1022" s="491"/>
      <c r="H1022" s="492"/>
      <c r="I1022" s="493"/>
      <c r="J1022" s="494" t="str">
        <f>IF(I1022="","I열의 환율적용방법 선택",IF(I1022="개별환율", "직접입력 하세요.", IF(OR(I1022="가중평균환율",I1022="송금환율"), "직접입력 하세요.", IF(I1022="원화집행", 1, IF(I1022="월별평균환율(미화)",VLOOKUP(MONTH(A1022),월별평균환율!$B$34:$D$45,2,0), IF(I1022="월별평균환율(현지화)",VLOOKUP(MONTH(A1022),월별평균환율!$B$34:$D$45,3,0)))))))</f>
        <v>I열의 환율적용방법 선택</v>
      </c>
      <c r="K1022" s="495">
        <f t="shared" si="15"/>
        <v>0</v>
      </c>
      <c r="L1022" s="491"/>
      <c r="M1022" s="496"/>
      <c r="N1022" s="496"/>
    </row>
    <row r="1023" spans="1:14" x14ac:dyDescent="0.3">
      <c r="A1023" s="490"/>
      <c r="B1023" s="490"/>
      <c r="C1023" s="673" t="e">
        <f>VLOOKUP(F1023,DB!$D$4:$G$403,4,FALSE)</f>
        <v>#N/A</v>
      </c>
      <c r="D1023" s="674" t="e">
        <f>VLOOKUP(F1023,DB!$D$4:$G$403,3,FALSE)</f>
        <v>#N/A</v>
      </c>
      <c r="E1023" s="675" t="e">
        <f>VLOOKUP(F1023,DB!$D$4:$G$403,2,FALSE)</f>
        <v>#N/A</v>
      </c>
      <c r="F1023" s="491"/>
      <c r="G1023" s="491"/>
      <c r="H1023" s="492"/>
      <c r="I1023" s="493"/>
      <c r="J1023" s="494" t="str">
        <f>IF(I1023="","I열의 환율적용방법 선택",IF(I1023="개별환율", "직접입력 하세요.", IF(OR(I1023="가중평균환율",I1023="송금환율"), "직접입력 하세요.", IF(I1023="원화집행", 1, IF(I1023="월별평균환율(미화)",VLOOKUP(MONTH(A1023),월별평균환율!$B$34:$D$45,2,0), IF(I1023="월별평균환율(현지화)",VLOOKUP(MONTH(A1023),월별평균환율!$B$34:$D$45,3,0)))))))</f>
        <v>I열의 환율적용방법 선택</v>
      </c>
      <c r="K1023" s="495">
        <f t="shared" si="15"/>
        <v>0</v>
      </c>
      <c r="L1023" s="491"/>
      <c r="M1023" s="496"/>
      <c r="N1023" s="496"/>
    </row>
    <row r="1024" spans="1:14" x14ac:dyDescent="0.3">
      <c r="A1024" s="490"/>
      <c r="B1024" s="490"/>
      <c r="C1024" s="673" t="e">
        <f>VLOOKUP(F1024,DB!$D$4:$G$403,4,FALSE)</f>
        <v>#N/A</v>
      </c>
      <c r="D1024" s="674" t="e">
        <f>VLOOKUP(F1024,DB!$D$4:$G$403,3,FALSE)</f>
        <v>#N/A</v>
      </c>
      <c r="E1024" s="675" t="e">
        <f>VLOOKUP(F1024,DB!$D$4:$G$403,2,FALSE)</f>
        <v>#N/A</v>
      </c>
      <c r="F1024" s="491"/>
      <c r="G1024" s="491"/>
      <c r="H1024" s="492"/>
      <c r="I1024" s="493"/>
      <c r="J1024" s="494" t="str">
        <f>IF(I1024="","I열의 환율적용방법 선택",IF(I1024="개별환율", "직접입력 하세요.", IF(OR(I1024="가중평균환율",I1024="송금환율"), "직접입력 하세요.", IF(I1024="원화집행", 1, IF(I1024="월별평균환율(미화)",VLOOKUP(MONTH(A1024),월별평균환율!$B$34:$D$45,2,0), IF(I1024="월별평균환율(현지화)",VLOOKUP(MONTH(A1024),월별평균환율!$B$34:$D$45,3,0)))))))</f>
        <v>I열의 환율적용방법 선택</v>
      </c>
      <c r="K1024" s="495">
        <f t="shared" si="15"/>
        <v>0</v>
      </c>
      <c r="L1024" s="491"/>
      <c r="M1024" s="496"/>
      <c r="N1024" s="496"/>
    </row>
    <row r="1025" spans="1:14" x14ac:dyDescent="0.3">
      <c r="A1025" s="490"/>
      <c r="B1025" s="490"/>
      <c r="C1025" s="673" t="e">
        <f>VLOOKUP(F1025,DB!$D$4:$G$403,4,FALSE)</f>
        <v>#N/A</v>
      </c>
      <c r="D1025" s="674" t="e">
        <f>VLOOKUP(F1025,DB!$D$4:$G$403,3,FALSE)</f>
        <v>#N/A</v>
      </c>
      <c r="E1025" s="675" t="e">
        <f>VLOOKUP(F1025,DB!$D$4:$G$403,2,FALSE)</f>
        <v>#N/A</v>
      </c>
      <c r="F1025" s="491"/>
      <c r="G1025" s="491"/>
      <c r="H1025" s="492"/>
      <c r="I1025" s="493"/>
      <c r="J1025" s="494" t="str">
        <f>IF(I1025="","I열의 환율적용방법 선택",IF(I1025="개별환율", "직접입력 하세요.", IF(OR(I1025="가중평균환율",I1025="송금환율"), "직접입력 하세요.", IF(I1025="원화집행", 1, IF(I1025="월별평균환율(미화)",VLOOKUP(MONTH(A1025),월별평균환율!$B$34:$D$45,2,0), IF(I1025="월별평균환율(현지화)",VLOOKUP(MONTH(A1025),월별평균환율!$B$34:$D$45,3,0)))))))</f>
        <v>I열의 환율적용방법 선택</v>
      </c>
      <c r="K1025" s="495">
        <f t="shared" si="15"/>
        <v>0</v>
      </c>
      <c r="L1025" s="491"/>
      <c r="M1025" s="496"/>
      <c r="N1025" s="496"/>
    </row>
    <row r="1026" spans="1:14" x14ac:dyDescent="0.3">
      <c r="A1026" s="490"/>
      <c r="B1026" s="490"/>
      <c r="C1026" s="673" t="e">
        <f>VLOOKUP(F1026,DB!$D$4:$G$403,4,FALSE)</f>
        <v>#N/A</v>
      </c>
      <c r="D1026" s="674" t="e">
        <f>VLOOKUP(F1026,DB!$D$4:$G$403,3,FALSE)</f>
        <v>#N/A</v>
      </c>
      <c r="E1026" s="675" t="e">
        <f>VLOOKUP(F1026,DB!$D$4:$G$403,2,FALSE)</f>
        <v>#N/A</v>
      </c>
      <c r="F1026" s="491"/>
      <c r="G1026" s="491"/>
      <c r="H1026" s="492"/>
      <c r="I1026" s="493"/>
      <c r="J1026" s="494" t="str">
        <f>IF(I1026="","I열의 환율적용방법 선택",IF(I1026="개별환율", "직접입력 하세요.", IF(OR(I1026="가중평균환율",I1026="송금환율"), "직접입력 하세요.", IF(I1026="원화집행", 1, IF(I1026="월별평균환율(미화)",VLOOKUP(MONTH(A1026),월별평균환율!$B$34:$D$45,2,0), IF(I1026="월별평균환율(현지화)",VLOOKUP(MONTH(A1026),월별평균환율!$B$34:$D$45,3,0)))))))</f>
        <v>I열의 환율적용방법 선택</v>
      </c>
      <c r="K1026" s="495">
        <f t="shared" si="15"/>
        <v>0</v>
      </c>
      <c r="L1026" s="491"/>
      <c r="M1026" s="496"/>
      <c r="N1026" s="496"/>
    </row>
    <row r="1027" spans="1:14" x14ac:dyDescent="0.3">
      <c r="A1027" s="490"/>
      <c r="B1027" s="490"/>
      <c r="C1027" s="673" t="e">
        <f>VLOOKUP(F1027,DB!$D$4:$G$403,4,FALSE)</f>
        <v>#N/A</v>
      </c>
      <c r="D1027" s="674" t="e">
        <f>VLOOKUP(F1027,DB!$D$4:$G$403,3,FALSE)</f>
        <v>#N/A</v>
      </c>
      <c r="E1027" s="675" t="e">
        <f>VLOOKUP(F1027,DB!$D$4:$G$403,2,FALSE)</f>
        <v>#N/A</v>
      </c>
      <c r="F1027" s="491"/>
      <c r="G1027" s="491"/>
      <c r="H1027" s="492"/>
      <c r="I1027" s="493"/>
      <c r="J1027" s="494" t="str">
        <f>IF(I1027="","I열의 환율적용방법 선택",IF(I1027="개별환율", "직접입력 하세요.", IF(OR(I1027="가중평균환율",I1027="송금환율"), "직접입력 하세요.", IF(I1027="원화집행", 1, IF(I1027="월별평균환율(미화)",VLOOKUP(MONTH(A1027),월별평균환율!$B$34:$D$45,2,0), IF(I1027="월별평균환율(현지화)",VLOOKUP(MONTH(A1027),월별평균환율!$B$34:$D$45,3,0)))))))</f>
        <v>I열의 환율적용방법 선택</v>
      </c>
      <c r="K1027" s="495">
        <f t="shared" si="15"/>
        <v>0</v>
      </c>
      <c r="L1027" s="491"/>
      <c r="M1027" s="496"/>
      <c r="N1027" s="496"/>
    </row>
    <row r="1028" spans="1:14" x14ac:dyDescent="0.3">
      <c r="A1028" s="490"/>
      <c r="B1028" s="490"/>
      <c r="C1028" s="673" t="e">
        <f>VLOOKUP(F1028,DB!$D$4:$G$403,4,FALSE)</f>
        <v>#N/A</v>
      </c>
      <c r="D1028" s="674" t="e">
        <f>VLOOKUP(F1028,DB!$D$4:$G$403,3,FALSE)</f>
        <v>#N/A</v>
      </c>
      <c r="E1028" s="675" t="e">
        <f>VLOOKUP(F1028,DB!$D$4:$G$403,2,FALSE)</f>
        <v>#N/A</v>
      </c>
      <c r="F1028" s="491"/>
      <c r="G1028" s="491"/>
      <c r="H1028" s="492"/>
      <c r="I1028" s="493"/>
      <c r="J1028" s="494" t="str">
        <f>IF(I1028="","I열의 환율적용방법 선택",IF(I1028="개별환율", "직접입력 하세요.", IF(OR(I1028="가중평균환율",I1028="송금환율"), "직접입력 하세요.", IF(I1028="원화집행", 1, IF(I1028="월별평균환율(미화)",VLOOKUP(MONTH(A1028),월별평균환율!$B$34:$D$45,2,0), IF(I1028="월별평균환율(현지화)",VLOOKUP(MONTH(A1028),월별평균환율!$B$34:$D$45,3,0)))))))</f>
        <v>I열의 환율적용방법 선택</v>
      </c>
      <c r="K1028" s="495">
        <f t="shared" si="15"/>
        <v>0</v>
      </c>
      <c r="L1028" s="491"/>
      <c r="M1028" s="496"/>
      <c r="N1028" s="496"/>
    </row>
    <row r="1029" spans="1:14" x14ac:dyDescent="0.3">
      <c r="A1029" s="490"/>
      <c r="B1029" s="490"/>
      <c r="C1029" s="673" t="e">
        <f>VLOOKUP(F1029,DB!$D$4:$G$403,4,FALSE)</f>
        <v>#N/A</v>
      </c>
      <c r="D1029" s="674" t="e">
        <f>VLOOKUP(F1029,DB!$D$4:$G$403,3,FALSE)</f>
        <v>#N/A</v>
      </c>
      <c r="E1029" s="675" t="e">
        <f>VLOOKUP(F1029,DB!$D$4:$G$403,2,FALSE)</f>
        <v>#N/A</v>
      </c>
      <c r="F1029" s="491"/>
      <c r="G1029" s="491"/>
      <c r="H1029" s="492"/>
      <c r="I1029" s="493"/>
      <c r="J1029" s="494" t="str">
        <f>IF(I1029="","I열의 환율적용방법 선택",IF(I1029="개별환율", "직접입력 하세요.", IF(OR(I1029="가중평균환율",I1029="송금환율"), "직접입력 하세요.", IF(I1029="원화집행", 1, IF(I1029="월별평균환율(미화)",VLOOKUP(MONTH(A1029),월별평균환율!$B$34:$D$45,2,0), IF(I1029="월별평균환율(현지화)",VLOOKUP(MONTH(A1029),월별평균환율!$B$34:$D$45,3,0)))))))</f>
        <v>I열의 환율적용방법 선택</v>
      </c>
      <c r="K1029" s="495">
        <f t="shared" ref="K1029:K1092" si="16">IFERROR(ROUND(H1029*J1029, 0),0)</f>
        <v>0</v>
      </c>
      <c r="L1029" s="491"/>
      <c r="M1029" s="496"/>
      <c r="N1029" s="496"/>
    </row>
    <row r="1030" spans="1:14" x14ac:dyDescent="0.3">
      <c r="A1030" s="490"/>
      <c r="B1030" s="490"/>
      <c r="C1030" s="673" t="e">
        <f>VLOOKUP(F1030,DB!$D$4:$G$403,4,FALSE)</f>
        <v>#N/A</v>
      </c>
      <c r="D1030" s="674" t="e">
        <f>VLOOKUP(F1030,DB!$D$4:$G$403,3,FALSE)</f>
        <v>#N/A</v>
      </c>
      <c r="E1030" s="675" t="e">
        <f>VLOOKUP(F1030,DB!$D$4:$G$403,2,FALSE)</f>
        <v>#N/A</v>
      </c>
      <c r="F1030" s="491"/>
      <c r="G1030" s="491"/>
      <c r="H1030" s="492"/>
      <c r="I1030" s="493"/>
      <c r="J1030" s="494" t="str">
        <f>IF(I1030="","I열의 환율적용방법 선택",IF(I1030="개별환율", "직접입력 하세요.", IF(OR(I1030="가중평균환율",I1030="송금환율"), "직접입력 하세요.", IF(I1030="원화집행", 1, IF(I1030="월별평균환율(미화)",VLOOKUP(MONTH(A1030),월별평균환율!$B$34:$D$45,2,0), IF(I1030="월별평균환율(현지화)",VLOOKUP(MONTH(A1030),월별평균환율!$B$34:$D$45,3,0)))))))</f>
        <v>I열의 환율적용방법 선택</v>
      </c>
      <c r="K1030" s="495">
        <f t="shared" si="16"/>
        <v>0</v>
      </c>
      <c r="L1030" s="491"/>
      <c r="M1030" s="496"/>
      <c r="N1030" s="496"/>
    </row>
    <row r="1031" spans="1:14" x14ac:dyDescent="0.3">
      <c r="A1031" s="490"/>
      <c r="B1031" s="490"/>
      <c r="C1031" s="673" t="e">
        <f>VLOOKUP(F1031,DB!$D$4:$G$403,4,FALSE)</f>
        <v>#N/A</v>
      </c>
      <c r="D1031" s="674" t="e">
        <f>VLOOKUP(F1031,DB!$D$4:$G$403,3,FALSE)</f>
        <v>#N/A</v>
      </c>
      <c r="E1031" s="675" t="e">
        <f>VLOOKUP(F1031,DB!$D$4:$G$403,2,FALSE)</f>
        <v>#N/A</v>
      </c>
      <c r="F1031" s="491"/>
      <c r="G1031" s="491"/>
      <c r="H1031" s="492"/>
      <c r="I1031" s="493"/>
      <c r="J1031" s="494" t="str">
        <f>IF(I1031="","I열의 환율적용방법 선택",IF(I1031="개별환율", "직접입력 하세요.", IF(OR(I1031="가중평균환율",I1031="송금환율"), "직접입력 하세요.", IF(I1031="원화집행", 1, IF(I1031="월별평균환율(미화)",VLOOKUP(MONTH(A1031),월별평균환율!$B$34:$D$45,2,0), IF(I1031="월별평균환율(현지화)",VLOOKUP(MONTH(A1031),월별평균환율!$B$34:$D$45,3,0)))))))</f>
        <v>I열의 환율적용방법 선택</v>
      </c>
      <c r="K1031" s="495">
        <f t="shared" si="16"/>
        <v>0</v>
      </c>
      <c r="L1031" s="491"/>
      <c r="M1031" s="496"/>
      <c r="N1031" s="496"/>
    </row>
    <row r="1032" spans="1:14" x14ac:dyDescent="0.3">
      <c r="A1032" s="490"/>
      <c r="B1032" s="490"/>
      <c r="C1032" s="673" t="e">
        <f>VLOOKUP(F1032,DB!$D$4:$G$403,4,FALSE)</f>
        <v>#N/A</v>
      </c>
      <c r="D1032" s="674" t="e">
        <f>VLOOKUP(F1032,DB!$D$4:$G$403,3,FALSE)</f>
        <v>#N/A</v>
      </c>
      <c r="E1032" s="675" t="e">
        <f>VLOOKUP(F1032,DB!$D$4:$G$403,2,FALSE)</f>
        <v>#N/A</v>
      </c>
      <c r="F1032" s="491"/>
      <c r="G1032" s="491"/>
      <c r="H1032" s="492"/>
      <c r="I1032" s="493"/>
      <c r="J1032" s="494" t="str">
        <f>IF(I1032="","I열의 환율적용방법 선택",IF(I1032="개별환율", "직접입력 하세요.", IF(OR(I1032="가중평균환율",I1032="송금환율"), "직접입력 하세요.", IF(I1032="원화집행", 1, IF(I1032="월별평균환율(미화)",VLOOKUP(MONTH(A1032),월별평균환율!$B$34:$D$45,2,0), IF(I1032="월별평균환율(현지화)",VLOOKUP(MONTH(A1032),월별평균환율!$B$34:$D$45,3,0)))))))</f>
        <v>I열의 환율적용방법 선택</v>
      </c>
      <c r="K1032" s="495">
        <f t="shared" si="16"/>
        <v>0</v>
      </c>
      <c r="L1032" s="491"/>
      <c r="M1032" s="496"/>
      <c r="N1032" s="496"/>
    </row>
    <row r="1033" spans="1:14" x14ac:dyDescent="0.3">
      <c r="A1033" s="490"/>
      <c r="B1033" s="490"/>
      <c r="C1033" s="673" t="e">
        <f>VLOOKUP(F1033,DB!$D$4:$G$403,4,FALSE)</f>
        <v>#N/A</v>
      </c>
      <c r="D1033" s="674" t="e">
        <f>VLOOKUP(F1033,DB!$D$4:$G$403,3,FALSE)</f>
        <v>#N/A</v>
      </c>
      <c r="E1033" s="675" t="e">
        <f>VLOOKUP(F1033,DB!$D$4:$G$403,2,FALSE)</f>
        <v>#N/A</v>
      </c>
      <c r="F1033" s="491"/>
      <c r="G1033" s="491"/>
      <c r="H1033" s="492"/>
      <c r="I1033" s="493"/>
      <c r="J1033" s="494" t="str">
        <f>IF(I1033="","I열의 환율적용방법 선택",IF(I1033="개별환율", "직접입력 하세요.", IF(OR(I1033="가중평균환율",I1033="송금환율"), "직접입력 하세요.", IF(I1033="원화집행", 1, IF(I1033="월별평균환율(미화)",VLOOKUP(MONTH(A1033),월별평균환율!$B$34:$D$45,2,0), IF(I1033="월별평균환율(현지화)",VLOOKUP(MONTH(A1033),월별평균환율!$B$34:$D$45,3,0)))))))</f>
        <v>I열의 환율적용방법 선택</v>
      </c>
      <c r="K1033" s="495">
        <f t="shared" si="16"/>
        <v>0</v>
      </c>
      <c r="L1033" s="491"/>
      <c r="M1033" s="496"/>
      <c r="N1033" s="496"/>
    </row>
    <row r="1034" spans="1:14" x14ac:dyDescent="0.3">
      <c r="A1034" s="490"/>
      <c r="B1034" s="490"/>
      <c r="C1034" s="673" t="e">
        <f>VLOOKUP(F1034,DB!$D$4:$G$403,4,FALSE)</f>
        <v>#N/A</v>
      </c>
      <c r="D1034" s="674" t="e">
        <f>VLOOKUP(F1034,DB!$D$4:$G$403,3,FALSE)</f>
        <v>#N/A</v>
      </c>
      <c r="E1034" s="675" t="e">
        <f>VLOOKUP(F1034,DB!$D$4:$G$403,2,FALSE)</f>
        <v>#N/A</v>
      </c>
      <c r="F1034" s="491"/>
      <c r="G1034" s="491"/>
      <c r="H1034" s="492"/>
      <c r="I1034" s="493"/>
      <c r="J1034" s="494" t="str">
        <f>IF(I1034="","I열의 환율적용방법 선택",IF(I1034="개별환율", "직접입력 하세요.", IF(OR(I1034="가중평균환율",I1034="송금환율"), "직접입력 하세요.", IF(I1034="원화집행", 1, IF(I1034="월별평균환율(미화)",VLOOKUP(MONTH(A1034),월별평균환율!$B$34:$D$45,2,0), IF(I1034="월별평균환율(현지화)",VLOOKUP(MONTH(A1034),월별평균환율!$B$34:$D$45,3,0)))))))</f>
        <v>I열의 환율적용방법 선택</v>
      </c>
      <c r="K1034" s="495">
        <f t="shared" si="16"/>
        <v>0</v>
      </c>
      <c r="L1034" s="491"/>
      <c r="M1034" s="496"/>
      <c r="N1034" s="496"/>
    </row>
    <row r="1035" spans="1:14" x14ac:dyDescent="0.3">
      <c r="A1035" s="490"/>
      <c r="B1035" s="490"/>
      <c r="C1035" s="673" t="e">
        <f>VLOOKUP(F1035,DB!$D$4:$G$403,4,FALSE)</f>
        <v>#N/A</v>
      </c>
      <c r="D1035" s="674" t="e">
        <f>VLOOKUP(F1035,DB!$D$4:$G$403,3,FALSE)</f>
        <v>#N/A</v>
      </c>
      <c r="E1035" s="675" t="e">
        <f>VLOOKUP(F1035,DB!$D$4:$G$403,2,FALSE)</f>
        <v>#N/A</v>
      </c>
      <c r="F1035" s="491"/>
      <c r="G1035" s="491"/>
      <c r="H1035" s="492"/>
      <c r="I1035" s="493"/>
      <c r="J1035" s="494" t="str">
        <f>IF(I1035="","I열의 환율적용방법 선택",IF(I1035="개별환율", "직접입력 하세요.", IF(OR(I1035="가중평균환율",I1035="송금환율"), "직접입력 하세요.", IF(I1035="원화집행", 1, IF(I1035="월별평균환율(미화)",VLOOKUP(MONTH(A1035),월별평균환율!$B$34:$D$45,2,0), IF(I1035="월별평균환율(현지화)",VLOOKUP(MONTH(A1035),월별평균환율!$B$34:$D$45,3,0)))))))</f>
        <v>I열의 환율적용방법 선택</v>
      </c>
      <c r="K1035" s="495">
        <f t="shared" si="16"/>
        <v>0</v>
      </c>
      <c r="L1035" s="491"/>
      <c r="M1035" s="496"/>
      <c r="N1035" s="496"/>
    </row>
    <row r="1036" spans="1:14" x14ac:dyDescent="0.3">
      <c r="A1036" s="490"/>
      <c r="B1036" s="490"/>
      <c r="C1036" s="673" t="e">
        <f>VLOOKUP(F1036,DB!$D$4:$G$403,4,FALSE)</f>
        <v>#N/A</v>
      </c>
      <c r="D1036" s="674" t="e">
        <f>VLOOKUP(F1036,DB!$D$4:$G$403,3,FALSE)</f>
        <v>#N/A</v>
      </c>
      <c r="E1036" s="675" t="e">
        <f>VLOOKUP(F1036,DB!$D$4:$G$403,2,FALSE)</f>
        <v>#N/A</v>
      </c>
      <c r="F1036" s="491"/>
      <c r="G1036" s="491"/>
      <c r="H1036" s="492"/>
      <c r="I1036" s="493"/>
      <c r="J1036" s="494" t="str">
        <f>IF(I1036="","I열의 환율적용방법 선택",IF(I1036="개별환율", "직접입력 하세요.", IF(OR(I1036="가중평균환율",I1036="송금환율"), "직접입력 하세요.", IF(I1036="원화집행", 1, IF(I1036="월별평균환율(미화)",VLOOKUP(MONTH(A1036),월별평균환율!$B$34:$D$45,2,0), IF(I1036="월별평균환율(현지화)",VLOOKUP(MONTH(A1036),월별평균환율!$B$34:$D$45,3,0)))))))</f>
        <v>I열의 환율적용방법 선택</v>
      </c>
      <c r="K1036" s="495">
        <f t="shared" si="16"/>
        <v>0</v>
      </c>
      <c r="L1036" s="491"/>
      <c r="M1036" s="496"/>
      <c r="N1036" s="496"/>
    </row>
    <row r="1037" spans="1:14" x14ac:dyDescent="0.3">
      <c r="A1037" s="490"/>
      <c r="B1037" s="490"/>
      <c r="C1037" s="673" t="e">
        <f>VLOOKUP(F1037,DB!$D$4:$G$403,4,FALSE)</f>
        <v>#N/A</v>
      </c>
      <c r="D1037" s="674" t="e">
        <f>VLOOKUP(F1037,DB!$D$4:$G$403,3,FALSE)</f>
        <v>#N/A</v>
      </c>
      <c r="E1037" s="675" t="e">
        <f>VLOOKUP(F1037,DB!$D$4:$G$403,2,FALSE)</f>
        <v>#N/A</v>
      </c>
      <c r="F1037" s="491"/>
      <c r="G1037" s="491"/>
      <c r="H1037" s="492"/>
      <c r="I1037" s="493"/>
      <c r="J1037" s="494" t="str">
        <f>IF(I1037="","I열의 환율적용방법 선택",IF(I1037="개별환율", "직접입력 하세요.", IF(OR(I1037="가중평균환율",I1037="송금환율"), "직접입력 하세요.", IF(I1037="원화집행", 1, IF(I1037="월별평균환율(미화)",VLOOKUP(MONTH(A1037),월별평균환율!$B$34:$D$45,2,0), IF(I1037="월별평균환율(현지화)",VLOOKUP(MONTH(A1037),월별평균환율!$B$34:$D$45,3,0)))))))</f>
        <v>I열의 환율적용방법 선택</v>
      </c>
      <c r="K1037" s="495">
        <f t="shared" si="16"/>
        <v>0</v>
      </c>
      <c r="L1037" s="491"/>
      <c r="M1037" s="496"/>
      <c r="N1037" s="496"/>
    </row>
    <row r="1038" spans="1:14" x14ac:dyDescent="0.3">
      <c r="A1038" s="490"/>
      <c r="B1038" s="490"/>
      <c r="C1038" s="673" t="e">
        <f>VLOOKUP(F1038,DB!$D$4:$G$403,4,FALSE)</f>
        <v>#N/A</v>
      </c>
      <c r="D1038" s="674" t="e">
        <f>VLOOKUP(F1038,DB!$D$4:$G$403,3,FALSE)</f>
        <v>#N/A</v>
      </c>
      <c r="E1038" s="675" t="e">
        <f>VLOOKUP(F1038,DB!$D$4:$G$403,2,FALSE)</f>
        <v>#N/A</v>
      </c>
      <c r="F1038" s="491"/>
      <c r="G1038" s="491"/>
      <c r="H1038" s="492"/>
      <c r="I1038" s="493"/>
      <c r="J1038" s="494" t="str">
        <f>IF(I1038="","I열의 환율적용방법 선택",IF(I1038="개별환율", "직접입력 하세요.", IF(OR(I1038="가중평균환율",I1038="송금환율"), "직접입력 하세요.", IF(I1038="원화집행", 1, IF(I1038="월별평균환율(미화)",VLOOKUP(MONTH(A1038),월별평균환율!$B$34:$D$45,2,0), IF(I1038="월별평균환율(현지화)",VLOOKUP(MONTH(A1038),월별평균환율!$B$34:$D$45,3,0)))))))</f>
        <v>I열의 환율적용방법 선택</v>
      </c>
      <c r="K1038" s="495">
        <f t="shared" si="16"/>
        <v>0</v>
      </c>
      <c r="L1038" s="491"/>
      <c r="M1038" s="496"/>
      <c r="N1038" s="496"/>
    </row>
    <row r="1039" spans="1:14" x14ac:dyDescent="0.3">
      <c r="A1039" s="490"/>
      <c r="B1039" s="490"/>
      <c r="C1039" s="673" t="e">
        <f>VLOOKUP(F1039,DB!$D$4:$G$403,4,FALSE)</f>
        <v>#N/A</v>
      </c>
      <c r="D1039" s="674" t="e">
        <f>VLOOKUP(F1039,DB!$D$4:$G$403,3,FALSE)</f>
        <v>#N/A</v>
      </c>
      <c r="E1039" s="675" t="e">
        <f>VLOOKUP(F1039,DB!$D$4:$G$403,2,FALSE)</f>
        <v>#N/A</v>
      </c>
      <c r="F1039" s="491"/>
      <c r="G1039" s="491"/>
      <c r="H1039" s="492"/>
      <c r="I1039" s="493"/>
      <c r="J1039" s="494" t="str">
        <f>IF(I1039="","I열의 환율적용방법 선택",IF(I1039="개별환율", "직접입력 하세요.", IF(OR(I1039="가중평균환율",I1039="송금환율"), "직접입력 하세요.", IF(I1039="원화집행", 1, IF(I1039="월별평균환율(미화)",VLOOKUP(MONTH(A1039),월별평균환율!$B$34:$D$45,2,0), IF(I1039="월별평균환율(현지화)",VLOOKUP(MONTH(A1039),월별평균환율!$B$34:$D$45,3,0)))))))</f>
        <v>I열의 환율적용방법 선택</v>
      </c>
      <c r="K1039" s="495">
        <f t="shared" si="16"/>
        <v>0</v>
      </c>
      <c r="L1039" s="491"/>
      <c r="M1039" s="496"/>
      <c r="N1039" s="496"/>
    </row>
    <row r="1040" spans="1:14" x14ac:dyDescent="0.3">
      <c r="A1040" s="490"/>
      <c r="B1040" s="490"/>
      <c r="C1040" s="673" t="e">
        <f>VLOOKUP(F1040,DB!$D$4:$G$403,4,FALSE)</f>
        <v>#N/A</v>
      </c>
      <c r="D1040" s="674" t="e">
        <f>VLOOKUP(F1040,DB!$D$4:$G$403,3,FALSE)</f>
        <v>#N/A</v>
      </c>
      <c r="E1040" s="675" t="e">
        <f>VLOOKUP(F1040,DB!$D$4:$G$403,2,FALSE)</f>
        <v>#N/A</v>
      </c>
      <c r="F1040" s="491"/>
      <c r="G1040" s="491"/>
      <c r="H1040" s="492"/>
      <c r="I1040" s="493"/>
      <c r="J1040" s="494" t="str">
        <f>IF(I1040="","I열의 환율적용방법 선택",IF(I1040="개별환율", "직접입력 하세요.", IF(OR(I1040="가중평균환율",I1040="송금환율"), "직접입력 하세요.", IF(I1040="원화집행", 1, IF(I1040="월별평균환율(미화)",VLOOKUP(MONTH(A1040),월별평균환율!$B$34:$D$45,2,0), IF(I1040="월별평균환율(현지화)",VLOOKUP(MONTH(A1040),월별평균환율!$B$34:$D$45,3,0)))))))</f>
        <v>I열의 환율적용방법 선택</v>
      </c>
      <c r="K1040" s="495">
        <f t="shared" si="16"/>
        <v>0</v>
      </c>
      <c r="L1040" s="491"/>
      <c r="M1040" s="496"/>
      <c r="N1040" s="496"/>
    </row>
    <row r="1041" spans="1:14" x14ac:dyDescent="0.3">
      <c r="A1041" s="490"/>
      <c r="B1041" s="490"/>
      <c r="C1041" s="673" t="e">
        <f>VLOOKUP(F1041,DB!$D$4:$G$403,4,FALSE)</f>
        <v>#N/A</v>
      </c>
      <c r="D1041" s="674" t="e">
        <f>VLOOKUP(F1041,DB!$D$4:$G$403,3,FALSE)</f>
        <v>#N/A</v>
      </c>
      <c r="E1041" s="675" t="e">
        <f>VLOOKUP(F1041,DB!$D$4:$G$403,2,FALSE)</f>
        <v>#N/A</v>
      </c>
      <c r="F1041" s="491"/>
      <c r="G1041" s="491"/>
      <c r="H1041" s="492"/>
      <c r="I1041" s="493"/>
      <c r="J1041" s="494" t="str">
        <f>IF(I1041="","I열의 환율적용방법 선택",IF(I1041="개별환율", "직접입력 하세요.", IF(OR(I1041="가중평균환율",I1041="송금환율"), "직접입력 하세요.", IF(I1041="원화집행", 1, IF(I1041="월별평균환율(미화)",VLOOKUP(MONTH(A1041),월별평균환율!$B$34:$D$45,2,0), IF(I1041="월별평균환율(현지화)",VLOOKUP(MONTH(A1041),월별평균환율!$B$34:$D$45,3,0)))))))</f>
        <v>I열의 환율적용방법 선택</v>
      </c>
      <c r="K1041" s="495">
        <f t="shared" si="16"/>
        <v>0</v>
      </c>
      <c r="L1041" s="491"/>
      <c r="M1041" s="496"/>
      <c r="N1041" s="496"/>
    </row>
    <row r="1042" spans="1:14" x14ac:dyDescent="0.3">
      <c r="A1042" s="490"/>
      <c r="B1042" s="490"/>
      <c r="C1042" s="673" t="e">
        <f>VLOOKUP(F1042,DB!$D$4:$G$403,4,FALSE)</f>
        <v>#N/A</v>
      </c>
      <c r="D1042" s="674" t="e">
        <f>VLOOKUP(F1042,DB!$D$4:$G$403,3,FALSE)</f>
        <v>#N/A</v>
      </c>
      <c r="E1042" s="675" t="e">
        <f>VLOOKUP(F1042,DB!$D$4:$G$403,2,FALSE)</f>
        <v>#N/A</v>
      </c>
      <c r="F1042" s="491"/>
      <c r="G1042" s="491"/>
      <c r="H1042" s="492"/>
      <c r="I1042" s="493"/>
      <c r="J1042" s="494" t="str">
        <f>IF(I1042="","I열의 환율적용방법 선택",IF(I1042="개별환율", "직접입력 하세요.", IF(OR(I1042="가중평균환율",I1042="송금환율"), "직접입력 하세요.", IF(I1042="원화집행", 1, IF(I1042="월별평균환율(미화)",VLOOKUP(MONTH(A1042),월별평균환율!$B$34:$D$45,2,0), IF(I1042="월별평균환율(현지화)",VLOOKUP(MONTH(A1042),월별평균환율!$B$34:$D$45,3,0)))))))</f>
        <v>I열의 환율적용방법 선택</v>
      </c>
      <c r="K1042" s="495">
        <f t="shared" si="16"/>
        <v>0</v>
      </c>
      <c r="L1042" s="491"/>
      <c r="M1042" s="496"/>
      <c r="N1042" s="496"/>
    </row>
    <row r="1043" spans="1:14" x14ac:dyDescent="0.3">
      <c r="A1043" s="490"/>
      <c r="B1043" s="490"/>
      <c r="C1043" s="673" t="e">
        <f>VLOOKUP(F1043,DB!$D$4:$G$403,4,FALSE)</f>
        <v>#N/A</v>
      </c>
      <c r="D1043" s="674" t="e">
        <f>VLOOKUP(F1043,DB!$D$4:$G$403,3,FALSE)</f>
        <v>#N/A</v>
      </c>
      <c r="E1043" s="675" t="e">
        <f>VLOOKUP(F1043,DB!$D$4:$G$403,2,FALSE)</f>
        <v>#N/A</v>
      </c>
      <c r="F1043" s="491"/>
      <c r="G1043" s="491"/>
      <c r="H1043" s="492"/>
      <c r="I1043" s="493"/>
      <c r="J1043" s="494" t="str">
        <f>IF(I1043="","I열의 환율적용방법 선택",IF(I1043="개별환율", "직접입력 하세요.", IF(OR(I1043="가중평균환율",I1043="송금환율"), "직접입력 하세요.", IF(I1043="원화집행", 1, IF(I1043="월별평균환율(미화)",VLOOKUP(MONTH(A1043),월별평균환율!$B$34:$D$45,2,0), IF(I1043="월별평균환율(현지화)",VLOOKUP(MONTH(A1043),월별평균환율!$B$34:$D$45,3,0)))))))</f>
        <v>I열의 환율적용방법 선택</v>
      </c>
      <c r="K1043" s="495">
        <f t="shared" si="16"/>
        <v>0</v>
      </c>
      <c r="L1043" s="491"/>
      <c r="M1043" s="496"/>
      <c r="N1043" s="496"/>
    </row>
    <row r="1044" spans="1:14" x14ac:dyDescent="0.3">
      <c r="A1044" s="490"/>
      <c r="B1044" s="490"/>
      <c r="C1044" s="673" t="e">
        <f>VLOOKUP(F1044,DB!$D$4:$G$403,4,FALSE)</f>
        <v>#N/A</v>
      </c>
      <c r="D1044" s="674" t="e">
        <f>VLOOKUP(F1044,DB!$D$4:$G$403,3,FALSE)</f>
        <v>#N/A</v>
      </c>
      <c r="E1044" s="675" t="e">
        <f>VLOOKUP(F1044,DB!$D$4:$G$403,2,FALSE)</f>
        <v>#N/A</v>
      </c>
      <c r="F1044" s="491"/>
      <c r="G1044" s="491"/>
      <c r="H1044" s="492"/>
      <c r="I1044" s="493"/>
      <c r="J1044" s="494" t="str">
        <f>IF(I1044="","I열의 환율적용방법 선택",IF(I1044="개별환율", "직접입력 하세요.", IF(OR(I1044="가중평균환율",I1044="송금환율"), "직접입력 하세요.", IF(I1044="원화집행", 1, IF(I1044="월별평균환율(미화)",VLOOKUP(MONTH(A1044),월별평균환율!$B$34:$D$45,2,0), IF(I1044="월별평균환율(현지화)",VLOOKUP(MONTH(A1044),월별평균환율!$B$34:$D$45,3,0)))))))</f>
        <v>I열의 환율적용방법 선택</v>
      </c>
      <c r="K1044" s="495">
        <f t="shared" si="16"/>
        <v>0</v>
      </c>
      <c r="L1044" s="491"/>
      <c r="M1044" s="496"/>
      <c r="N1044" s="496"/>
    </row>
    <row r="1045" spans="1:14" x14ac:dyDescent="0.3">
      <c r="A1045" s="490"/>
      <c r="B1045" s="490"/>
      <c r="C1045" s="673" t="e">
        <f>VLOOKUP(F1045,DB!$D$4:$G$403,4,FALSE)</f>
        <v>#N/A</v>
      </c>
      <c r="D1045" s="674" t="e">
        <f>VLOOKUP(F1045,DB!$D$4:$G$403,3,FALSE)</f>
        <v>#N/A</v>
      </c>
      <c r="E1045" s="675" t="e">
        <f>VLOOKUP(F1045,DB!$D$4:$G$403,2,FALSE)</f>
        <v>#N/A</v>
      </c>
      <c r="F1045" s="491"/>
      <c r="G1045" s="491"/>
      <c r="H1045" s="492"/>
      <c r="I1045" s="493"/>
      <c r="J1045" s="494" t="str">
        <f>IF(I1045="","I열의 환율적용방법 선택",IF(I1045="개별환율", "직접입력 하세요.", IF(OR(I1045="가중평균환율",I1045="송금환율"), "직접입력 하세요.", IF(I1045="원화집행", 1, IF(I1045="월별평균환율(미화)",VLOOKUP(MONTH(A1045),월별평균환율!$B$34:$D$45,2,0), IF(I1045="월별평균환율(현지화)",VLOOKUP(MONTH(A1045),월별평균환율!$B$34:$D$45,3,0)))))))</f>
        <v>I열의 환율적용방법 선택</v>
      </c>
      <c r="K1045" s="495">
        <f t="shared" si="16"/>
        <v>0</v>
      </c>
      <c r="L1045" s="491"/>
      <c r="M1045" s="496"/>
      <c r="N1045" s="496"/>
    </row>
    <row r="1046" spans="1:14" x14ac:dyDescent="0.3">
      <c r="A1046" s="490"/>
      <c r="B1046" s="490"/>
      <c r="C1046" s="673" t="e">
        <f>VLOOKUP(F1046,DB!$D$4:$G$403,4,FALSE)</f>
        <v>#N/A</v>
      </c>
      <c r="D1046" s="674" t="e">
        <f>VLOOKUP(F1046,DB!$D$4:$G$403,3,FALSE)</f>
        <v>#N/A</v>
      </c>
      <c r="E1046" s="675" t="e">
        <f>VLOOKUP(F1046,DB!$D$4:$G$403,2,FALSE)</f>
        <v>#N/A</v>
      </c>
      <c r="F1046" s="491"/>
      <c r="G1046" s="491"/>
      <c r="H1046" s="492"/>
      <c r="I1046" s="493"/>
      <c r="J1046" s="494" t="str">
        <f>IF(I1046="","I열의 환율적용방법 선택",IF(I1046="개별환율", "직접입력 하세요.", IF(OR(I1046="가중평균환율",I1046="송금환율"), "직접입력 하세요.", IF(I1046="원화집행", 1, IF(I1046="월별평균환율(미화)",VLOOKUP(MONTH(A1046),월별평균환율!$B$34:$D$45,2,0), IF(I1046="월별평균환율(현지화)",VLOOKUP(MONTH(A1046),월별평균환율!$B$34:$D$45,3,0)))))))</f>
        <v>I열의 환율적용방법 선택</v>
      </c>
      <c r="K1046" s="495">
        <f t="shared" si="16"/>
        <v>0</v>
      </c>
      <c r="L1046" s="491"/>
      <c r="M1046" s="496"/>
      <c r="N1046" s="496"/>
    </row>
    <row r="1047" spans="1:14" x14ac:dyDescent="0.3">
      <c r="A1047" s="490"/>
      <c r="B1047" s="490"/>
      <c r="C1047" s="673" t="e">
        <f>VLOOKUP(F1047,DB!$D$4:$G$403,4,FALSE)</f>
        <v>#N/A</v>
      </c>
      <c r="D1047" s="674" t="e">
        <f>VLOOKUP(F1047,DB!$D$4:$G$403,3,FALSE)</f>
        <v>#N/A</v>
      </c>
      <c r="E1047" s="675" t="e">
        <f>VLOOKUP(F1047,DB!$D$4:$G$403,2,FALSE)</f>
        <v>#N/A</v>
      </c>
      <c r="F1047" s="491"/>
      <c r="G1047" s="491"/>
      <c r="H1047" s="492"/>
      <c r="I1047" s="493"/>
      <c r="J1047" s="494" t="str">
        <f>IF(I1047="","I열의 환율적용방법 선택",IF(I1047="개별환율", "직접입력 하세요.", IF(OR(I1047="가중평균환율",I1047="송금환율"), "직접입력 하세요.", IF(I1047="원화집행", 1, IF(I1047="월별평균환율(미화)",VLOOKUP(MONTH(A1047),월별평균환율!$B$34:$D$45,2,0), IF(I1047="월별평균환율(현지화)",VLOOKUP(MONTH(A1047),월별평균환율!$B$34:$D$45,3,0)))))))</f>
        <v>I열의 환율적용방법 선택</v>
      </c>
      <c r="K1047" s="495">
        <f t="shared" si="16"/>
        <v>0</v>
      </c>
      <c r="L1047" s="491"/>
      <c r="M1047" s="496"/>
      <c r="N1047" s="496"/>
    </row>
    <row r="1048" spans="1:14" x14ac:dyDescent="0.3">
      <c r="A1048" s="490"/>
      <c r="B1048" s="490"/>
      <c r="C1048" s="673" t="e">
        <f>VLOOKUP(F1048,DB!$D$4:$G$403,4,FALSE)</f>
        <v>#N/A</v>
      </c>
      <c r="D1048" s="674" t="e">
        <f>VLOOKUP(F1048,DB!$D$4:$G$403,3,FALSE)</f>
        <v>#N/A</v>
      </c>
      <c r="E1048" s="675" t="e">
        <f>VLOOKUP(F1048,DB!$D$4:$G$403,2,FALSE)</f>
        <v>#N/A</v>
      </c>
      <c r="F1048" s="491"/>
      <c r="G1048" s="491"/>
      <c r="H1048" s="492"/>
      <c r="I1048" s="493"/>
      <c r="J1048" s="494" t="str">
        <f>IF(I1048="","I열의 환율적용방법 선택",IF(I1048="개별환율", "직접입력 하세요.", IF(OR(I1048="가중평균환율",I1048="송금환율"), "직접입력 하세요.", IF(I1048="원화집행", 1, IF(I1048="월별평균환율(미화)",VLOOKUP(MONTH(A1048),월별평균환율!$B$34:$D$45,2,0), IF(I1048="월별평균환율(현지화)",VLOOKUP(MONTH(A1048),월별평균환율!$B$34:$D$45,3,0)))))))</f>
        <v>I열의 환율적용방법 선택</v>
      </c>
      <c r="K1048" s="495">
        <f t="shared" si="16"/>
        <v>0</v>
      </c>
      <c r="L1048" s="491"/>
      <c r="M1048" s="496"/>
      <c r="N1048" s="496"/>
    </row>
    <row r="1049" spans="1:14" x14ac:dyDescent="0.3">
      <c r="A1049" s="490"/>
      <c r="B1049" s="490"/>
      <c r="C1049" s="673" t="e">
        <f>VLOOKUP(F1049,DB!$D$4:$G$403,4,FALSE)</f>
        <v>#N/A</v>
      </c>
      <c r="D1049" s="674" t="e">
        <f>VLOOKUP(F1049,DB!$D$4:$G$403,3,FALSE)</f>
        <v>#N/A</v>
      </c>
      <c r="E1049" s="675" t="e">
        <f>VLOOKUP(F1049,DB!$D$4:$G$403,2,FALSE)</f>
        <v>#N/A</v>
      </c>
      <c r="F1049" s="491"/>
      <c r="G1049" s="491"/>
      <c r="H1049" s="492"/>
      <c r="I1049" s="493"/>
      <c r="J1049" s="494" t="str">
        <f>IF(I1049="","I열의 환율적용방법 선택",IF(I1049="개별환율", "직접입력 하세요.", IF(OR(I1049="가중평균환율",I1049="송금환율"), "직접입력 하세요.", IF(I1049="원화집행", 1, IF(I1049="월별평균환율(미화)",VLOOKUP(MONTH(A1049),월별평균환율!$B$34:$D$45,2,0), IF(I1049="월별평균환율(현지화)",VLOOKUP(MONTH(A1049),월별평균환율!$B$34:$D$45,3,0)))))))</f>
        <v>I열의 환율적용방법 선택</v>
      </c>
      <c r="K1049" s="495">
        <f t="shared" si="16"/>
        <v>0</v>
      </c>
      <c r="L1049" s="491"/>
      <c r="M1049" s="496"/>
      <c r="N1049" s="496"/>
    </row>
    <row r="1050" spans="1:14" x14ac:dyDescent="0.3">
      <c r="A1050" s="490"/>
      <c r="B1050" s="490"/>
      <c r="C1050" s="673" t="e">
        <f>VLOOKUP(F1050,DB!$D$4:$G$403,4,FALSE)</f>
        <v>#N/A</v>
      </c>
      <c r="D1050" s="674" t="e">
        <f>VLOOKUP(F1050,DB!$D$4:$G$403,3,FALSE)</f>
        <v>#N/A</v>
      </c>
      <c r="E1050" s="675" t="e">
        <f>VLOOKUP(F1050,DB!$D$4:$G$403,2,FALSE)</f>
        <v>#N/A</v>
      </c>
      <c r="F1050" s="491"/>
      <c r="G1050" s="491"/>
      <c r="H1050" s="492"/>
      <c r="I1050" s="493"/>
      <c r="J1050" s="494" t="str">
        <f>IF(I1050="","I열의 환율적용방법 선택",IF(I1050="개별환율", "직접입력 하세요.", IF(OR(I1050="가중평균환율",I1050="송금환율"), "직접입력 하세요.", IF(I1050="원화집행", 1, IF(I1050="월별평균환율(미화)",VLOOKUP(MONTH(A1050),월별평균환율!$B$34:$D$45,2,0), IF(I1050="월별평균환율(현지화)",VLOOKUP(MONTH(A1050),월별평균환율!$B$34:$D$45,3,0)))))))</f>
        <v>I열의 환율적용방법 선택</v>
      </c>
      <c r="K1050" s="495">
        <f t="shared" si="16"/>
        <v>0</v>
      </c>
      <c r="L1050" s="491"/>
      <c r="M1050" s="496"/>
      <c r="N1050" s="496"/>
    </row>
    <row r="1051" spans="1:14" x14ac:dyDescent="0.3">
      <c r="A1051" s="490"/>
      <c r="B1051" s="490"/>
      <c r="C1051" s="673" t="e">
        <f>VLOOKUP(F1051,DB!$D$4:$G$403,4,FALSE)</f>
        <v>#N/A</v>
      </c>
      <c r="D1051" s="674" t="e">
        <f>VLOOKUP(F1051,DB!$D$4:$G$403,3,FALSE)</f>
        <v>#N/A</v>
      </c>
      <c r="E1051" s="675" t="e">
        <f>VLOOKUP(F1051,DB!$D$4:$G$403,2,FALSE)</f>
        <v>#N/A</v>
      </c>
      <c r="F1051" s="491"/>
      <c r="G1051" s="491"/>
      <c r="H1051" s="492"/>
      <c r="I1051" s="493"/>
      <c r="J1051" s="494" t="str">
        <f>IF(I1051="","I열의 환율적용방법 선택",IF(I1051="개별환율", "직접입력 하세요.", IF(OR(I1051="가중평균환율",I1051="송금환율"), "직접입력 하세요.", IF(I1051="원화집행", 1, IF(I1051="월별평균환율(미화)",VLOOKUP(MONTH(A1051),월별평균환율!$B$34:$D$45,2,0), IF(I1051="월별평균환율(현지화)",VLOOKUP(MONTH(A1051),월별평균환율!$B$34:$D$45,3,0)))))))</f>
        <v>I열의 환율적용방법 선택</v>
      </c>
      <c r="K1051" s="495">
        <f t="shared" si="16"/>
        <v>0</v>
      </c>
      <c r="L1051" s="491"/>
      <c r="M1051" s="496"/>
      <c r="N1051" s="496"/>
    </row>
    <row r="1052" spans="1:14" x14ac:dyDescent="0.3">
      <c r="A1052" s="490"/>
      <c r="B1052" s="490"/>
      <c r="C1052" s="673" t="e">
        <f>VLOOKUP(F1052,DB!$D$4:$G$403,4,FALSE)</f>
        <v>#N/A</v>
      </c>
      <c r="D1052" s="674" t="e">
        <f>VLOOKUP(F1052,DB!$D$4:$G$403,3,FALSE)</f>
        <v>#N/A</v>
      </c>
      <c r="E1052" s="675" t="e">
        <f>VLOOKUP(F1052,DB!$D$4:$G$403,2,FALSE)</f>
        <v>#N/A</v>
      </c>
      <c r="F1052" s="491"/>
      <c r="G1052" s="491"/>
      <c r="H1052" s="492"/>
      <c r="I1052" s="493"/>
      <c r="J1052" s="494" t="str">
        <f>IF(I1052="","I열의 환율적용방법 선택",IF(I1052="개별환율", "직접입력 하세요.", IF(OR(I1052="가중평균환율",I1052="송금환율"), "직접입력 하세요.", IF(I1052="원화집행", 1, IF(I1052="월별평균환율(미화)",VLOOKUP(MONTH(A1052),월별평균환율!$B$34:$D$45,2,0), IF(I1052="월별평균환율(현지화)",VLOOKUP(MONTH(A1052),월별평균환율!$B$34:$D$45,3,0)))))))</f>
        <v>I열의 환율적용방법 선택</v>
      </c>
      <c r="K1052" s="495">
        <f t="shared" si="16"/>
        <v>0</v>
      </c>
      <c r="L1052" s="491"/>
      <c r="M1052" s="496"/>
      <c r="N1052" s="496"/>
    </row>
    <row r="1053" spans="1:14" x14ac:dyDescent="0.3">
      <c r="A1053" s="490"/>
      <c r="B1053" s="490"/>
      <c r="C1053" s="673" t="e">
        <f>VLOOKUP(F1053,DB!$D$4:$G$403,4,FALSE)</f>
        <v>#N/A</v>
      </c>
      <c r="D1053" s="674" t="e">
        <f>VLOOKUP(F1053,DB!$D$4:$G$403,3,FALSE)</f>
        <v>#N/A</v>
      </c>
      <c r="E1053" s="675" t="e">
        <f>VLOOKUP(F1053,DB!$D$4:$G$403,2,FALSE)</f>
        <v>#N/A</v>
      </c>
      <c r="F1053" s="491"/>
      <c r="G1053" s="491"/>
      <c r="H1053" s="492"/>
      <c r="I1053" s="493"/>
      <c r="J1053" s="494" t="str">
        <f>IF(I1053="","I열의 환율적용방법 선택",IF(I1053="개별환율", "직접입력 하세요.", IF(OR(I1053="가중평균환율",I1053="송금환율"), "직접입력 하세요.", IF(I1053="원화집행", 1, IF(I1053="월별평균환율(미화)",VLOOKUP(MONTH(A1053),월별평균환율!$B$34:$D$45,2,0), IF(I1053="월별평균환율(현지화)",VLOOKUP(MONTH(A1053),월별평균환율!$B$34:$D$45,3,0)))))))</f>
        <v>I열의 환율적용방법 선택</v>
      </c>
      <c r="K1053" s="495">
        <f t="shared" si="16"/>
        <v>0</v>
      </c>
      <c r="L1053" s="491"/>
      <c r="M1053" s="496"/>
      <c r="N1053" s="496"/>
    </row>
    <row r="1054" spans="1:14" x14ac:dyDescent="0.3">
      <c r="A1054" s="490"/>
      <c r="B1054" s="490"/>
      <c r="C1054" s="673" t="e">
        <f>VLOOKUP(F1054,DB!$D$4:$G$403,4,FALSE)</f>
        <v>#N/A</v>
      </c>
      <c r="D1054" s="674" t="e">
        <f>VLOOKUP(F1054,DB!$D$4:$G$403,3,FALSE)</f>
        <v>#N/A</v>
      </c>
      <c r="E1054" s="675" t="e">
        <f>VLOOKUP(F1054,DB!$D$4:$G$403,2,FALSE)</f>
        <v>#N/A</v>
      </c>
      <c r="F1054" s="491"/>
      <c r="G1054" s="491"/>
      <c r="H1054" s="492"/>
      <c r="I1054" s="493"/>
      <c r="J1054" s="494" t="str">
        <f>IF(I1054="","I열의 환율적용방법 선택",IF(I1054="개별환율", "직접입력 하세요.", IF(OR(I1054="가중평균환율",I1054="송금환율"), "직접입력 하세요.", IF(I1054="원화집행", 1, IF(I1054="월별평균환율(미화)",VLOOKUP(MONTH(A1054),월별평균환율!$B$34:$D$45,2,0), IF(I1054="월별평균환율(현지화)",VLOOKUP(MONTH(A1054),월별평균환율!$B$34:$D$45,3,0)))))))</f>
        <v>I열의 환율적용방법 선택</v>
      </c>
      <c r="K1054" s="495">
        <f t="shared" si="16"/>
        <v>0</v>
      </c>
      <c r="L1054" s="491"/>
      <c r="M1054" s="496"/>
      <c r="N1054" s="496"/>
    </row>
    <row r="1055" spans="1:14" x14ac:dyDescent="0.3">
      <c r="A1055" s="490"/>
      <c r="B1055" s="490"/>
      <c r="C1055" s="673" t="e">
        <f>VLOOKUP(F1055,DB!$D$4:$G$403,4,FALSE)</f>
        <v>#N/A</v>
      </c>
      <c r="D1055" s="674" t="e">
        <f>VLOOKUP(F1055,DB!$D$4:$G$403,3,FALSE)</f>
        <v>#N/A</v>
      </c>
      <c r="E1055" s="675" t="e">
        <f>VLOOKUP(F1055,DB!$D$4:$G$403,2,FALSE)</f>
        <v>#N/A</v>
      </c>
      <c r="F1055" s="491"/>
      <c r="G1055" s="491"/>
      <c r="H1055" s="492"/>
      <c r="I1055" s="493"/>
      <c r="J1055" s="494" t="str">
        <f>IF(I1055="","I열의 환율적용방법 선택",IF(I1055="개별환율", "직접입력 하세요.", IF(OR(I1055="가중평균환율",I1055="송금환율"), "직접입력 하세요.", IF(I1055="원화집행", 1, IF(I1055="월별평균환율(미화)",VLOOKUP(MONTH(A1055),월별평균환율!$B$34:$D$45,2,0), IF(I1055="월별평균환율(현지화)",VLOOKUP(MONTH(A1055),월별평균환율!$B$34:$D$45,3,0)))))))</f>
        <v>I열의 환율적용방법 선택</v>
      </c>
      <c r="K1055" s="495">
        <f t="shared" si="16"/>
        <v>0</v>
      </c>
      <c r="L1055" s="491"/>
      <c r="M1055" s="496"/>
      <c r="N1055" s="496"/>
    </row>
    <row r="1056" spans="1:14" x14ac:dyDescent="0.3">
      <c r="A1056" s="490"/>
      <c r="B1056" s="490"/>
      <c r="C1056" s="673" t="e">
        <f>VLOOKUP(F1056,DB!$D$4:$G$403,4,FALSE)</f>
        <v>#N/A</v>
      </c>
      <c r="D1056" s="674" t="e">
        <f>VLOOKUP(F1056,DB!$D$4:$G$403,3,FALSE)</f>
        <v>#N/A</v>
      </c>
      <c r="E1056" s="675" t="e">
        <f>VLOOKUP(F1056,DB!$D$4:$G$403,2,FALSE)</f>
        <v>#N/A</v>
      </c>
      <c r="F1056" s="491"/>
      <c r="G1056" s="491"/>
      <c r="H1056" s="492"/>
      <c r="I1056" s="493"/>
      <c r="J1056" s="494" t="str">
        <f>IF(I1056="","I열의 환율적용방법 선택",IF(I1056="개별환율", "직접입력 하세요.", IF(OR(I1056="가중평균환율",I1056="송금환율"), "직접입력 하세요.", IF(I1056="원화집행", 1, IF(I1056="월별평균환율(미화)",VLOOKUP(MONTH(A1056),월별평균환율!$B$34:$D$45,2,0), IF(I1056="월별평균환율(현지화)",VLOOKUP(MONTH(A1056),월별평균환율!$B$34:$D$45,3,0)))))))</f>
        <v>I열의 환율적용방법 선택</v>
      </c>
      <c r="K1056" s="495">
        <f t="shared" si="16"/>
        <v>0</v>
      </c>
      <c r="L1056" s="491"/>
      <c r="M1056" s="496"/>
      <c r="N1056" s="496"/>
    </row>
    <row r="1057" spans="1:14" x14ac:dyDescent="0.3">
      <c r="A1057" s="490"/>
      <c r="B1057" s="490"/>
      <c r="C1057" s="673" t="e">
        <f>VLOOKUP(F1057,DB!$D$4:$G$403,4,FALSE)</f>
        <v>#N/A</v>
      </c>
      <c r="D1057" s="674" t="e">
        <f>VLOOKUP(F1057,DB!$D$4:$G$403,3,FALSE)</f>
        <v>#N/A</v>
      </c>
      <c r="E1057" s="675" t="e">
        <f>VLOOKUP(F1057,DB!$D$4:$G$403,2,FALSE)</f>
        <v>#N/A</v>
      </c>
      <c r="F1057" s="491"/>
      <c r="G1057" s="491"/>
      <c r="H1057" s="492"/>
      <c r="I1057" s="493"/>
      <c r="J1057" s="494" t="str">
        <f>IF(I1057="","I열의 환율적용방법 선택",IF(I1057="개별환율", "직접입력 하세요.", IF(OR(I1057="가중평균환율",I1057="송금환율"), "직접입력 하세요.", IF(I1057="원화집행", 1, IF(I1057="월별평균환율(미화)",VLOOKUP(MONTH(A1057),월별평균환율!$B$34:$D$45,2,0), IF(I1057="월별평균환율(현지화)",VLOOKUP(MONTH(A1057),월별평균환율!$B$34:$D$45,3,0)))))))</f>
        <v>I열의 환율적용방법 선택</v>
      </c>
      <c r="K1057" s="495">
        <f t="shared" si="16"/>
        <v>0</v>
      </c>
      <c r="L1057" s="491"/>
      <c r="M1057" s="496"/>
      <c r="N1057" s="496"/>
    </row>
    <row r="1058" spans="1:14" x14ac:dyDescent="0.3">
      <c r="A1058" s="490"/>
      <c r="B1058" s="490"/>
      <c r="C1058" s="673" t="e">
        <f>VLOOKUP(F1058,DB!$D$4:$G$403,4,FALSE)</f>
        <v>#N/A</v>
      </c>
      <c r="D1058" s="674" t="e">
        <f>VLOOKUP(F1058,DB!$D$4:$G$403,3,FALSE)</f>
        <v>#N/A</v>
      </c>
      <c r="E1058" s="675" t="e">
        <f>VLOOKUP(F1058,DB!$D$4:$G$403,2,FALSE)</f>
        <v>#N/A</v>
      </c>
      <c r="F1058" s="491"/>
      <c r="G1058" s="491"/>
      <c r="H1058" s="492"/>
      <c r="I1058" s="493"/>
      <c r="J1058" s="494" t="str">
        <f>IF(I1058="","I열의 환율적용방법 선택",IF(I1058="개별환율", "직접입력 하세요.", IF(OR(I1058="가중평균환율",I1058="송금환율"), "직접입력 하세요.", IF(I1058="원화집행", 1, IF(I1058="월별평균환율(미화)",VLOOKUP(MONTH(A1058),월별평균환율!$B$34:$D$45,2,0), IF(I1058="월별평균환율(현지화)",VLOOKUP(MONTH(A1058),월별평균환율!$B$34:$D$45,3,0)))))))</f>
        <v>I열의 환율적용방법 선택</v>
      </c>
      <c r="K1058" s="495">
        <f t="shared" si="16"/>
        <v>0</v>
      </c>
      <c r="L1058" s="491"/>
      <c r="M1058" s="496"/>
      <c r="N1058" s="496"/>
    </row>
    <row r="1059" spans="1:14" x14ac:dyDescent="0.3">
      <c r="A1059" s="490"/>
      <c r="B1059" s="490"/>
      <c r="C1059" s="673" t="e">
        <f>VLOOKUP(F1059,DB!$D$4:$G$403,4,FALSE)</f>
        <v>#N/A</v>
      </c>
      <c r="D1059" s="674" t="e">
        <f>VLOOKUP(F1059,DB!$D$4:$G$403,3,FALSE)</f>
        <v>#N/A</v>
      </c>
      <c r="E1059" s="675" t="e">
        <f>VLOOKUP(F1059,DB!$D$4:$G$403,2,FALSE)</f>
        <v>#N/A</v>
      </c>
      <c r="F1059" s="491"/>
      <c r="G1059" s="491"/>
      <c r="H1059" s="492"/>
      <c r="I1059" s="493"/>
      <c r="J1059" s="494" t="str">
        <f>IF(I1059="","I열의 환율적용방법 선택",IF(I1059="개별환율", "직접입력 하세요.", IF(OR(I1059="가중평균환율",I1059="송금환율"), "직접입력 하세요.", IF(I1059="원화집행", 1, IF(I1059="월별평균환율(미화)",VLOOKUP(MONTH(A1059),월별평균환율!$B$34:$D$45,2,0), IF(I1059="월별평균환율(현지화)",VLOOKUP(MONTH(A1059),월별평균환율!$B$34:$D$45,3,0)))))))</f>
        <v>I열의 환율적용방법 선택</v>
      </c>
      <c r="K1059" s="495">
        <f t="shared" si="16"/>
        <v>0</v>
      </c>
      <c r="L1059" s="491"/>
      <c r="M1059" s="496"/>
      <c r="N1059" s="496"/>
    </row>
    <row r="1060" spans="1:14" x14ac:dyDescent="0.3">
      <c r="A1060" s="490"/>
      <c r="B1060" s="490"/>
      <c r="C1060" s="673" t="e">
        <f>VLOOKUP(F1060,DB!$D$4:$G$403,4,FALSE)</f>
        <v>#N/A</v>
      </c>
      <c r="D1060" s="674" t="e">
        <f>VLOOKUP(F1060,DB!$D$4:$G$403,3,FALSE)</f>
        <v>#N/A</v>
      </c>
      <c r="E1060" s="675" t="e">
        <f>VLOOKUP(F1060,DB!$D$4:$G$403,2,FALSE)</f>
        <v>#N/A</v>
      </c>
      <c r="F1060" s="491"/>
      <c r="G1060" s="491"/>
      <c r="H1060" s="492"/>
      <c r="I1060" s="493"/>
      <c r="J1060" s="494" t="str">
        <f>IF(I1060="","I열의 환율적용방법 선택",IF(I1060="개별환율", "직접입력 하세요.", IF(OR(I1060="가중평균환율",I1060="송금환율"), "직접입력 하세요.", IF(I1060="원화집행", 1, IF(I1060="월별평균환율(미화)",VLOOKUP(MONTH(A1060),월별평균환율!$B$34:$D$45,2,0), IF(I1060="월별평균환율(현지화)",VLOOKUP(MONTH(A1060),월별평균환율!$B$34:$D$45,3,0)))))))</f>
        <v>I열의 환율적용방법 선택</v>
      </c>
      <c r="K1060" s="495">
        <f t="shared" si="16"/>
        <v>0</v>
      </c>
      <c r="L1060" s="491"/>
      <c r="M1060" s="496"/>
      <c r="N1060" s="496"/>
    </row>
    <row r="1061" spans="1:14" x14ac:dyDescent="0.3">
      <c r="A1061" s="490"/>
      <c r="B1061" s="490"/>
      <c r="C1061" s="673" t="e">
        <f>VLOOKUP(F1061,DB!$D$4:$G$403,4,FALSE)</f>
        <v>#N/A</v>
      </c>
      <c r="D1061" s="674" t="e">
        <f>VLOOKUP(F1061,DB!$D$4:$G$403,3,FALSE)</f>
        <v>#N/A</v>
      </c>
      <c r="E1061" s="675" t="e">
        <f>VLOOKUP(F1061,DB!$D$4:$G$403,2,FALSE)</f>
        <v>#N/A</v>
      </c>
      <c r="F1061" s="491"/>
      <c r="G1061" s="491"/>
      <c r="H1061" s="492"/>
      <c r="I1061" s="493"/>
      <c r="J1061" s="494" t="str">
        <f>IF(I1061="","I열의 환율적용방법 선택",IF(I1061="개별환율", "직접입력 하세요.", IF(OR(I1061="가중평균환율",I1061="송금환율"), "직접입력 하세요.", IF(I1061="원화집행", 1, IF(I1061="월별평균환율(미화)",VLOOKUP(MONTH(A1061),월별평균환율!$B$34:$D$45,2,0), IF(I1061="월별평균환율(현지화)",VLOOKUP(MONTH(A1061),월별평균환율!$B$34:$D$45,3,0)))))))</f>
        <v>I열의 환율적용방법 선택</v>
      </c>
      <c r="K1061" s="495">
        <f t="shared" si="16"/>
        <v>0</v>
      </c>
      <c r="L1061" s="491"/>
      <c r="M1061" s="496"/>
      <c r="N1061" s="496"/>
    </row>
    <row r="1062" spans="1:14" x14ac:dyDescent="0.3">
      <c r="A1062" s="490"/>
      <c r="B1062" s="490"/>
      <c r="C1062" s="673" t="e">
        <f>VLOOKUP(F1062,DB!$D$4:$G$403,4,FALSE)</f>
        <v>#N/A</v>
      </c>
      <c r="D1062" s="674" t="e">
        <f>VLOOKUP(F1062,DB!$D$4:$G$403,3,FALSE)</f>
        <v>#N/A</v>
      </c>
      <c r="E1062" s="675" t="e">
        <f>VLOOKUP(F1062,DB!$D$4:$G$403,2,FALSE)</f>
        <v>#N/A</v>
      </c>
      <c r="F1062" s="491"/>
      <c r="G1062" s="491"/>
      <c r="H1062" s="492"/>
      <c r="I1062" s="493"/>
      <c r="J1062" s="494" t="str">
        <f>IF(I1062="","I열의 환율적용방법 선택",IF(I1062="개별환율", "직접입력 하세요.", IF(OR(I1062="가중평균환율",I1062="송금환율"), "직접입력 하세요.", IF(I1062="원화집행", 1, IF(I1062="월별평균환율(미화)",VLOOKUP(MONTH(A1062),월별평균환율!$B$34:$D$45,2,0), IF(I1062="월별평균환율(현지화)",VLOOKUP(MONTH(A1062),월별평균환율!$B$34:$D$45,3,0)))))))</f>
        <v>I열의 환율적용방법 선택</v>
      </c>
      <c r="K1062" s="495">
        <f t="shared" si="16"/>
        <v>0</v>
      </c>
      <c r="L1062" s="491"/>
      <c r="M1062" s="496"/>
      <c r="N1062" s="496"/>
    </row>
    <row r="1063" spans="1:14" x14ac:dyDescent="0.3">
      <c r="A1063" s="490"/>
      <c r="B1063" s="490"/>
      <c r="C1063" s="673" t="e">
        <f>VLOOKUP(F1063,DB!$D$4:$G$403,4,FALSE)</f>
        <v>#N/A</v>
      </c>
      <c r="D1063" s="674" t="e">
        <f>VLOOKUP(F1063,DB!$D$4:$G$403,3,FALSE)</f>
        <v>#N/A</v>
      </c>
      <c r="E1063" s="675" t="e">
        <f>VLOOKUP(F1063,DB!$D$4:$G$403,2,FALSE)</f>
        <v>#N/A</v>
      </c>
      <c r="F1063" s="491"/>
      <c r="G1063" s="491"/>
      <c r="H1063" s="492"/>
      <c r="I1063" s="493"/>
      <c r="J1063" s="494" t="str">
        <f>IF(I1063="","I열의 환율적용방법 선택",IF(I1063="개별환율", "직접입력 하세요.", IF(OR(I1063="가중평균환율",I1063="송금환율"), "직접입력 하세요.", IF(I1063="원화집행", 1, IF(I1063="월별평균환율(미화)",VLOOKUP(MONTH(A1063),월별평균환율!$B$34:$D$45,2,0), IF(I1063="월별평균환율(현지화)",VLOOKUP(MONTH(A1063),월별평균환율!$B$34:$D$45,3,0)))))))</f>
        <v>I열의 환율적용방법 선택</v>
      </c>
      <c r="K1063" s="495">
        <f t="shared" si="16"/>
        <v>0</v>
      </c>
      <c r="L1063" s="491"/>
      <c r="M1063" s="496"/>
      <c r="N1063" s="496"/>
    </row>
    <row r="1064" spans="1:14" x14ac:dyDescent="0.3">
      <c r="A1064" s="490"/>
      <c r="B1064" s="490"/>
      <c r="C1064" s="673" t="e">
        <f>VLOOKUP(F1064,DB!$D$4:$G$403,4,FALSE)</f>
        <v>#N/A</v>
      </c>
      <c r="D1064" s="674" t="e">
        <f>VLOOKUP(F1064,DB!$D$4:$G$403,3,FALSE)</f>
        <v>#N/A</v>
      </c>
      <c r="E1064" s="675" t="e">
        <f>VLOOKUP(F1064,DB!$D$4:$G$403,2,FALSE)</f>
        <v>#N/A</v>
      </c>
      <c r="F1064" s="491"/>
      <c r="G1064" s="491"/>
      <c r="H1064" s="492"/>
      <c r="I1064" s="493"/>
      <c r="J1064" s="494" t="str">
        <f>IF(I1064="","I열의 환율적용방법 선택",IF(I1064="개별환율", "직접입력 하세요.", IF(OR(I1064="가중평균환율",I1064="송금환율"), "직접입력 하세요.", IF(I1064="원화집행", 1, IF(I1064="월별평균환율(미화)",VLOOKUP(MONTH(A1064),월별평균환율!$B$34:$D$45,2,0), IF(I1064="월별평균환율(현지화)",VLOOKUP(MONTH(A1064),월별평균환율!$B$34:$D$45,3,0)))))))</f>
        <v>I열의 환율적용방법 선택</v>
      </c>
      <c r="K1064" s="495">
        <f t="shared" si="16"/>
        <v>0</v>
      </c>
      <c r="L1064" s="491"/>
      <c r="M1064" s="496"/>
      <c r="N1064" s="496"/>
    </row>
    <row r="1065" spans="1:14" x14ac:dyDescent="0.3">
      <c r="A1065" s="490"/>
      <c r="B1065" s="490"/>
      <c r="C1065" s="673" t="e">
        <f>VLOOKUP(F1065,DB!$D$4:$G$403,4,FALSE)</f>
        <v>#N/A</v>
      </c>
      <c r="D1065" s="674" t="e">
        <f>VLOOKUP(F1065,DB!$D$4:$G$403,3,FALSE)</f>
        <v>#N/A</v>
      </c>
      <c r="E1065" s="675" t="e">
        <f>VLOOKUP(F1065,DB!$D$4:$G$403,2,FALSE)</f>
        <v>#N/A</v>
      </c>
      <c r="F1065" s="491"/>
      <c r="G1065" s="491"/>
      <c r="H1065" s="492"/>
      <c r="I1065" s="493"/>
      <c r="J1065" s="494" t="str">
        <f>IF(I1065="","I열의 환율적용방법 선택",IF(I1065="개별환율", "직접입력 하세요.", IF(OR(I1065="가중평균환율",I1065="송금환율"), "직접입력 하세요.", IF(I1065="원화집행", 1, IF(I1065="월별평균환율(미화)",VLOOKUP(MONTH(A1065),월별평균환율!$B$34:$D$45,2,0), IF(I1065="월별평균환율(현지화)",VLOOKUP(MONTH(A1065),월별평균환율!$B$34:$D$45,3,0)))))))</f>
        <v>I열의 환율적용방법 선택</v>
      </c>
      <c r="K1065" s="495">
        <f t="shared" si="16"/>
        <v>0</v>
      </c>
      <c r="L1065" s="491"/>
      <c r="M1065" s="496"/>
      <c r="N1065" s="496"/>
    </row>
    <row r="1066" spans="1:14" x14ac:dyDescent="0.3">
      <c r="A1066" s="490"/>
      <c r="B1066" s="490"/>
      <c r="C1066" s="673" t="e">
        <f>VLOOKUP(F1066,DB!$D$4:$G$403,4,FALSE)</f>
        <v>#N/A</v>
      </c>
      <c r="D1066" s="674" t="e">
        <f>VLOOKUP(F1066,DB!$D$4:$G$403,3,FALSE)</f>
        <v>#N/A</v>
      </c>
      <c r="E1066" s="675" t="e">
        <f>VLOOKUP(F1066,DB!$D$4:$G$403,2,FALSE)</f>
        <v>#N/A</v>
      </c>
      <c r="F1066" s="491"/>
      <c r="G1066" s="491"/>
      <c r="H1066" s="492"/>
      <c r="I1066" s="493"/>
      <c r="J1066" s="494" t="str">
        <f>IF(I1066="","I열의 환율적용방법 선택",IF(I1066="개별환율", "직접입력 하세요.", IF(OR(I1066="가중평균환율",I1066="송금환율"), "직접입력 하세요.", IF(I1066="원화집행", 1, IF(I1066="월별평균환율(미화)",VLOOKUP(MONTH(A1066),월별평균환율!$B$34:$D$45,2,0), IF(I1066="월별평균환율(현지화)",VLOOKUP(MONTH(A1066),월별평균환율!$B$34:$D$45,3,0)))))))</f>
        <v>I열의 환율적용방법 선택</v>
      </c>
      <c r="K1066" s="495">
        <f t="shared" si="16"/>
        <v>0</v>
      </c>
      <c r="L1066" s="491"/>
      <c r="M1066" s="496"/>
      <c r="N1066" s="496"/>
    </row>
    <row r="1067" spans="1:14" x14ac:dyDescent="0.3">
      <c r="A1067" s="490"/>
      <c r="B1067" s="490"/>
      <c r="C1067" s="673" t="e">
        <f>VLOOKUP(F1067,DB!$D$4:$G$403,4,FALSE)</f>
        <v>#N/A</v>
      </c>
      <c r="D1067" s="674" t="e">
        <f>VLOOKUP(F1067,DB!$D$4:$G$403,3,FALSE)</f>
        <v>#N/A</v>
      </c>
      <c r="E1067" s="675" t="e">
        <f>VLOOKUP(F1067,DB!$D$4:$G$403,2,FALSE)</f>
        <v>#N/A</v>
      </c>
      <c r="F1067" s="491"/>
      <c r="G1067" s="491"/>
      <c r="H1067" s="492"/>
      <c r="I1067" s="493"/>
      <c r="J1067" s="494" t="str">
        <f>IF(I1067="","I열의 환율적용방법 선택",IF(I1067="개별환율", "직접입력 하세요.", IF(OR(I1067="가중평균환율",I1067="송금환율"), "직접입력 하세요.", IF(I1067="원화집행", 1, IF(I1067="월별평균환율(미화)",VLOOKUP(MONTH(A1067),월별평균환율!$B$34:$D$45,2,0), IF(I1067="월별평균환율(현지화)",VLOOKUP(MONTH(A1067),월별평균환율!$B$34:$D$45,3,0)))))))</f>
        <v>I열의 환율적용방법 선택</v>
      </c>
      <c r="K1067" s="495">
        <f t="shared" si="16"/>
        <v>0</v>
      </c>
      <c r="L1067" s="491"/>
      <c r="M1067" s="496"/>
      <c r="N1067" s="496"/>
    </row>
    <row r="1068" spans="1:14" x14ac:dyDescent="0.3">
      <c r="A1068" s="490"/>
      <c r="B1068" s="490"/>
      <c r="C1068" s="673" t="e">
        <f>VLOOKUP(F1068,DB!$D$4:$G$403,4,FALSE)</f>
        <v>#N/A</v>
      </c>
      <c r="D1068" s="674" t="e">
        <f>VLOOKUP(F1068,DB!$D$4:$G$403,3,FALSE)</f>
        <v>#N/A</v>
      </c>
      <c r="E1068" s="675" t="e">
        <f>VLOOKUP(F1068,DB!$D$4:$G$403,2,FALSE)</f>
        <v>#N/A</v>
      </c>
      <c r="F1068" s="491"/>
      <c r="G1068" s="491"/>
      <c r="H1068" s="492"/>
      <c r="I1068" s="493"/>
      <c r="J1068" s="494" t="str">
        <f>IF(I1068="","I열의 환율적용방법 선택",IF(I1068="개별환율", "직접입력 하세요.", IF(OR(I1068="가중평균환율",I1068="송금환율"), "직접입력 하세요.", IF(I1068="원화집행", 1, IF(I1068="월별평균환율(미화)",VLOOKUP(MONTH(A1068),월별평균환율!$B$34:$D$45,2,0), IF(I1068="월별평균환율(현지화)",VLOOKUP(MONTH(A1068),월별평균환율!$B$34:$D$45,3,0)))))))</f>
        <v>I열의 환율적용방법 선택</v>
      </c>
      <c r="K1068" s="495">
        <f t="shared" si="16"/>
        <v>0</v>
      </c>
      <c r="L1068" s="491"/>
      <c r="M1068" s="496"/>
      <c r="N1068" s="496"/>
    </row>
    <row r="1069" spans="1:14" x14ac:dyDescent="0.3">
      <c r="A1069" s="490"/>
      <c r="B1069" s="490"/>
      <c r="C1069" s="673" t="e">
        <f>VLOOKUP(F1069,DB!$D$4:$G$403,4,FALSE)</f>
        <v>#N/A</v>
      </c>
      <c r="D1069" s="674" t="e">
        <f>VLOOKUP(F1069,DB!$D$4:$G$403,3,FALSE)</f>
        <v>#N/A</v>
      </c>
      <c r="E1069" s="675" t="e">
        <f>VLOOKUP(F1069,DB!$D$4:$G$403,2,FALSE)</f>
        <v>#N/A</v>
      </c>
      <c r="F1069" s="491"/>
      <c r="G1069" s="491"/>
      <c r="H1069" s="492"/>
      <c r="I1069" s="493"/>
      <c r="J1069" s="494" t="str">
        <f>IF(I1069="","I열의 환율적용방법 선택",IF(I1069="개별환율", "직접입력 하세요.", IF(OR(I1069="가중평균환율",I1069="송금환율"), "직접입력 하세요.", IF(I1069="원화집행", 1, IF(I1069="월별평균환율(미화)",VLOOKUP(MONTH(A1069),월별평균환율!$B$34:$D$45,2,0), IF(I1069="월별평균환율(현지화)",VLOOKUP(MONTH(A1069),월별평균환율!$B$34:$D$45,3,0)))))))</f>
        <v>I열의 환율적용방법 선택</v>
      </c>
      <c r="K1069" s="495">
        <f t="shared" si="16"/>
        <v>0</v>
      </c>
      <c r="L1069" s="491"/>
      <c r="M1069" s="496"/>
      <c r="N1069" s="496"/>
    </row>
    <row r="1070" spans="1:14" x14ac:dyDescent="0.3">
      <c r="A1070" s="490"/>
      <c r="B1070" s="490"/>
      <c r="C1070" s="673" t="e">
        <f>VLOOKUP(F1070,DB!$D$4:$G$403,4,FALSE)</f>
        <v>#N/A</v>
      </c>
      <c r="D1070" s="674" t="e">
        <f>VLOOKUP(F1070,DB!$D$4:$G$403,3,FALSE)</f>
        <v>#N/A</v>
      </c>
      <c r="E1070" s="675" t="e">
        <f>VLOOKUP(F1070,DB!$D$4:$G$403,2,FALSE)</f>
        <v>#N/A</v>
      </c>
      <c r="F1070" s="491"/>
      <c r="G1070" s="491"/>
      <c r="H1070" s="492"/>
      <c r="I1070" s="493"/>
      <c r="J1070" s="494" t="str">
        <f>IF(I1070="","I열의 환율적용방법 선택",IF(I1070="개별환율", "직접입력 하세요.", IF(OR(I1070="가중평균환율",I1070="송금환율"), "직접입력 하세요.", IF(I1070="원화집행", 1, IF(I1070="월별평균환율(미화)",VLOOKUP(MONTH(A1070),월별평균환율!$B$34:$D$45,2,0), IF(I1070="월별평균환율(현지화)",VLOOKUP(MONTH(A1070),월별평균환율!$B$34:$D$45,3,0)))))))</f>
        <v>I열의 환율적용방법 선택</v>
      </c>
      <c r="K1070" s="495">
        <f t="shared" si="16"/>
        <v>0</v>
      </c>
      <c r="L1070" s="491"/>
      <c r="M1070" s="496"/>
      <c r="N1070" s="496"/>
    </row>
    <row r="1071" spans="1:14" x14ac:dyDescent="0.3">
      <c r="A1071" s="490"/>
      <c r="B1071" s="490"/>
      <c r="C1071" s="673" t="e">
        <f>VLOOKUP(F1071,DB!$D$4:$G$403,4,FALSE)</f>
        <v>#N/A</v>
      </c>
      <c r="D1071" s="674" t="e">
        <f>VLOOKUP(F1071,DB!$D$4:$G$403,3,FALSE)</f>
        <v>#N/A</v>
      </c>
      <c r="E1071" s="675" t="e">
        <f>VLOOKUP(F1071,DB!$D$4:$G$403,2,FALSE)</f>
        <v>#N/A</v>
      </c>
      <c r="F1071" s="491"/>
      <c r="G1071" s="491"/>
      <c r="H1071" s="492"/>
      <c r="I1071" s="493"/>
      <c r="J1071" s="494" t="str">
        <f>IF(I1071="","I열의 환율적용방법 선택",IF(I1071="개별환율", "직접입력 하세요.", IF(OR(I1071="가중평균환율",I1071="송금환율"), "직접입력 하세요.", IF(I1071="원화집행", 1, IF(I1071="월별평균환율(미화)",VLOOKUP(MONTH(A1071),월별평균환율!$B$34:$D$45,2,0), IF(I1071="월별평균환율(현지화)",VLOOKUP(MONTH(A1071),월별평균환율!$B$34:$D$45,3,0)))))))</f>
        <v>I열의 환율적용방법 선택</v>
      </c>
      <c r="K1071" s="495">
        <f t="shared" si="16"/>
        <v>0</v>
      </c>
      <c r="L1071" s="491"/>
      <c r="M1071" s="496"/>
      <c r="N1071" s="496"/>
    </row>
    <row r="1072" spans="1:14" x14ac:dyDescent="0.3">
      <c r="A1072" s="490"/>
      <c r="B1072" s="490"/>
      <c r="C1072" s="673" t="e">
        <f>VLOOKUP(F1072,DB!$D$4:$G$403,4,FALSE)</f>
        <v>#N/A</v>
      </c>
      <c r="D1072" s="674" t="e">
        <f>VLOOKUP(F1072,DB!$D$4:$G$403,3,FALSE)</f>
        <v>#N/A</v>
      </c>
      <c r="E1072" s="675" t="e">
        <f>VLOOKUP(F1072,DB!$D$4:$G$403,2,FALSE)</f>
        <v>#N/A</v>
      </c>
      <c r="F1072" s="491"/>
      <c r="G1072" s="491"/>
      <c r="H1072" s="492"/>
      <c r="I1072" s="493"/>
      <c r="J1072" s="494" t="str">
        <f>IF(I1072="","I열의 환율적용방법 선택",IF(I1072="개별환율", "직접입력 하세요.", IF(OR(I1072="가중평균환율",I1072="송금환율"), "직접입력 하세요.", IF(I1072="원화집행", 1, IF(I1072="월별평균환율(미화)",VLOOKUP(MONTH(A1072),월별평균환율!$B$34:$D$45,2,0), IF(I1072="월별평균환율(현지화)",VLOOKUP(MONTH(A1072),월별평균환율!$B$34:$D$45,3,0)))))))</f>
        <v>I열의 환율적용방법 선택</v>
      </c>
      <c r="K1072" s="495">
        <f t="shared" si="16"/>
        <v>0</v>
      </c>
      <c r="L1072" s="491"/>
      <c r="M1072" s="496"/>
      <c r="N1072" s="496"/>
    </row>
    <row r="1073" spans="1:14" x14ac:dyDescent="0.3">
      <c r="A1073" s="490"/>
      <c r="B1073" s="490"/>
      <c r="C1073" s="673" t="e">
        <f>VLOOKUP(F1073,DB!$D$4:$G$403,4,FALSE)</f>
        <v>#N/A</v>
      </c>
      <c r="D1073" s="674" t="e">
        <f>VLOOKUP(F1073,DB!$D$4:$G$403,3,FALSE)</f>
        <v>#N/A</v>
      </c>
      <c r="E1073" s="675" t="e">
        <f>VLOOKUP(F1073,DB!$D$4:$G$403,2,FALSE)</f>
        <v>#N/A</v>
      </c>
      <c r="F1073" s="491"/>
      <c r="G1073" s="491"/>
      <c r="H1073" s="492"/>
      <c r="I1073" s="493"/>
      <c r="J1073" s="494" t="str">
        <f>IF(I1073="","I열의 환율적용방법 선택",IF(I1073="개별환율", "직접입력 하세요.", IF(OR(I1073="가중평균환율",I1073="송금환율"), "직접입력 하세요.", IF(I1073="원화집행", 1, IF(I1073="월별평균환율(미화)",VLOOKUP(MONTH(A1073),월별평균환율!$B$34:$D$45,2,0), IF(I1073="월별평균환율(현지화)",VLOOKUP(MONTH(A1073),월별평균환율!$B$34:$D$45,3,0)))))))</f>
        <v>I열의 환율적용방법 선택</v>
      </c>
      <c r="K1073" s="495">
        <f t="shared" si="16"/>
        <v>0</v>
      </c>
      <c r="L1073" s="491"/>
      <c r="M1073" s="496"/>
      <c r="N1073" s="496"/>
    </row>
    <row r="1074" spans="1:14" x14ac:dyDescent="0.3">
      <c r="A1074" s="490"/>
      <c r="B1074" s="490"/>
      <c r="C1074" s="673" t="e">
        <f>VLOOKUP(F1074,DB!$D$4:$G$403,4,FALSE)</f>
        <v>#N/A</v>
      </c>
      <c r="D1074" s="674" t="e">
        <f>VLOOKUP(F1074,DB!$D$4:$G$403,3,FALSE)</f>
        <v>#N/A</v>
      </c>
      <c r="E1074" s="675" t="e">
        <f>VLOOKUP(F1074,DB!$D$4:$G$403,2,FALSE)</f>
        <v>#N/A</v>
      </c>
      <c r="F1074" s="491"/>
      <c r="G1074" s="491"/>
      <c r="H1074" s="492"/>
      <c r="I1074" s="493"/>
      <c r="J1074" s="494" t="str">
        <f>IF(I1074="","I열의 환율적용방법 선택",IF(I1074="개별환율", "직접입력 하세요.", IF(OR(I1074="가중평균환율",I1074="송금환율"), "직접입력 하세요.", IF(I1074="원화집행", 1, IF(I1074="월별평균환율(미화)",VLOOKUP(MONTH(A1074),월별평균환율!$B$34:$D$45,2,0), IF(I1074="월별평균환율(현지화)",VLOOKUP(MONTH(A1074),월별평균환율!$B$34:$D$45,3,0)))))))</f>
        <v>I열의 환율적용방법 선택</v>
      </c>
      <c r="K1074" s="495">
        <f t="shared" si="16"/>
        <v>0</v>
      </c>
      <c r="L1074" s="491"/>
      <c r="M1074" s="496"/>
      <c r="N1074" s="496"/>
    </row>
    <row r="1075" spans="1:14" x14ac:dyDescent="0.3">
      <c r="A1075" s="490"/>
      <c r="B1075" s="490"/>
      <c r="C1075" s="673" t="e">
        <f>VLOOKUP(F1075,DB!$D$4:$G$403,4,FALSE)</f>
        <v>#N/A</v>
      </c>
      <c r="D1075" s="674" t="e">
        <f>VLOOKUP(F1075,DB!$D$4:$G$403,3,FALSE)</f>
        <v>#N/A</v>
      </c>
      <c r="E1075" s="675" t="e">
        <f>VLOOKUP(F1075,DB!$D$4:$G$403,2,FALSE)</f>
        <v>#N/A</v>
      </c>
      <c r="F1075" s="491"/>
      <c r="G1075" s="491"/>
      <c r="H1075" s="492"/>
      <c r="I1075" s="493"/>
      <c r="J1075" s="494" t="str">
        <f>IF(I1075="","I열의 환율적용방법 선택",IF(I1075="개별환율", "직접입력 하세요.", IF(OR(I1075="가중평균환율",I1075="송금환율"), "직접입력 하세요.", IF(I1075="원화집행", 1, IF(I1075="월별평균환율(미화)",VLOOKUP(MONTH(A1075),월별평균환율!$B$34:$D$45,2,0), IF(I1075="월별평균환율(현지화)",VLOOKUP(MONTH(A1075),월별평균환율!$B$34:$D$45,3,0)))))))</f>
        <v>I열의 환율적용방법 선택</v>
      </c>
      <c r="K1075" s="495">
        <f t="shared" si="16"/>
        <v>0</v>
      </c>
      <c r="L1075" s="491"/>
      <c r="M1075" s="496"/>
      <c r="N1075" s="496"/>
    </row>
    <row r="1076" spans="1:14" x14ac:dyDescent="0.3">
      <c r="A1076" s="490"/>
      <c r="B1076" s="490"/>
      <c r="C1076" s="673" t="e">
        <f>VLOOKUP(F1076,DB!$D$4:$G$403,4,FALSE)</f>
        <v>#N/A</v>
      </c>
      <c r="D1076" s="674" t="e">
        <f>VLOOKUP(F1076,DB!$D$4:$G$403,3,FALSE)</f>
        <v>#N/A</v>
      </c>
      <c r="E1076" s="675" t="e">
        <f>VLOOKUP(F1076,DB!$D$4:$G$403,2,FALSE)</f>
        <v>#N/A</v>
      </c>
      <c r="F1076" s="491"/>
      <c r="G1076" s="491"/>
      <c r="H1076" s="492"/>
      <c r="I1076" s="493"/>
      <c r="J1076" s="494" t="str">
        <f>IF(I1076="","I열의 환율적용방법 선택",IF(I1076="개별환율", "직접입력 하세요.", IF(OR(I1076="가중평균환율",I1076="송금환율"), "직접입력 하세요.", IF(I1076="원화집행", 1, IF(I1076="월별평균환율(미화)",VLOOKUP(MONTH(A1076),월별평균환율!$B$34:$D$45,2,0), IF(I1076="월별평균환율(현지화)",VLOOKUP(MONTH(A1076),월별평균환율!$B$34:$D$45,3,0)))))))</f>
        <v>I열의 환율적용방법 선택</v>
      </c>
      <c r="K1076" s="495">
        <f t="shared" si="16"/>
        <v>0</v>
      </c>
      <c r="L1076" s="491"/>
      <c r="M1076" s="496"/>
      <c r="N1076" s="496"/>
    </row>
    <row r="1077" spans="1:14" x14ac:dyDescent="0.3">
      <c r="A1077" s="490"/>
      <c r="B1077" s="490"/>
      <c r="C1077" s="673" t="e">
        <f>VLOOKUP(F1077,DB!$D$4:$G$403,4,FALSE)</f>
        <v>#N/A</v>
      </c>
      <c r="D1077" s="674" t="e">
        <f>VLOOKUP(F1077,DB!$D$4:$G$403,3,FALSE)</f>
        <v>#N/A</v>
      </c>
      <c r="E1077" s="675" t="e">
        <f>VLOOKUP(F1077,DB!$D$4:$G$403,2,FALSE)</f>
        <v>#N/A</v>
      </c>
      <c r="F1077" s="491"/>
      <c r="G1077" s="491"/>
      <c r="H1077" s="492"/>
      <c r="I1077" s="493"/>
      <c r="J1077" s="494" t="str">
        <f>IF(I1077="","I열의 환율적용방법 선택",IF(I1077="개별환율", "직접입력 하세요.", IF(OR(I1077="가중평균환율",I1077="송금환율"), "직접입력 하세요.", IF(I1077="원화집행", 1, IF(I1077="월별평균환율(미화)",VLOOKUP(MONTH(A1077),월별평균환율!$B$34:$D$45,2,0), IF(I1077="월별평균환율(현지화)",VLOOKUP(MONTH(A1077),월별평균환율!$B$34:$D$45,3,0)))))))</f>
        <v>I열의 환율적용방법 선택</v>
      </c>
      <c r="K1077" s="495">
        <f t="shared" si="16"/>
        <v>0</v>
      </c>
      <c r="L1077" s="491"/>
      <c r="M1077" s="496"/>
      <c r="N1077" s="496"/>
    </row>
    <row r="1078" spans="1:14" x14ac:dyDescent="0.3">
      <c r="A1078" s="490"/>
      <c r="B1078" s="490"/>
      <c r="C1078" s="673" t="e">
        <f>VLOOKUP(F1078,DB!$D$4:$G$403,4,FALSE)</f>
        <v>#N/A</v>
      </c>
      <c r="D1078" s="674" t="e">
        <f>VLOOKUP(F1078,DB!$D$4:$G$403,3,FALSE)</f>
        <v>#N/A</v>
      </c>
      <c r="E1078" s="675" t="e">
        <f>VLOOKUP(F1078,DB!$D$4:$G$403,2,FALSE)</f>
        <v>#N/A</v>
      </c>
      <c r="F1078" s="491"/>
      <c r="G1078" s="491"/>
      <c r="H1078" s="492"/>
      <c r="I1078" s="493"/>
      <c r="J1078" s="494" t="str">
        <f>IF(I1078="","I열의 환율적용방법 선택",IF(I1078="개별환율", "직접입력 하세요.", IF(OR(I1078="가중평균환율",I1078="송금환율"), "직접입력 하세요.", IF(I1078="원화집행", 1, IF(I1078="월별평균환율(미화)",VLOOKUP(MONTH(A1078),월별평균환율!$B$34:$D$45,2,0), IF(I1078="월별평균환율(현지화)",VLOOKUP(MONTH(A1078),월별평균환율!$B$34:$D$45,3,0)))))))</f>
        <v>I열의 환율적용방법 선택</v>
      </c>
      <c r="K1078" s="495">
        <f t="shared" si="16"/>
        <v>0</v>
      </c>
      <c r="L1078" s="491"/>
      <c r="M1078" s="496"/>
      <c r="N1078" s="496"/>
    </row>
    <row r="1079" spans="1:14" x14ac:dyDescent="0.3">
      <c r="A1079" s="490"/>
      <c r="B1079" s="490"/>
      <c r="C1079" s="673" t="e">
        <f>VLOOKUP(F1079,DB!$D$4:$G$403,4,FALSE)</f>
        <v>#N/A</v>
      </c>
      <c r="D1079" s="674" t="e">
        <f>VLOOKUP(F1079,DB!$D$4:$G$403,3,FALSE)</f>
        <v>#N/A</v>
      </c>
      <c r="E1079" s="675" t="e">
        <f>VLOOKUP(F1079,DB!$D$4:$G$403,2,FALSE)</f>
        <v>#N/A</v>
      </c>
      <c r="F1079" s="491"/>
      <c r="G1079" s="491"/>
      <c r="H1079" s="492"/>
      <c r="I1079" s="493"/>
      <c r="J1079" s="494" t="str">
        <f>IF(I1079="","I열의 환율적용방법 선택",IF(I1079="개별환율", "직접입력 하세요.", IF(OR(I1079="가중평균환율",I1079="송금환율"), "직접입력 하세요.", IF(I1079="원화집행", 1, IF(I1079="월별평균환율(미화)",VLOOKUP(MONTH(A1079),월별평균환율!$B$34:$D$45,2,0), IF(I1079="월별평균환율(현지화)",VLOOKUP(MONTH(A1079),월별평균환율!$B$34:$D$45,3,0)))))))</f>
        <v>I열의 환율적용방법 선택</v>
      </c>
      <c r="K1079" s="495">
        <f t="shared" si="16"/>
        <v>0</v>
      </c>
      <c r="L1079" s="491"/>
      <c r="M1079" s="496"/>
      <c r="N1079" s="496"/>
    </row>
    <row r="1080" spans="1:14" x14ac:dyDescent="0.3">
      <c r="A1080" s="490"/>
      <c r="B1080" s="490"/>
      <c r="C1080" s="673" t="e">
        <f>VLOOKUP(F1080,DB!$D$4:$G$403,4,FALSE)</f>
        <v>#N/A</v>
      </c>
      <c r="D1080" s="674" t="e">
        <f>VLOOKUP(F1080,DB!$D$4:$G$403,3,FALSE)</f>
        <v>#N/A</v>
      </c>
      <c r="E1080" s="675" t="e">
        <f>VLOOKUP(F1080,DB!$D$4:$G$403,2,FALSE)</f>
        <v>#N/A</v>
      </c>
      <c r="F1080" s="491"/>
      <c r="G1080" s="491"/>
      <c r="H1080" s="492"/>
      <c r="I1080" s="493"/>
      <c r="J1080" s="494" t="str">
        <f>IF(I1080="","I열의 환율적용방법 선택",IF(I1080="개별환율", "직접입력 하세요.", IF(OR(I1080="가중평균환율",I1080="송금환율"), "직접입력 하세요.", IF(I1080="원화집행", 1, IF(I1080="월별평균환율(미화)",VLOOKUP(MONTH(A1080),월별평균환율!$B$34:$D$45,2,0), IF(I1080="월별평균환율(현지화)",VLOOKUP(MONTH(A1080),월별평균환율!$B$34:$D$45,3,0)))))))</f>
        <v>I열의 환율적용방법 선택</v>
      </c>
      <c r="K1080" s="495">
        <f t="shared" si="16"/>
        <v>0</v>
      </c>
      <c r="L1080" s="491"/>
      <c r="M1080" s="496"/>
      <c r="N1080" s="496"/>
    </row>
    <row r="1081" spans="1:14" x14ac:dyDescent="0.3">
      <c r="A1081" s="490"/>
      <c r="B1081" s="490"/>
      <c r="C1081" s="673" t="e">
        <f>VLOOKUP(F1081,DB!$D$4:$G$403,4,FALSE)</f>
        <v>#N/A</v>
      </c>
      <c r="D1081" s="674" t="e">
        <f>VLOOKUP(F1081,DB!$D$4:$G$403,3,FALSE)</f>
        <v>#N/A</v>
      </c>
      <c r="E1081" s="675" t="e">
        <f>VLOOKUP(F1081,DB!$D$4:$G$403,2,FALSE)</f>
        <v>#N/A</v>
      </c>
      <c r="F1081" s="491"/>
      <c r="G1081" s="491"/>
      <c r="H1081" s="492"/>
      <c r="I1081" s="493"/>
      <c r="J1081" s="494" t="str">
        <f>IF(I1081="","I열의 환율적용방법 선택",IF(I1081="개별환율", "직접입력 하세요.", IF(OR(I1081="가중평균환율",I1081="송금환율"), "직접입력 하세요.", IF(I1081="원화집행", 1, IF(I1081="월별평균환율(미화)",VLOOKUP(MONTH(A1081),월별평균환율!$B$34:$D$45,2,0), IF(I1081="월별평균환율(현지화)",VLOOKUP(MONTH(A1081),월별평균환율!$B$34:$D$45,3,0)))))))</f>
        <v>I열의 환율적용방법 선택</v>
      </c>
      <c r="K1081" s="495">
        <f t="shared" si="16"/>
        <v>0</v>
      </c>
      <c r="L1081" s="491"/>
      <c r="M1081" s="496"/>
      <c r="N1081" s="496"/>
    </row>
    <row r="1082" spans="1:14" x14ac:dyDescent="0.3">
      <c r="A1082" s="490"/>
      <c r="B1082" s="490"/>
      <c r="C1082" s="673" t="e">
        <f>VLOOKUP(F1082,DB!$D$4:$G$403,4,FALSE)</f>
        <v>#N/A</v>
      </c>
      <c r="D1082" s="674" t="e">
        <f>VLOOKUP(F1082,DB!$D$4:$G$403,3,FALSE)</f>
        <v>#N/A</v>
      </c>
      <c r="E1082" s="675" t="e">
        <f>VLOOKUP(F1082,DB!$D$4:$G$403,2,FALSE)</f>
        <v>#N/A</v>
      </c>
      <c r="F1082" s="491"/>
      <c r="G1082" s="491"/>
      <c r="H1082" s="492"/>
      <c r="I1082" s="493"/>
      <c r="J1082" s="494" t="str">
        <f>IF(I1082="","I열의 환율적용방법 선택",IF(I1082="개별환율", "직접입력 하세요.", IF(OR(I1082="가중평균환율",I1082="송금환율"), "직접입력 하세요.", IF(I1082="원화집행", 1, IF(I1082="월별평균환율(미화)",VLOOKUP(MONTH(A1082),월별평균환율!$B$34:$D$45,2,0), IF(I1082="월별평균환율(현지화)",VLOOKUP(MONTH(A1082),월별평균환율!$B$34:$D$45,3,0)))))))</f>
        <v>I열의 환율적용방법 선택</v>
      </c>
      <c r="K1082" s="495">
        <f t="shared" si="16"/>
        <v>0</v>
      </c>
      <c r="L1082" s="491"/>
      <c r="M1082" s="496"/>
      <c r="N1082" s="496"/>
    </row>
    <row r="1083" spans="1:14" x14ac:dyDescent="0.3">
      <c r="A1083" s="490"/>
      <c r="B1083" s="490"/>
      <c r="C1083" s="673" t="e">
        <f>VLOOKUP(F1083,DB!$D$4:$G$403,4,FALSE)</f>
        <v>#N/A</v>
      </c>
      <c r="D1083" s="674" t="e">
        <f>VLOOKUP(F1083,DB!$D$4:$G$403,3,FALSE)</f>
        <v>#N/A</v>
      </c>
      <c r="E1083" s="675" t="e">
        <f>VLOOKUP(F1083,DB!$D$4:$G$403,2,FALSE)</f>
        <v>#N/A</v>
      </c>
      <c r="F1083" s="491"/>
      <c r="G1083" s="491"/>
      <c r="H1083" s="492"/>
      <c r="I1083" s="493"/>
      <c r="J1083" s="494" t="str">
        <f>IF(I1083="","I열의 환율적용방법 선택",IF(I1083="개별환율", "직접입력 하세요.", IF(OR(I1083="가중평균환율",I1083="송금환율"), "직접입력 하세요.", IF(I1083="원화집행", 1, IF(I1083="월별평균환율(미화)",VLOOKUP(MONTH(A1083),월별평균환율!$B$34:$D$45,2,0), IF(I1083="월별평균환율(현지화)",VLOOKUP(MONTH(A1083),월별평균환율!$B$34:$D$45,3,0)))))))</f>
        <v>I열의 환율적용방법 선택</v>
      </c>
      <c r="K1083" s="495">
        <f t="shared" si="16"/>
        <v>0</v>
      </c>
      <c r="L1083" s="491"/>
      <c r="M1083" s="496"/>
      <c r="N1083" s="496"/>
    </row>
    <row r="1084" spans="1:14" x14ac:dyDescent="0.3">
      <c r="A1084" s="490"/>
      <c r="B1084" s="490"/>
      <c r="C1084" s="673" t="e">
        <f>VLOOKUP(F1084,DB!$D$4:$G$403,4,FALSE)</f>
        <v>#N/A</v>
      </c>
      <c r="D1084" s="674" t="e">
        <f>VLOOKUP(F1084,DB!$D$4:$G$403,3,FALSE)</f>
        <v>#N/A</v>
      </c>
      <c r="E1084" s="675" t="e">
        <f>VLOOKUP(F1084,DB!$D$4:$G$403,2,FALSE)</f>
        <v>#N/A</v>
      </c>
      <c r="F1084" s="491"/>
      <c r="G1084" s="491"/>
      <c r="H1084" s="492"/>
      <c r="I1084" s="493"/>
      <c r="J1084" s="494" t="str">
        <f>IF(I1084="","I열의 환율적용방법 선택",IF(I1084="개별환율", "직접입력 하세요.", IF(OR(I1084="가중평균환율",I1084="송금환율"), "직접입력 하세요.", IF(I1084="원화집행", 1, IF(I1084="월별평균환율(미화)",VLOOKUP(MONTH(A1084),월별평균환율!$B$34:$D$45,2,0), IF(I1084="월별평균환율(현지화)",VLOOKUP(MONTH(A1084),월별평균환율!$B$34:$D$45,3,0)))))))</f>
        <v>I열의 환율적용방법 선택</v>
      </c>
      <c r="K1084" s="495">
        <f t="shared" si="16"/>
        <v>0</v>
      </c>
      <c r="L1084" s="491"/>
      <c r="M1084" s="496"/>
      <c r="N1084" s="496"/>
    </row>
    <row r="1085" spans="1:14" x14ac:dyDescent="0.3">
      <c r="A1085" s="490"/>
      <c r="B1085" s="490"/>
      <c r="C1085" s="673" t="e">
        <f>VLOOKUP(F1085,DB!$D$4:$G$403,4,FALSE)</f>
        <v>#N/A</v>
      </c>
      <c r="D1085" s="674" t="e">
        <f>VLOOKUP(F1085,DB!$D$4:$G$403,3,FALSE)</f>
        <v>#N/A</v>
      </c>
      <c r="E1085" s="675" t="e">
        <f>VLOOKUP(F1085,DB!$D$4:$G$403,2,FALSE)</f>
        <v>#N/A</v>
      </c>
      <c r="F1085" s="491"/>
      <c r="G1085" s="491"/>
      <c r="H1085" s="492"/>
      <c r="I1085" s="493"/>
      <c r="J1085" s="494" t="str">
        <f>IF(I1085="","I열의 환율적용방법 선택",IF(I1085="개별환율", "직접입력 하세요.", IF(OR(I1085="가중평균환율",I1085="송금환율"), "직접입력 하세요.", IF(I1085="원화집행", 1, IF(I1085="월별평균환율(미화)",VLOOKUP(MONTH(A1085),월별평균환율!$B$34:$D$45,2,0), IF(I1085="월별평균환율(현지화)",VLOOKUP(MONTH(A1085),월별평균환율!$B$34:$D$45,3,0)))))))</f>
        <v>I열의 환율적용방법 선택</v>
      </c>
      <c r="K1085" s="495">
        <f t="shared" si="16"/>
        <v>0</v>
      </c>
      <c r="L1085" s="491"/>
      <c r="M1085" s="496"/>
      <c r="N1085" s="496"/>
    </row>
    <row r="1086" spans="1:14" x14ac:dyDescent="0.3">
      <c r="A1086" s="490"/>
      <c r="B1086" s="490"/>
      <c r="C1086" s="673" t="e">
        <f>VLOOKUP(F1086,DB!$D$4:$G$403,4,FALSE)</f>
        <v>#N/A</v>
      </c>
      <c r="D1086" s="674" t="e">
        <f>VLOOKUP(F1086,DB!$D$4:$G$403,3,FALSE)</f>
        <v>#N/A</v>
      </c>
      <c r="E1086" s="675" t="e">
        <f>VLOOKUP(F1086,DB!$D$4:$G$403,2,FALSE)</f>
        <v>#N/A</v>
      </c>
      <c r="F1086" s="491"/>
      <c r="G1086" s="491"/>
      <c r="H1086" s="492"/>
      <c r="I1086" s="493"/>
      <c r="J1086" s="494" t="str">
        <f>IF(I1086="","I열의 환율적용방법 선택",IF(I1086="개별환율", "직접입력 하세요.", IF(OR(I1086="가중평균환율",I1086="송금환율"), "직접입력 하세요.", IF(I1086="원화집행", 1, IF(I1086="월별평균환율(미화)",VLOOKUP(MONTH(A1086),월별평균환율!$B$34:$D$45,2,0), IF(I1086="월별평균환율(현지화)",VLOOKUP(MONTH(A1086),월별평균환율!$B$34:$D$45,3,0)))))))</f>
        <v>I열의 환율적용방법 선택</v>
      </c>
      <c r="K1086" s="495">
        <f t="shared" si="16"/>
        <v>0</v>
      </c>
      <c r="L1086" s="491"/>
      <c r="M1086" s="496"/>
      <c r="N1086" s="496"/>
    </row>
    <row r="1087" spans="1:14" x14ac:dyDescent="0.3">
      <c r="A1087" s="490"/>
      <c r="B1087" s="490"/>
      <c r="C1087" s="673" t="e">
        <f>VLOOKUP(F1087,DB!$D$4:$G$403,4,FALSE)</f>
        <v>#N/A</v>
      </c>
      <c r="D1087" s="674" t="e">
        <f>VLOOKUP(F1087,DB!$D$4:$G$403,3,FALSE)</f>
        <v>#N/A</v>
      </c>
      <c r="E1087" s="675" t="e">
        <f>VLOOKUP(F1087,DB!$D$4:$G$403,2,FALSE)</f>
        <v>#N/A</v>
      </c>
      <c r="F1087" s="491"/>
      <c r="G1087" s="491"/>
      <c r="H1087" s="492"/>
      <c r="I1087" s="493"/>
      <c r="J1087" s="494" t="str">
        <f>IF(I1087="","I열의 환율적용방법 선택",IF(I1087="개별환율", "직접입력 하세요.", IF(OR(I1087="가중평균환율",I1087="송금환율"), "직접입력 하세요.", IF(I1087="원화집행", 1, IF(I1087="월별평균환율(미화)",VLOOKUP(MONTH(A1087),월별평균환율!$B$34:$D$45,2,0), IF(I1087="월별평균환율(현지화)",VLOOKUP(MONTH(A1087),월별평균환율!$B$34:$D$45,3,0)))))))</f>
        <v>I열의 환율적용방법 선택</v>
      </c>
      <c r="K1087" s="495">
        <f t="shared" si="16"/>
        <v>0</v>
      </c>
      <c r="L1087" s="491"/>
      <c r="M1087" s="496"/>
      <c r="N1087" s="496"/>
    </row>
    <row r="1088" spans="1:14" x14ac:dyDescent="0.3">
      <c r="A1088" s="490"/>
      <c r="B1088" s="490"/>
      <c r="C1088" s="673" t="e">
        <f>VLOOKUP(F1088,DB!$D$4:$G$403,4,FALSE)</f>
        <v>#N/A</v>
      </c>
      <c r="D1088" s="674" t="e">
        <f>VLOOKUP(F1088,DB!$D$4:$G$403,3,FALSE)</f>
        <v>#N/A</v>
      </c>
      <c r="E1088" s="675" t="e">
        <f>VLOOKUP(F1088,DB!$D$4:$G$403,2,FALSE)</f>
        <v>#N/A</v>
      </c>
      <c r="F1088" s="491"/>
      <c r="G1088" s="491"/>
      <c r="H1088" s="492"/>
      <c r="I1088" s="493"/>
      <c r="J1088" s="494" t="str">
        <f>IF(I1088="","I열의 환율적용방법 선택",IF(I1088="개별환율", "직접입력 하세요.", IF(OR(I1088="가중평균환율",I1088="송금환율"), "직접입력 하세요.", IF(I1088="원화집행", 1, IF(I1088="월별평균환율(미화)",VLOOKUP(MONTH(A1088),월별평균환율!$B$34:$D$45,2,0), IF(I1088="월별평균환율(현지화)",VLOOKUP(MONTH(A1088),월별평균환율!$B$34:$D$45,3,0)))))))</f>
        <v>I열의 환율적용방법 선택</v>
      </c>
      <c r="K1088" s="495">
        <f t="shared" si="16"/>
        <v>0</v>
      </c>
      <c r="L1088" s="491"/>
      <c r="M1088" s="496"/>
      <c r="N1088" s="496"/>
    </row>
    <row r="1089" spans="1:14" x14ac:dyDescent="0.3">
      <c r="A1089" s="490"/>
      <c r="B1089" s="490"/>
      <c r="C1089" s="673" t="e">
        <f>VLOOKUP(F1089,DB!$D$4:$G$403,4,FALSE)</f>
        <v>#N/A</v>
      </c>
      <c r="D1089" s="674" t="e">
        <f>VLOOKUP(F1089,DB!$D$4:$G$403,3,FALSE)</f>
        <v>#N/A</v>
      </c>
      <c r="E1089" s="675" t="e">
        <f>VLOOKUP(F1089,DB!$D$4:$G$403,2,FALSE)</f>
        <v>#N/A</v>
      </c>
      <c r="F1089" s="491"/>
      <c r="G1089" s="491"/>
      <c r="H1089" s="492"/>
      <c r="I1089" s="493"/>
      <c r="J1089" s="494" t="str">
        <f>IF(I1089="","I열의 환율적용방법 선택",IF(I1089="개별환율", "직접입력 하세요.", IF(OR(I1089="가중평균환율",I1089="송금환율"), "직접입력 하세요.", IF(I1089="원화집행", 1, IF(I1089="월별평균환율(미화)",VLOOKUP(MONTH(A1089),월별평균환율!$B$34:$D$45,2,0), IF(I1089="월별평균환율(현지화)",VLOOKUP(MONTH(A1089),월별평균환율!$B$34:$D$45,3,0)))))))</f>
        <v>I열의 환율적용방법 선택</v>
      </c>
      <c r="K1089" s="495">
        <f t="shared" si="16"/>
        <v>0</v>
      </c>
      <c r="L1089" s="491"/>
      <c r="M1089" s="496"/>
      <c r="N1089" s="496"/>
    </row>
    <row r="1090" spans="1:14" x14ac:dyDescent="0.3">
      <c r="A1090" s="490"/>
      <c r="B1090" s="490"/>
      <c r="C1090" s="673" t="e">
        <f>VLOOKUP(F1090,DB!$D$4:$G$403,4,FALSE)</f>
        <v>#N/A</v>
      </c>
      <c r="D1090" s="674" t="e">
        <f>VLOOKUP(F1090,DB!$D$4:$G$403,3,FALSE)</f>
        <v>#N/A</v>
      </c>
      <c r="E1090" s="675" t="e">
        <f>VLOOKUP(F1090,DB!$D$4:$G$403,2,FALSE)</f>
        <v>#N/A</v>
      </c>
      <c r="F1090" s="491"/>
      <c r="G1090" s="491"/>
      <c r="H1090" s="492"/>
      <c r="I1090" s="493"/>
      <c r="J1090" s="494" t="str">
        <f>IF(I1090="","I열의 환율적용방법 선택",IF(I1090="개별환율", "직접입력 하세요.", IF(OR(I1090="가중평균환율",I1090="송금환율"), "직접입력 하세요.", IF(I1090="원화집행", 1, IF(I1090="월별평균환율(미화)",VLOOKUP(MONTH(A1090),월별평균환율!$B$34:$D$45,2,0), IF(I1090="월별평균환율(현지화)",VLOOKUP(MONTH(A1090),월별평균환율!$B$34:$D$45,3,0)))))))</f>
        <v>I열의 환율적용방법 선택</v>
      </c>
      <c r="K1090" s="495">
        <f t="shared" si="16"/>
        <v>0</v>
      </c>
      <c r="L1090" s="491"/>
      <c r="M1090" s="496"/>
      <c r="N1090" s="496"/>
    </row>
    <row r="1091" spans="1:14" x14ac:dyDescent="0.3">
      <c r="A1091" s="490"/>
      <c r="B1091" s="490"/>
      <c r="C1091" s="673" t="e">
        <f>VLOOKUP(F1091,DB!$D$4:$G$403,4,FALSE)</f>
        <v>#N/A</v>
      </c>
      <c r="D1091" s="674" t="e">
        <f>VLOOKUP(F1091,DB!$D$4:$G$403,3,FALSE)</f>
        <v>#N/A</v>
      </c>
      <c r="E1091" s="675" t="e">
        <f>VLOOKUP(F1091,DB!$D$4:$G$403,2,FALSE)</f>
        <v>#N/A</v>
      </c>
      <c r="F1091" s="491"/>
      <c r="G1091" s="491"/>
      <c r="H1091" s="492"/>
      <c r="I1091" s="493"/>
      <c r="J1091" s="494" t="str">
        <f>IF(I1091="","I열의 환율적용방법 선택",IF(I1091="개별환율", "직접입력 하세요.", IF(OR(I1091="가중평균환율",I1091="송금환율"), "직접입력 하세요.", IF(I1091="원화집행", 1, IF(I1091="월별평균환율(미화)",VLOOKUP(MONTH(A1091),월별평균환율!$B$34:$D$45,2,0), IF(I1091="월별평균환율(현지화)",VLOOKUP(MONTH(A1091),월별평균환율!$B$34:$D$45,3,0)))))))</f>
        <v>I열의 환율적용방법 선택</v>
      </c>
      <c r="K1091" s="495">
        <f t="shared" si="16"/>
        <v>0</v>
      </c>
      <c r="L1091" s="491"/>
      <c r="M1091" s="496"/>
      <c r="N1091" s="496"/>
    </row>
    <row r="1092" spans="1:14" x14ac:dyDescent="0.3">
      <c r="A1092" s="490"/>
      <c r="B1092" s="490"/>
      <c r="C1092" s="673" t="e">
        <f>VLOOKUP(F1092,DB!$D$4:$G$403,4,FALSE)</f>
        <v>#N/A</v>
      </c>
      <c r="D1092" s="674" t="e">
        <f>VLOOKUP(F1092,DB!$D$4:$G$403,3,FALSE)</f>
        <v>#N/A</v>
      </c>
      <c r="E1092" s="675" t="e">
        <f>VLOOKUP(F1092,DB!$D$4:$G$403,2,FALSE)</f>
        <v>#N/A</v>
      </c>
      <c r="F1092" s="491"/>
      <c r="G1092" s="491"/>
      <c r="H1092" s="492"/>
      <c r="I1092" s="493"/>
      <c r="J1092" s="494" t="str">
        <f>IF(I1092="","I열의 환율적용방법 선택",IF(I1092="개별환율", "직접입력 하세요.", IF(OR(I1092="가중평균환율",I1092="송금환율"), "직접입력 하세요.", IF(I1092="원화집행", 1, IF(I1092="월별평균환율(미화)",VLOOKUP(MONTH(A1092),월별평균환율!$B$34:$D$45,2,0), IF(I1092="월별평균환율(현지화)",VLOOKUP(MONTH(A1092),월별평균환율!$B$34:$D$45,3,0)))))))</f>
        <v>I열의 환율적용방법 선택</v>
      </c>
      <c r="K1092" s="495">
        <f t="shared" si="16"/>
        <v>0</v>
      </c>
      <c r="L1092" s="491"/>
      <c r="M1092" s="496"/>
      <c r="N1092" s="496"/>
    </row>
    <row r="1093" spans="1:14" x14ac:dyDescent="0.3">
      <c r="A1093" s="490"/>
      <c r="B1093" s="490"/>
      <c r="C1093" s="673" t="e">
        <f>VLOOKUP(F1093,DB!$D$4:$G$403,4,FALSE)</f>
        <v>#N/A</v>
      </c>
      <c r="D1093" s="674" t="e">
        <f>VLOOKUP(F1093,DB!$D$4:$G$403,3,FALSE)</f>
        <v>#N/A</v>
      </c>
      <c r="E1093" s="675" t="e">
        <f>VLOOKUP(F1093,DB!$D$4:$G$403,2,FALSE)</f>
        <v>#N/A</v>
      </c>
      <c r="F1093" s="491"/>
      <c r="G1093" s="491"/>
      <c r="H1093" s="492"/>
      <c r="I1093" s="493"/>
      <c r="J1093" s="494" t="str">
        <f>IF(I1093="","I열의 환율적용방법 선택",IF(I1093="개별환율", "직접입력 하세요.", IF(OR(I1093="가중평균환율",I1093="송금환율"), "직접입력 하세요.", IF(I1093="원화집행", 1, IF(I1093="월별평균환율(미화)",VLOOKUP(MONTH(A1093),월별평균환율!$B$34:$D$45,2,0), IF(I1093="월별평균환율(현지화)",VLOOKUP(MONTH(A1093),월별평균환율!$B$34:$D$45,3,0)))))))</f>
        <v>I열의 환율적용방법 선택</v>
      </c>
      <c r="K1093" s="495">
        <f t="shared" ref="K1093:K1156" si="17">IFERROR(ROUND(H1093*J1093, 0),0)</f>
        <v>0</v>
      </c>
      <c r="L1093" s="491"/>
      <c r="M1093" s="496"/>
      <c r="N1093" s="496"/>
    </row>
    <row r="1094" spans="1:14" x14ac:dyDescent="0.3">
      <c r="A1094" s="490"/>
      <c r="B1094" s="490"/>
      <c r="C1094" s="673" t="e">
        <f>VLOOKUP(F1094,DB!$D$4:$G$403,4,FALSE)</f>
        <v>#N/A</v>
      </c>
      <c r="D1094" s="674" t="e">
        <f>VLOOKUP(F1094,DB!$D$4:$G$403,3,FALSE)</f>
        <v>#N/A</v>
      </c>
      <c r="E1094" s="675" t="e">
        <f>VLOOKUP(F1094,DB!$D$4:$G$403,2,FALSE)</f>
        <v>#N/A</v>
      </c>
      <c r="F1094" s="491"/>
      <c r="G1094" s="491"/>
      <c r="H1094" s="492"/>
      <c r="I1094" s="493"/>
      <c r="J1094" s="494" t="str">
        <f>IF(I1094="","I열의 환율적용방법 선택",IF(I1094="개별환율", "직접입력 하세요.", IF(OR(I1094="가중평균환율",I1094="송금환율"), "직접입력 하세요.", IF(I1094="원화집행", 1, IF(I1094="월별평균환율(미화)",VLOOKUP(MONTH(A1094),월별평균환율!$B$34:$D$45,2,0), IF(I1094="월별평균환율(현지화)",VLOOKUP(MONTH(A1094),월별평균환율!$B$34:$D$45,3,0)))))))</f>
        <v>I열의 환율적용방법 선택</v>
      </c>
      <c r="K1094" s="495">
        <f t="shared" si="17"/>
        <v>0</v>
      </c>
      <c r="L1094" s="491"/>
      <c r="M1094" s="496"/>
      <c r="N1094" s="496"/>
    </row>
    <row r="1095" spans="1:14" x14ac:dyDescent="0.3">
      <c r="A1095" s="490"/>
      <c r="B1095" s="490"/>
      <c r="C1095" s="673" t="e">
        <f>VLOOKUP(F1095,DB!$D$4:$G$403,4,FALSE)</f>
        <v>#N/A</v>
      </c>
      <c r="D1095" s="674" t="e">
        <f>VLOOKUP(F1095,DB!$D$4:$G$403,3,FALSE)</f>
        <v>#N/A</v>
      </c>
      <c r="E1095" s="675" t="e">
        <f>VLOOKUP(F1095,DB!$D$4:$G$403,2,FALSE)</f>
        <v>#N/A</v>
      </c>
      <c r="F1095" s="491"/>
      <c r="G1095" s="491"/>
      <c r="H1095" s="492"/>
      <c r="I1095" s="493"/>
      <c r="J1095" s="494" t="str">
        <f>IF(I1095="","I열의 환율적용방법 선택",IF(I1095="개별환율", "직접입력 하세요.", IF(OR(I1095="가중평균환율",I1095="송금환율"), "직접입력 하세요.", IF(I1095="원화집행", 1, IF(I1095="월별평균환율(미화)",VLOOKUP(MONTH(A1095),월별평균환율!$B$34:$D$45,2,0), IF(I1095="월별평균환율(현지화)",VLOOKUP(MONTH(A1095),월별평균환율!$B$34:$D$45,3,0)))))))</f>
        <v>I열의 환율적용방법 선택</v>
      </c>
      <c r="K1095" s="495">
        <f t="shared" si="17"/>
        <v>0</v>
      </c>
      <c r="L1095" s="491"/>
      <c r="M1095" s="496"/>
      <c r="N1095" s="496"/>
    </row>
    <row r="1096" spans="1:14" x14ac:dyDescent="0.3">
      <c r="A1096" s="490"/>
      <c r="B1096" s="490"/>
      <c r="C1096" s="673" t="e">
        <f>VLOOKUP(F1096,DB!$D$4:$G$403,4,FALSE)</f>
        <v>#N/A</v>
      </c>
      <c r="D1096" s="674" t="e">
        <f>VLOOKUP(F1096,DB!$D$4:$G$403,3,FALSE)</f>
        <v>#N/A</v>
      </c>
      <c r="E1096" s="675" t="e">
        <f>VLOOKUP(F1096,DB!$D$4:$G$403,2,FALSE)</f>
        <v>#N/A</v>
      </c>
      <c r="F1096" s="491"/>
      <c r="G1096" s="491"/>
      <c r="H1096" s="492"/>
      <c r="I1096" s="493"/>
      <c r="J1096" s="494" t="str">
        <f>IF(I1096="","I열의 환율적용방법 선택",IF(I1096="개별환율", "직접입력 하세요.", IF(OR(I1096="가중평균환율",I1096="송금환율"), "직접입력 하세요.", IF(I1096="원화집행", 1, IF(I1096="월별평균환율(미화)",VLOOKUP(MONTH(A1096),월별평균환율!$B$34:$D$45,2,0), IF(I1096="월별평균환율(현지화)",VLOOKUP(MONTH(A1096),월별평균환율!$B$34:$D$45,3,0)))))))</f>
        <v>I열의 환율적용방법 선택</v>
      </c>
      <c r="K1096" s="495">
        <f t="shared" si="17"/>
        <v>0</v>
      </c>
      <c r="L1096" s="491"/>
      <c r="M1096" s="496"/>
      <c r="N1096" s="496"/>
    </row>
    <row r="1097" spans="1:14" x14ac:dyDescent="0.3">
      <c r="A1097" s="490"/>
      <c r="B1097" s="490"/>
      <c r="C1097" s="673" t="e">
        <f>VLOOKUP(F1097,DB!$D$4:$G$403,4,FALSE)</f>
        <v>#N/A</v>
      </c>
      <c r="D1097" s="674" t="e">
        <f>VLOOKUP(F1097,DB!$D$4:$G$403,3,FALSE)</f>
        <v>#N/A</v>
      </c>
      <c r="E1097" s="675" t="e">
        <f>VLOOKUP(F1097,DB!$D$4:$G$403,2,FALSE)</f>
        <v>#N/A</v>
      </c>
      <c r="F1097" s="491"/>
      <c r="G1097" s="491"/>
      <c r="H1097" s="492"/>
      <c r="I1097" s="493"/>
      <c r="J1097" s="494" t="str">
        <f>IF(I1097="","I열의 환율적용방법 선택",IF(I1097="개별환율", "직접입력 하세요.", IF(OR(I1097="가중평균환율",I1097="송금환율"), "직접입력 하세요.", IF(I1097="원화집행", 1, IF(I1097="월별평균환율(미화)",VLOOKUP(MONTH(A1097),월별평균환율!$B$34:$D$45,2,0), IF(I1097="월별평균환율(현지화)",VLOOKUP(MONTH(A1097),월별평균환율!$B$34:$D$45,3,0)))))))</f>
        <v>I열의 환율적용방법 선택</v>
      </c>
      <c r="K1097" s="495">
        <f t="shared" si="17"/>
        <v>0</v>
      </c>
      <c r="L1097" s="491"/>
      <c r="M1097" s="496"/>
      <c r="N1097" s="496"/>
    </row>
    <row r="1098" spans="1:14" x14ac:dyDescent="0.3">
      <c r="A1098" s="490"/>
      <c r="B1098" s="490"/>
      <c r="C1098" s="673" t="e">
        <f>VLOOKUP(F1098,DB!$D$4:$G$403,4,FALSE)</f>
        <v>#N/A</v>
      </c>
      <c r="D1098" s="674" t="e">
        <f>VLOOKUP(F1098,DB!$D$4:$G$403,3,FALSE)</f>
        <v>#N/A</v>
      </c>
      <c r="E1098" s="675" t="e">
        <f>VLOOKUP(F1098,DB!$D$4:$G$403,2,FALSE)</f>
        <v>#N/A</v>
      </c>
      <c r="F1098" s="491"/>
      <c r="G1098" s="491"/>
      <c r="H1098" s="492"/>
      <c r="I1098" s="493"/>
      <c r="J1098" s="494" t="str">
        <f>IF(I1098="","I열의 환율적용방법 선택",IF(I1098="개별환율", "직접입력 하세요.", IF(OR(I1098="가중평균환율",I1098="송금환율"), "직접입력 하세요.", IF(I1098="원화집행", 1, IF(I1098="월별평균환율(미화)",VLOOKUP(MONTH(A1098),월별평균환율!$B$34:$D$45,2,0), IF(I1098="월별평균환율(현지화)",VLOOKUP(MONTH(A1098),월별평균환율!$B$34:$D$45,3,0)))))))</f>
        <v>I열의 환율적용방법 선택</v>
      </c>
      <c r="K1098" s="495">
        <f t="shared" si="17"/>
        <v>0</v>
      </c>
      <c r="L1098" s="491"/>
      <c r="M1098" s="496"/>
      <c r="N1098" s="496"/>
    </row>
    <row r="1099" spans="1:14" x14ac:dyDescent="0.3">
      <c r="A1099" s="490"/>
      <c r="B1099" s="490"/>
      <c r="C1099" s="673" t="e">
        <f>VLOOKUP(F1099,DB!$D$4:$G$403,4,FALSE)</f>
        <v>#N/A</v>
      </c>
      <c r="D1099" s="674" t="e">
        <f>VLOOKUP(F1099,DB!$D$4:$G$403,3,FALSE)</f>
        <v>#N/A</v>
      </c>
      <c r="E1099" s="675" t="e">
        <f>VLOOKUP(F1099,DB!$D$4:$G$403,2,FALSE)</f>
        <v>#N/A</v>
      </c>
      <c r="F1099" s="491"/>
      <c r="G1099" s="491"/>
      <c r="H1099" s="492"/>
      <c r="I1099" s="493"/>
      <c r="J1099" s="494" t="str">
        <f>IF(I1099="","I열의 환율적용방법 선택",IF(I1099="개별환율", "직접입력 하세요.", IF(OR(I1099="가중평균환율",I1099="송금환율"), "직접입력 하세요.", IF(I1099="원화집행", 1, IF(I1099="월별평균환율(미화)",VLOOKUP(MONTH(A1099),월별평균환율!$B$34:$D$45,2,0), IF(I1099="월별평균환율(현지화)",VLOOKUP(MONTH(A1099),월별평균환율!$B$34:$D$45,3,0)))))))</f>
        <v>I열의 환율적용방법 선택</v>
      </c>
      <c r="K1099" s="495">
        <f t="shared" si="17"/>
        <v>0</v>
      </c>
      <c r="L1099" s="491"/>
      <c r="M1099" s="496"/>
      <c r="N1099" s="496"/>
    </row>
    <row r="1100" spans="1:14" x14ac:dyDescent="0.3">
      <c r="A1100" s="490"/>
      <c r="B1100" s="490"/>
      <c r="C1100" s="673" t="e">
        <f>VLOOKUP(F1100,DB!$D$4:$G$403,4,FALSE)</f>
        <v>#N/A</v>
      </c>
      <c r="D1100" s="674" t="e">
        <f>VLOOKUP(F1100,DB!$D$4:$G$403,3,FALSE)</f>
        <v>#N/A</v>
      </c>
      <c r="E1100" s="675" t="e">
        <f>VLOOKUP(F1100,DB!$D$4:$G$403,2,FALSE)</f>
        <v>#N/A</v>
      </c>
      <c r="F1100" s="491"/>
      <c r="G1100" s="491"/>
      <c r="H1100" s="492"/>
      <c r="I1100" s="493"/>
      <c r="J1100" s="494" t="str">
        <f>IF(I1100="","I열의 환율적용방법 선택",IF(I1100="개별환율", "직접입력 하세요.", IF(OR(I1100="가중평균환율",I1100="송금환율"), "직접입력 하세요.", IF(I1100="원화집행", 1, IF(I1100="월별평균환율(미화)",VLOOKUP(MONTH(A1100),월별평균환율!$B$34:$D$45,2,0), IF(I1100="월별평균환율(현지화)",VLOOKUP(MONTH(A1100),월별평균환율!$B$34:$D$45,3,0)))))))</f>
        <v>I열의 환율적용방법 선택</v>
      </c>
      <c r="K1100" s="495">
        <f t="shared" si="17"/>
        <v>0</v>
      </c>
      <c r="L1100" s="491"/>
      <c r="M1100" s="496"/>
      <c r="N1100" s="496"/>
    </row>
    <row r="1101" spans="1:14" x14ac:dyDescent="0.3">
      <c r="A1101" s="490"/>
      <c r="B1101" s="490"/>
      <c r="C1101" s="673" t="e">
        <f>VLOOKUP(F1101,DB!$D$4:$G$403,4,FALSE)</f>
        <v>#N/A</v>
      </c>
      <c r="D1101" s="674" t="e">
        <f>VLOOKUP(F1101,DB!$D$4:$G$403,3,FALSE)</f>
        <v>#N/A</v>
      </c>
      <c r="E1101" s="675" t="e">
        <f>VLOOKUP(F1101,DB!$D$4:$G$403,2,FALSE)</f>
        <v>#N/A</v>
      </c>
      <c r="F1101" s="491"/>
      <c r="G1101" s="491"/>
      <c r="H1101" s="492"/>
      <c r="I1101" s="493"/>
      <c r="J1101" s="494" t="str">
        <f>IF(I1101="","I열의 환율적용방법 선택",IF(I1101="개별환율", "직접입력 하세요.", IF(OR(I1101="가중평균환율",I1101="송금환율"), "직접입력 하세요.", IF(I1101="원화집행", 1, IF(I1101="월별평균환율(미화)",VLOOKUP(MONTH(A1101),월별평균환율!$B$34:$D$45,2,0), IF(I1101="월별평균환율(현지화)",VLOOKUP(MONTH(A1101),월별평균환율!$B$34:$D$45,3,0)))))))</f>
        <v>I열의 환율적용방법 선택</v>
      </c>
      <c r="K1101" s="495">
        <f t="shared" si="17"/>
        <v>0</v>
      </c>
      <c r="L1101" s="491"/>
      <c r="M1101" s="496"/>
      <c r="N1101" s="496"/>
    </row>
    <row r="1102" spans="1:14" x14ac:dyDescent="0.3">
      <c r="A1102" s="490"/>
      <c r="B1102" s="490"/>
      <c r="C1102" s="673" t="e">
        <f>VLOOKUP(F1102,DB!$D$4:$G$403,4,FALSE)</f>
        <v>#N/A</v>
      </c>
      <c r="D1102" s="674" t="e">
        <f>VLOOKUP(F1102,DB!$D$4:$G$403,3,FALSE)</f>
        <v>#N/A</v>
      </c>
      <c r="E1102" s="675" t="e">
        <f>VLOOKUP(F1102,DB!$D$4:$G$403,2,FALSE)</f>
        <v>#N/A</v>
      </c>
      <c r="F1102" s="491"/>
      <c r="G1102" s="491"/>
      <c r="H1102" s="492"/>
      <c r="I1102" s="493"/>
      <c r="J1102" s="494" t="str">
        <f>IF(I1102="","I열의 환율적용방법 선택",IF(I1102="개별환율", "직접입력 하세요.", IF(OR(I1102="가중평균환율",I1102="송금환율"), "직접입력 하세요.", IF(I1102="원화집행", 1, IF(I1102="월별평균환율(미화)",VLOOKUP(MONTH(A1102),월별평균환율!$B$34:$D$45,2,0), IF(I1102="월별평균환율(현지화)",VLOOKUP(MONTH(A1102),월별평균환율!$B$34:$D$45,3,0)))))))</f>
        <v>I열의 환율적용방법 선택</v>
      </c>
      <c r="K1102" s="495">
        <f t="shared" si="17"/>
        <v>0</v>
      </c>
      <c r="L1102" s="491"/>
      <c r="M1102" s="496"/>
      <c r="N1102" s="496"/>
    </row>
    <row r="1103" spans="1:14" x14ac:dyDescent="0.3">
      <c r="A1103" s="490"/>
      <c r="B1103" s="490"/>
      <c r="C1103" s="673" t="e">
        <f>VLOOKUP(F1103,DB!$D$4:$G$403,4,FALSE)</f>
        <v>#N/A</v>
      </c>
      <c r="D1103" s="674" t="e">
        <f>VLOOKUP(F1103,DB!$D$4:$G$403,3,FALSE)</f>
        <v>#N/A</v>
      </c>
      <c r="E1103" s="675" t="e">
        <f>VLOOKUP(F1103,DB!$D$4:$G$403,2,FALSE)</f>
        <v>#N/A</v>
      </c>
      <c r="F1103" s="491"/>
      <c r="G1103" s="491"/>
      <c r="H1103" s="492"/>
      <c r="I1103" s="493"/>
      <c r="J1103" s="494" t="str">
        <f>IF(I1103="","I열의 환율적용방법 선택",IF(I1103="개별환율", "직접입력 하세요.", IF(OR(I1103="가중평균환율",I1103="송금환율"), "직접입력 하세요.", IF(I1103="원화집행", 1, IF(I1103="월별평균환율(미화)",VLOOKUP(MONTH(A1103),월별평균환율!$B$34:$D$45,2,0), IF(I1103="월별평균환율(현지화)",VLOOKUP(MONTH(A1103),월별평균환율!$B$34:$D$45,3,0)))))))</f>
        <v>I열의 환율적용방법 선택</v>
      </c>
      <c r="K1103" s="495">
        <f t="shared" si="17"/>
        <v>0</v>
      </c>
      <c r="L1103" s="491"/>
      <c r="M1103" s="496"/>
      <c r="N1103" s="496"/>
    </row>
    <row r="1104" spans="1:14" x14ac:dyDescent="0.3">
      <c r="A1104" s="490"/>
      <c r="B1104" s="490"/>
      <c r="C1104" s="673" t="e">
        <f>VLOOKUP(F1104,DB!$D$4:$G$403,4,FALSE)</f>
        <v>#N/A</v>
      </c>
      <c r="D1104" s="674" t="e">
        <f>VLOOKUP(F1104,DB!$D$4:$G$403,3,FALSE)</f>
        <v>#N/A</v>
      </c>
      <c r="E1104" s="675" t="e">
        <f>VLOOKUP(F1104,DB!$D$4:$G$403,2,FALSE)</f>
        <v>#N/A</v>
      </c>
      <c r="F1104" s="491"/>
      <c r="G1104" s="491"/>
      <c r="H1104" s="492"/>
      <c r="I1104" s="493"/>
      <c r="J1104" s="494" t="str">
        <f>IF(I1104="","I열의 환율적용방법 선택",IF(I1104="개별환율", "직접입력 하세요.", IF(OR(I1104="가중평균환율",I1104="송금환율"), "직접입력 하세요.", IF(I1104="원화집행", 1, IF(I1104="월별평균환율(미화)",VLOOKUP(MONTH(A1104),월별평균환율!$B$34:$D$45,2,0), IF(I1104="월별평균환율(현지화)",VLOOKUP(MONTH(A1104),월별평균환율!$B$34:$D$45,3,0)))))))</f>
        <v>I열의 환율적용방법 선택</v>
      </c>
      <c r="K1104" s="495">
        <f t="shared" si="17"/>
        <v>0</v>
      </c>
      <c r="L1104" s="491"/>
      <c r="M1104" s="496"/>
      <c r="N1104" s="496"/>
    </row>
    <row r="1105" spans="1:14" x14ac:dyDescent="0.3">
      <c r="A1105" s="490"/>
      <c r="B1105" s="490"/>
      <c r="C1105" s="673" t="e">
        <f>VLOOKUP(F1105,DB!$D$4:$G$403,4,FALSE)</f>
        <v>#N/A</v>
      </c>
      <c r="D1105" s="674" t="e">
        <f>VLOOKUP(F1105,DB!$D$4:$G$403,3,FALSE)</f>
        <v>#N/A</v>
      </c>
      <c r="E1105" s="675" t="e">
        <f>VLOOKUP(F1105,DB!$D$4:$G$403,2,FALSE)</f>
        <v>#N/A</v>
      </c>
      <c r="F1105" s="491"/>
      <c r="G1105" s="491"/>
      <c r="H1105" s="492"/>
      <c r="I1105" s="493"/>
      <c r="J1105" s="494" t="str">
        <f>IF(I1105="","I열의 환율적용방법 선택",IF(I1105="개별환율", "직접입력 하세요.", IF(OR(I1105="가중평균환율",I1105="송금환율"), "직접입력 하세요.", IF(I1105="원화집행", 1, IF(I1105="월별평균환율(미화)",VLOOKUP(MONTH(A1105),월별평균환율!$B$34:$D$45,2,0), IF(I1105="월별평균환율(현지화)",VLOOKUP(MONTH(A1105),월별평균환율!$B$34:$D$45,3,0)))))))</f>
        <v>I열의 환율적용방법 선택</v>
      </c>
      <c r="K1105" s="495">
        <f t="shared" si="17"/>
        <v>0</v>
      </c>
      <c r="L1105" s="491"/>
      <c r="M1105" s="496"/>
      <c r="N1105" s="496"/>
    </row>
    <row r="1106" spans="1:14" x14ac:dyDescent="0.3">
      <c r="A1106" s="490"/>
      <c r="B1106" s="490"/>
      <c r="C1106" s="673" t="e">
        <f>VLOOKUP(F1106,DB!$D$4:$G$403,4,FALSE)</f>
        <v>#N/A</v>
      </c>
      <c r="D1106" s="674" t="e">
        <f>VLOOKUP(F1106,DB!$D$4:$G$403,3,FALSE)</f>
        <v>#N/A</v>
      </c>
      <c r="E1106" s="675" t="e">
        <f>VLOOKUP(F1106,DB!$D$4:$G$403,2,FALSE)</f>
        <v>#N/A</v>
      </c>
      <c r="F1106" s="491"/>
      <c r="G1106" s="491"/>
      <c r="H1106" s="492"/>
      <c r="I1106" s="493"/>
      <c r="J1106" s="494" t="str">
        <f>IF(I1106="","I열의 환율적용방법 선택",IF(I1106="개별환율", "직접입력 하세요.", IF(OR(I1106="가중평균환율",I1106="송금환율"), "직접입력 하세요.", IF(I1106="원화집행", 1, IF(I1106="월별평균환율(미화)",VLOOKUP(MONTH(A1106),월별평균환율!$B$34:$D$45,2,0), IF(I1106="월별평균환율(현지화)",VLOOKUP(MONTH(A1106),월별평균환율!$B$34:$D$45,3,0)))))))</f>
        <v>I열의 환율적용방법 선택</v>
      </c>
      <c r="K1106" s="495">
        <f t="shared" si="17"/>
        <v>0</v>
      </c>
      <c r="L1106" s="491"/>
      <c r="M1106" s="496"/>
      <c r="N1106" s="496"/>
    </row>
    <row r="1107" spans="1:14" x14ac:dyDescent="0.3">
      <c r="A1107" s="490"/>
      <c r="B1107" s="490"/>
      <c r="C1107" s="673" t="e">
        <f>VLOOKUP(F1107,DB!$D$4:$G$403,4,FALSE)</f>
        <v>#N/A</v>
      </c>
      <c r="D1107" s="674" t="e">
        <f>VLOOKUP(F1107,DB!$D$4:$G$403,3,FALSE)</f>
        <v>#N/A</v>
      </c>
      <c r="E1107" s="675" t="e">
        <f>VLOOKUP(F1107,DB!$D$4:$G$403,2,FALSE)</f>
        <v>#N/A</v>
      </c>
      <c r="F1107" s="491"/>
      <c r="G1107" s="491"/>
      <c r="H1107" s="492"/>
      <c r="I1107" s="493"/>
      <c r="J1107" s="494" t="str">
        <f>IF(I1107="","I열의 환율적용방법 선택",IF(I1107="개별환율", "직접입력 하세요.", IF(OR(I1107="가중평균환율",I1107="송금환율"), "직접입력 하세요.", IF(I1107="원화집행", 1, IF(I1107="월별평균환율(미화)",VLOOKUP(MONTH(A1107),월별평균환율!$B$34:$D$45,2,0), IF(I1107="월별평균환율(현지화)",VLOOKUP(MONTH(A1107),월별평균환율!$B$34:$D$45,3,0)))))))</f>
        <v>I열의 환율적용방법 선택</v>
      </c>
      <c r="K1107" s="495">
        <f t="shared" si="17"/>
        <v>0</v>
      </c>
      <c r="L1107" s="491"/>
      <c r="M1107" s="496"/>
      <c r="N1107" s="496"/>
    </row>
    <row r="1108" spans="1:14" x14ac:dyDescent="0.3">
      <c r="A1108" s="490"/>
      <c r="B1108" s="490"/>
      <c r="C1108" s="673" t="e">
        <f>VLOOKUP(F1108,DB!$D$4:$G$403,4,FALSE)</f>
        <v>#N/A</v>
      </c>
      <c r="D1108" s="674" t="e">
        <f>VLOOKUP(F1108,DB!$D$4:$G$403,3,FALSE)</f>
        <v>#N/A</v>
      </c>
      <c r="E1108" s="675" t="e">
        <f>VLOOKUP(F1108,DB!$D$4:$G$403,2,FALSE)</f>
        <v>#N/A</v>
      </c>
      <c r="F1108" s="491"/>
      <c r="G1108" s="491"/>
      <c r="H1108" s="492"/>
      <c r="I1108" s="493"/>
      <c r="J1108" s="494" t="str">
        <f>IF(I1108="","I열의 환율적용방법 선택",IF(I1108="개별환율", "직접입력 하세요.", IF(OR(I1108="가중평균환율",I1108="송금환율"), "직접입력 하세요.", IF(I1108="원화집행", 1, IF(I1108="월별평균환율(미화)",VLOOKUP(MONTH(A1108),월별평균환율!$B$34:$D$45,2,0), IF(I1108="월별평균환율(현지화)",VLOOKUP(MONTH(A1108),월별평균환율!$B$34:$D$45,3,0)))))))</f>
        <v>I열의 환율적용방법 선택</v>
      </c>
      <c r="K1108" s="495">
        <f t="shared" si="17"/>
        <v>0</v>
      </c>
      <c r="L1108" s="491"/>
      <c r="M1108" s="496"/>
      <c r="N1108" s="496"/>
    </row>
    <row r="1109" spans="1:14" x14ac:dyDescent="0.3">
      <c r="A1109" s="490"/>
      <c r="B1109" s="490"/>
      <c r="C1109" s="673" t="e">
        <f>VLOOKUP(F1109,DB!$D$4:$G$403,4,FALSE)</f>
        <v>#N/A</v>
      </c>
      <c r="D1109" s="674" t="e">
        <f>VLOOKUP(F1109,DB!$D$4:$G$403,3,FALSE)</f>
        <v>#N/A</v>
      </c>
      <c r="E1109" s="675" t="e">
        <f>VLOOKUP(F1109,DB!$D$4:$G$403,2,FALSE)</f>
        <v>#N/A</v>
      </c>
      <c r="F1109" s="491"/>
      <c r="G1109" s="491"/>
      <c r="H1109" s="492"/>
      <c r="I1109" s="493"/>
      <c r="J1109" s="494" t="str">
        <f>IF(I1109="","I열의 환율적용방법 선택",IF(I1109="개별환율", "직접입력 하세요.", IF(OR(I1109="가중평균환율",I1109="송금환율"), "직접입력 하세요.", IF(I1109="원화집행", 1, IF(I1109="월별평균환율(미화)",VLOOKUP(MONTH(A1109),월별평균환율!$B$34:$D$45,2,0), IF(I1109="월별평균환율(현지화)",VLOOKUP(MONTH(A1109),월별평균환율!$B$34:$D$45,3,0)))))))</f>
        <v>I열의 환율적용방법 선택</v>
      </c>
      <c r="K1109" s="495">
        <f t="shared" si="17"/>
        <v>0</v>
      </c>
      <c r="L1109" s="491"/>
      <c r="M1109" s="496"/>
      <c r="N1109" s="496"/>
    </row>
    <row r="1110" spans="1:14" x14ac:dyDescent="0.3">
      <c r="A1110" s="490"/>
      <c r="B1110" s="490"/>
      <c r="C1110" s="673" t="e">
        <f>VLOOKUP(F1110,DB!$D$4:$G$403,4,FALSE)</f>
        <v>#N/A</v>
      </c>
      <c r="D1110" s="674" t="e">
        <f>VLOOKUP(F1110,DB!$D$4:$G$403,3,FALSE)</f>
        <v>#N/A</v>
      </c>
      <c r="E1110" s="675" t="e">
        <f>VLOOKUP(F1110,DB!$D$4:$G$403,2,FALSE)</f>
        <v>#N/A</v>
      </c>
      <c r="F1110" s="491"/>
      <c r="G1110" s="491"/>
      <c r="H1110" s="492"/>
      <c r="I1110" s="493"/>
      <c r="J1110" s="494" t="str">
        <f>IF(I1110="","I열의 환율적용방법 선택",IF(I1110="개별환율", "직접입력 하세요.", IF(OR(I1110="가중평균환율",I1110="송금환율"), "직접입력 하세요.", IF(I1110="원화집행", 1, IF(I1110="월별평균환율(미화)",VLOOKUP(MONTH(A1110),월별평균환율!$B$34:$D$45,2,0), IF(I1110="월별평균환율(현지화)",VLOOKUP(MONTH(A1110),월별평균환율!$B$34:$D$45,3,0)))))))</f>
        <v>I열의 환율적용방법 선택</v>
      </c>
      <c r="K1110" s="495">
        <f t="shared" si="17"/>
        <v>0</v>
      </c>
      <c r="L1110" s="491"/>
      <c r="M1110" s="496"/>
      <c r="N1110" s="496"/>
    </row>
    <row r="1111" spans="1:14" x14ac:dyDescent="0.3">
      <c r="A1111" s="490"/>
      <c r="B1111" s="490"/>
      <c r="C1111" s="673" t="e">
        <f>VLOOKUP(F1111,DB!$D$4:$G$403,4,FALSE)</f>
        <v>#N/A</v>
      </c>
      <c r="D1111" s="674" t="e">
        <f>VLOOKUP(F1111,DB!$D$4:$G$403,3,FALSE)</f>
        <v>#N/A</v>
      </c>
      <c r="E1111" s="675" t="e">
        <f>VLOOKUP(F1111,DB!$D$4:$G$403,2,FALSE)</f>
        <v>#N/A</v>
      </c>
      <c r="F1111" s="491"/>
      <c r="G1111" s="491"/>
      <c r="H1111" s="492"/>
      <c r="I1111" s="493"/>
      <c r="J1111" s="494" t="str">
        <f>IF(I1111="","I열의 환율적용방법 선택",IF(I1111="개별환율", "직접입력 하세요.", IF(OR(I1111="가중평균환율",I1111="송금환율"), "직접입력 하세요.", IF(I1111="원화집행", 1, IF(I1111="월별평균환율(미화)",VLOOKUP(MONTH(A1111),월별평균환율!$B$34:$D$45,2,0), IF(I1111="월별평균환율(현지화)",VLOOKUP(MONTH(A1111),월별평균환율!$B$34:$D$45,3,0)))))))</f>
        <v>I열의 환율적용방법 선택</v>
      </c>
      <c r="K1111" s="495">
        <f t="shared" si="17"/>
        <v>0</v>
      </c>
      <c r="L1111" s="491"/>
      <c r="M1111" s="496"/>
      <c r="N1111" s="496"/>
    </row>
    <row r="1112" spans="1:14" x14ac:dyDescent="0.3">
      <c r="A1112" s="490"/>
      <c r="B1112" s="490"/>
      <c r="C1112" s="673" t="e">
        <f>VLOOKUP(F1112,DB!$D$4:$G$403,4,FALSE)</f>
        <v>#N/A</v>
      </c>
      <c r="D1112" s="674" t="e">
        <f>VLOOKUP(F1112,DB!$D$4:$G$403,3,FALSE)</f>
        <v>#N/A</v>
      </c>
      <c r="E1112" s="675" t="e">
        <f>VLOOKUP(F1112,DB!$D$4:$G$403,2,FALSE)</f>
        <v>#N/A</v>
      </c>
      <c r="F1112" s="491"/>
      <c r="G1112" s="491"/>
      <c r="H1112" s="492"/>
      <c r="I1112" s="493"/>
      <c r="J1112" s="494" t="str">
        <f>IF(I1112="","I열의 환율적용방법 선택",IF(I1112="개별환율", "직접입력 하세요.", IF(OR(I1112="가중평균환율",I1112="송금환율"), "직접입력 하세요.", IF(I1112="원화집행", 1, IF(I1112="월별평균환율(미화)",VLOOKUP(MONTH(A1112),월별평균환율!$B$34:$D$45,2,0), IF(I1112="월별평균환율(현지화)",VLOOKUP(MONTH(A1112),월별평균환율!$B$34:$D$45,3,0)))))))</f>
        <v>I열의 환율적용방법 선택</v>
      </c>
      <c r="K1112" s="495">
        <f t="shared" si="17"/>
        <v>0</v>
      </c>
      <c r="L1112" s="491"/>
      <c r="M1112" s="496"/>
      <c r="N1112" s="496"/>
    </row>
    <row r="1113" spans="1:14" x14ac:dyDescent="0.3">
      <c r="A1113" s="490"/>
      <c r="B1113" s="490"/>
      <c r="C1113" s="673" t="e">
        <f>VLOOKUP(F1113,DB!$D$4:$G$403,4,FALSE)</f>
        <v>#N/A</v>
      </c>
      <c r="D1113" s="674" t="e">
        <f>VLOOKUP(F1113,DB!$D$4:$G$403,3,FALSE)</f>
        <v>#N/A</v>
      </c>
      <c r="E1113" s="675" t="e">
        <f>VLOOKUP(F1113,DB!$D$4:$G$403,2,FALSE)</f>
        <v>#N/A</v>
      </c>
      <c r="F1113" s="491"/>
      <c r="G1113" s="491"/>
      <c r="H1113" s="492"/>
      <c r="I1113" s="493"/>
      <c r="J1113" s="494" t="str">
        <f>IF(I1113="","I열의 환율적용방법 선택",IF(I1113="개별환율", "직접입력 하세요.", IF(OR(I1113="가중평균환율",I1113="송금환율"), "직접입력 하세요.", IF(I1113="원화집행", 1, IF(I1113="월별평균환율(미화)",VLOOKUP(MONTH(A1113),월별평균환율!$B$34:$D$45,2,0), IF(I1113="월별평균환율(현지화)",VLOOKUP(MONTH(A1113),월별평균환율!$B$34:$D$45,3,0)))))))</f>
        <v>I열의 환율적용방법 선택</v>
      </c>
      <c r="K1113" s="495">
        <f t="shared" si="17"/>
        <v>0</v>
      </c>
      <c r="L1113" s="491"/>
      <c r="M1113" s="496"/>
      <c r="N1113" s="496"/>
    </row>
    <row r="1114" spans="1:14" x14ac:dyDescent="0.3">
      <c r="A1114" s="490"/>
      <c r="B1114" s="490"/>
      <c r="C1114" s="673" t="e">
        <f>VLOOKUP(F1114,DB!$D$4:$G$403,4,FALSE)</f>
        <v>#N/A</v>
      </c>
      <c r="D1114" s="674" t="e">
        <f>VLOOKUP(F1114,DB!$D$4:$G$403,3,FALSE)</f>
        <v>#N/A</v>
      </c>
      <c r="E1114" s="675" t="e">
        <f>VLOOKUP(F1114,DB!$D$4:$G$403,2,FALSE)</f>
        <v>#N/A</v>
      </c>
      <c r="F1114" s="491"/>
      <c r="G1114" s="491"/>
      <c r="H1114" s="492"/>
      <c r="I1114" s="493"/>
      <c r="J1114" s="494" t="str">
        <f>IF(I1114="","I열의 환율적용방법 선택",IF(I1114="개별환율", "직접입력 하세요.", IF(OR(I1114="가중평균환율",I1114="송금환율"), "직접입력 하세요.", IF(I1114="원화집행", 1, IF(I1114="월별평균환율(미화)",VLOOKUP(MONTH(A1114),월별평균환율!$B$34:$D$45,2,0), IF(I1114="월별평균환율(현지화)",VLOOKUP(MONTH(A1114),월별평균환율!$B$34:$D$45,3,0)))))))</f>
        <v>I열의 환율적용방법 선택</v>
      </c>
      <c r="K1114" s="495">
        <f t="shared" si="17"/>
        <v>0</v>
      </c>
      <c r="L1114" s="491"/>
      <c r="M1114" s="496"/>
      <c r="N1114" s="496"/>
    </row>
    <row r="1115" spans="1:14" x14ac:dyDescent="0.3">
      <c r="A1115" s="490"/>
      <c r="B1115" s="490"/>
      <c r="C1115" s="673" t="e">
        <f>VLOOKUP(F1115,DB!$D$4:$G$403,4,FALSE)</f>
        <v>#N/A</v>
      </c>
      <c r="D1115" s="674" t="e">
        <f>VLOOKUP(F1115,DB!$D$4:$G$403,3,FALSE)</f>
        <v>#N/A</v>
      </c>
      <c r="E1115" s="675" t="e">
        <f>VLOOKUP(F1115,DB!$D$4:$G$403,2,FALSE)</f>
        <v>#N/A</v>
      </c>
      <c r="F1115" s="491"/>
      <c r="G1115" s="491"/>
      <c r="H1115" s="492"/>
      <c r="I1115" s="493"/>
      <c r="J1115" s="494" t="str">
        <f>IF(I1115="","I열의 환율적용방법 선택",IF(I1115="개별환율", "직접입력 하세요.", IF(OR(I1115="가중평균환율",I1115="송금환율"), "직접입력 하세요.", IF(I1115="원화집행", 1, IF(I1115="월별평균환율(미화)",VLOOKUP(MONTH(A1115),월별평균환율!$B$34:$D$45,2,0), IF(I1115="월별평균환율(현지화)",VLOOKUP(MONTH(A1115),월별평균환율!$B$34:$D$45,3,0)))))))</f>
        <v>I열의 환율적용방법 선택</v>
      </c>
      <c r="K1115" s="495">
        <f t="shared" si="17"/>
        <v>0</v>
      </c>
      <c r="L1115" s="491"/>
      <c r="M1115" s="496"/>
      <c r="N1115" s="496"/>
    </row>
    <row r="1116" spans="1:14" x14ac:dyDescent="0.3">
      <c r="A1116" s="490"/>
      <c r="B1116" s="490"/>
      <c r="C1116" s="673" t="e">
        <f>VLOOKUP(F1116,DB!$D$4:$G$403,4,FALSE)</f>
        <v>#N/A</v>
      </c>
      <c r="D1116" s="674" t="e">
        <f>VLOOKUP(F1116,DB!$D$4:$G$403,3,FALSE)</f>
        <v>#N/A</v>
      </c>
      <c r="E1116" s="675" t="e">
        <f>VLOOKUP(F1116,DB!$D$4:$G$403,2,FALSE)</f>
        <v>#N/A</v>
      </c>
      <c r="F1116" s="491"/>
      <c r="G1116" s="491"/>
      <c r="H1116" s="492"/>
      <c r="I1116" s="493"/>
      <c r="J1116" s="494" t="str">
        <f>IF(I1116="","I열의 환율적용방법 선택",IF(I1116="개별환율", "직접입력 하세요.", IF(OR(I1116="가중평균환율",I1116="송금환율"), "직접입력 하세요.", IF(I1116="원화집행", 1, IF(I1116="월별평균환율(미화)",VLOOKUP(MONTH(A1116),월별평균환율!$B$34:$D$45,2,0), IF(I1116="월별평균환율(현지화)",VLOOKUP(MONTH(A1116),월별평균환율!$B$34:$D$45,3,0)))))))</f>
        <v>I열의 환율적용방법 선택</v>
      </c>
      <c r="K1116" s="495">
        <f t="shared" si="17"/>
        <v>0</v>
      </c>
      <c r="L1116" s="491"/>
      <c r="M1116" s="496"/>
      <c r="N1116" s="496"/>
    </row>
    <row r="1117" spans="1:14" x14ac:dyDescent="0.3">
      <c r="A1117" s="490"/>
      <c r="B1117" s="490"/>
      <c r="C1117" s="673" t="e">
        <f>VLOOKUP(F1117,DB!$D$4:$G$403,4,FALSE)</f>
        <v>#N/A</v>
      </c>
      <c r="D1117" s="674" t="e">
        <f>VLOOKUP(F1117,DB!$D$4:$G$403,3,FALSE)</f>
        <v>#N/A</v>
      </c>
      <c r="E1117" s="675" t="e">
        <f>VLOOKUP(F1117,DB!$D$4:$G$403,2,FALSE)</f>
        <v>#N/A</v>
      </c>
      <c r="F1117" s="491"/>
      <c r="G1117" s="491"/>
      <c r="H1117" s="492"/>
      <c r="I1117" s="493"/>
      <c r="J1117" s="494" t="str">
        <f>IF(I1117="","I열의 환율적용방법 선택",IF(I1117="개별환율", "직접입력 하세요.", IF(OR(I1117="가중평균환율",I1117="송금환율"), "직접입력 하세요.", IF(I1117="원화집행", 1, IF(I1117="월별평균환율(미화)",VLOOKUP(MONTH(A1117),월별평균환율!$B$34:$D$45,2,0), IF(I1117="월별평균환율(현지화)",VLOOKUP(MONTH(A1117),월별평균환율!$B$34:$D$45,3,0)))))))</f>
        <v>I열의 환율적용방법 선택</v>
      </c>
      <c r="K1117" s="495">
        <f t="shared" si="17"/>
        <v>0</v>
      </c>
      <c r="L1117" s="491"/>
      <c r="M1117" s="496"/>
      <c r="N1117" s="496"/>
    </row>
    <row r="1118" spans="1:14" x14ac:dyDescent="0.3">
      <c r="A1118" s="490"/>
      <c r="B1118" s="490"/>
      <c r="C1118" s="673" t="e">
        <f>VLOOKUP(F1118,DB!$D$4:$G$403,4,FALSE)</f>
        <v>#N/A</v>
      </c>
      <c r="D1118" s="674" t="e">
        <f>VLOOKUP(F1118,DB!$D$4:$G$403,3,FALSE)</f>
        <v>#N/A</v>
      </c>
      <c r="E1118" s="675" t="e">
        <f>VLOOKUP(F1118,DB!$D$4:$G$403,2,FALSE)</f>
        <v>#N/A</v>
      </c>
      <c r="F1118" s="491"/>
      <c r="G1118" s="491"/>
      <c r="H1118" s="492"/>
      <c r="I1118" s="493"/>
      <c r="J1118" s="494" t="str">
        <f>IF(I1118="","I열의 환율적용방법 선택",IF(I1118="개별환율", "직접입력 하세요.", IF(OR(I1118="가중평균환율",I1118="송금환율"), "직접입력 하세요.", IF(I1118="원화집행", 1, IF(I1118="월별평균환율(미화)",VLOOKUP(MONTH(A1118),월별평균환율!$B$34:$D$45,2,0), IF(I1118="월별평균환율(현지화)",VLOOKUP(MONTH(A1118),월별평균환율!$B$34:$D$45,3,0)))))))</f>
        <v>I열의 환율적용방법 선택</v>
      </c>
      <c r="K1118" s="495">
        <f t="shared" si="17"/>
        <v>0</v>
      </c>
      <c r="L1118" s="491"/>
      <c r="M1118" s="496"/>
      <c r="N1118" s="496"/>
    </row>
    <row r="1119" spans="1:14" x14ac:dyDescent="0.3">
      <c r="A1119" s="490"/>
      <c r="B1119" s="490"/>
      <c r="C1119" s="673" t="e">
        <f>VLOOKUP(F1119,DB!$D$4:$G$403,4,FALSE)</f>
        <v>#N/A</v>
      </c>
      <c r="D1119" s="674" t="e">
        <f>VLOOKUP(F1119,DB!$D$4:$G$403,3,FALSE)</f>
        <v>#N/A</v>
      </c>
      <c r="E1119" s="675" t="e">
        <f>VLOOKUP(F1119,DB!$D$4:$G$403,2,FALSE)</f>
        <v>#N/A</v>
      </c>
      <c r="F1119" s="491"/>
      <c r="G1119" s="491"/>
      <c r="H1119" s="492"/>
      <c r="I1119" s="493"/>
      <c r="J1119" s="494" t="str">
        <f>IF(I1119="","I열의 환율적용방법 선택",IF(I1119="개별환율", "직접입력 하세요.", IF(OR(I1119="가중평균환율",I1119="송금환율"), "직접입력 하세요.", IF(I1119="원화집행", 1, IF(I1119="월별평균환율(미화)",VLOOKUP(MONTH(A1119),월별평균환율!$B$34:$D$45,2,0), IF(I1119="월별평균환율(현지화)",VLOOKUP(MONTH(A1119),월별평균환율!$B$34:$D$45,3,0)))))))</f>
        <v>I열의 환율적용방법 선택</v>
      </c>
      <c r="K1119" s="495">
        <f t="shared" si="17"/>
        <v>0</v>
      </c>
      <c r="L1119" s="491"/>
      <c r="M1119" s="496"/>
      <c r="N1119" s="496"/>
    </row>
    <row r="1120" spans="1:14" x14ac:dyDescent="0.3">
      <c r="A1120" s="490"/>
      <c r="B1120" s="490"/>
      <c r="C1120" s="673" t="e">
        <f>VLOOKUP(F1120,DB!$D$4:$G$403,4,FALSE)</f>
        <v>#N/A</v>
      </c>
      <c r="D1120" s="674" t="e">
        <f>VLOOKUP(F1120,DB!$D$4:$G$403,3,FALSE)</f>
        <v>#N/A</v>
      </c>
      <c r="E1120" s="675" t="e">
        <f>VLOOKUP(F1120,DB!$D$4:$G$403,2,FALSE)</f>
        <v>#N/A</v>
      </c>
      <c r="F1120" s="491"/>
      <c r="G1120" s="491"/>
      <c r="H1120" s="492"/>
      <c r="I1120" s="493"/>
      <c r="J1120" s="494" t="str">
        <f>IF(I1120="","I열의 환율적용방법 선택",IF(I1120="개별환율", "직접입력 하세요.", IF(OR(I1120="가중평균환율",I1120="송금환율"), "직접입력 하세요.", IF(I1120="원화집행", 1, IF(I1120="월별평균환율(미화)",VLOOKUP(MONTH(A1120),월별평균환율!$B$34:$D$45,2,0), IF(I1120="월별평균환율(현지화)",VLOOKUP(MONTH(A1120),월별평균환율!$B$34:$D$45,3,0)))))))</f>
        <v>I열의 환율적용방법 선택</v>
      </c>
      <c r="K1120" s="495">
        <f t="shared" si="17"/>
        <v>0</v>
      </c>
      <c r="L1120" s="491"/>
      <c r="M1120" s="496"/>
      <c r="N1120" s="496"/>
    </row>
    <row r="1121" spans="1:14" x14ac:dyDescent="0.3">
      <c r="A1121" s="490"/>
      <c r="B1121" s="490"/>
      <c r="C1121" s="673" t="e">
        <f>VLOOKUP(F1121,DB!$D$4:$G$403,4,FALSE)</f>
        <v>#N/A</v>
      </c>
      <c r="D1121" s="674" t="e">
        <f>VLOOKUP(F1121,DB!$D$4:$G$403,3,FALSE)</f>
        <v>#N/A</v>
      </c>
      <c r="E1121" s="675" t="e">
        <f>VLOOKUP(F1121,DB!$D$4:$G$403,2,FALSE)</f>
        <v>#N/A</v>
      </c>
      <c r="F1121" s="491"/>
      <c r="G1121" s="491"/>
      <c r="H1121" s="492"/>
      <c r="I1121" s="493"/>
      <c r="J1121" s="494" t="str">
        <f>IF(I1121="","I열의 환율적용방법 선택",IF(I1121="개별환율", "직접입력 하세요.", IF(OR(I1121="가중평균환율",I1121="송금환율"), "직접입력 하세요.", IF(I1121="원화집행", 1, IF(I1121="월별평균환율(미화)",VLOOKUP(MONTH(A1121),월별평균환율!$B$34:$D$45,2,0), IF(I1121="월별평균환율(현지화)",VLOOKUP(MONTH(A1121),월별평균환율!$B$34:$D$45,3,0)))))))</f>
        <v>I열의 환율적용방법 선택</v>
      </c>
      <c r="K1121" s="495">
        <f t="shared" si="17"/>
        <v>0</v>
      </c>
      <c r="L1121" s="491"/>
      <c r="M1121" s="496"/>
      <c r="N1121" s="496"/>
    </row>
    <row r="1122" spans="1:14" x14ac:dyDescent="0.3">
      <c r="A1122" s="490"/>
      <c r="B1122" s="490"/>
      <c r="C1122" s="673" t="e">
        <f>VLOOKUP(F1122,DB!$D$4:$G$403,4,FALSE)</f>
        <v>#N/A</v>
      </c>
      <c r="D1122" s="674" t="e">
        <f>VLOOKUP(F1122,DB!$D$4:$G$403,3,FALSE)</f>
        <v>#N/A</v>
      </c>
      <c r="E1122" s="675" t="e">
        <f>VLOOKUP(F1122,DB!$D$4:$G$403,2,FALSE)</f>
        <v>#N/A</v>
      </c>
      <c r="F1122" s="491"/>
      <c r="G1122" s="491"/>
      <c r="H1122" s="492"/>
      <c r="I1122" s="493"/>
      <c r="J1122" s="494" t="str">
        <f>IF(I1122="","I열의 환율적용방법 선택",IF(I1122="개별환율", "직접입력 하세요.", IF(OR(I1122="가중평균환율",I1122="송금환율"), "직접입력 하세요.", IF(I1122="원화집행", 1, IF(I1122="월별평균환율(미화)",VLOOKUP(MONTH(A1122),월별평균환율!$B$34:$D$45,2,0), IF(I1122="월별평균환율(현지화)",VLOOKUP(MONTH(A1122),월별평균환율!$B$34:$D$45,3,0)))))))</f>
        <v>I열의 환율적용방법 선택</v>
      </c>
      <c r="K1122" s="495">
        <f t="shared" si="17"/>
        <v>0</v>
      </c>
      <c r="L1122" s="491"/>
      <c r="M1122" s="496"/>
      <c r="N1122" s="496"/>
    </row>
    <row r="1123" spans="1:14" x14ac:dyDescent="0.3">
      <c r="A1123" s="490"/>
      <c r="B1123" s="490"/>
      <c r="C1123" s="673" t="e">
        <f>VLOOKUP(F1123,DB!$D$4:$G$403,4,FALSE)</f>
        <v>#N/A</v>
      </c>
      <c r="D1123" s="674" t="e">
        <f>VLOOKUP(F1123,DB!$D$4:$G$403,3,FALSE)</f>
        <v>#N/A</v>
      </c>
      <c r="E1123" s="675" t="e">
        <f>VLOOKUP(F1123,DB!$D$4:$G$403,2,FALSE)</f>
        <v>#N/A</v>
      </c>
      <c r="F1123" s="491"/>
      <c r="G1123" s="491"/>
      <c r="H1123" s="492"/>
      <c r="I1123" s="493"/>
      <c r="J1123" s="494" t="str">
        <f>IF(I1123="","I열의 환율적용방법 선택",IF(I1123="개별환율", "직접입력 하세요.", IF(OR(I1123="가중평균환율",I1123="송금환율"), "직접입력 하세요.", IF(I1123="원화집행", 1, IF(I1123="월별평균환율(미화)",VLOOKUP(MONTH(A1123),월별평균환율!$B$34:$D$45,2,0), IF(I1123="월별평균환율(현지화)",VLOOKUP(MONTH(A1123),월별평균환율!$B$34:$D$45,3,0)))))))</f>
        <v>I열의 환율적용방법 선택</v>
      </c>
      <c r="K1123" s="495">
        <f t="shared" si="17"/>
        <v>0</v>
      </c>
      <c r="L1123" s="491"/>
      <c r="M1123" s="496"/>
      <c r="N1123" s="496"/>
    </row>
    <row r="1124" spans="1:14" x14ac:dyDescent="0.3">
      <c r="A1124" s="490"/>
      <c r="B1124" s="490"/>
      <c r="C1124" s="673" t="e">
        <f>VLOOKUP(F1124,DB!$D$4:$G$403,4,FALSE)</f>
        <v>#N/A</v>
      </c>
      <c r="D1124" s="674" t="e">
        <f>VLOOKUP(F1124,DB!$D$4:$G$403,3,FALSE)</f>
        <v>#N/A</v>
      </c>
      <c r="E1124" s="675" t="e">
        <f>VLOOKUP(F1124,DB!$D$4:$G$403,2,FALSE)</f>
        <v>#N/A</v>
      </c>
      <c r="F1124" s="491"/>
      <c r="G1124" s="491"/>
      <c r="H1124" s="492"/>
      <c r="I1124" s="493"/>
      <c r="J1124" s="494" t="str">
        <f>IF(I1124="","I열의 환율적용방법 선택",IF(I1124="개별환율", "직접입력 하세요.", IF(OR(I1124="가중평균환율",I1124="송금환율"), "직접입력 하세요.", IF(I1124="원화집행", 1, IF(I1124="월별평균환율(미화)",VLOOKUP(MONTH(A1124),월별평균환율!$B$34:$D$45,2,0), IF(I1124="월별평균환율(현지화)",VLOOKUP(MONTH(A1124),월별평균환율!$B$34:$D$45,3,0)))))))</f>
        <v>I열의 환율적용방법 선택</v>
      </c>
      <c r="K1124" s="495">
        <f t="shared" si="17"/>
        <v>0</v>
      </c>
      <c r="L1124" s="491"/>
      <c r="M1124" s="496"/>
      <c r="N1124" s="496"/>
    </row>
    <row r="1125" spans="1:14" x14ac:dyDescent="0.3">
      <c r="A1125" s="490"/>
      <c r="B1125" s="490"/>
      <c r="C1125" s="673" t="e">
        <f>VLOOKUP(F1125,DB!$D$4:$G$403,4,FALSE)</f>
        <v>#N/A</v>
      </c>
      <c r="D1125" s="674" t="e">
        <f>VLOOKUP(F1125,DB!$D$4:$G$403,3,FALSE)</f>
        <v>#N/A</v>
      </c>
      <c r="E1125" s="675" t="e">
        <f>VLOOKUP(F1125,DB!$D$4:$G$403,2,FALSE)</f>
        <v>#N/A</v>
      </c>
      <c r="F1125" s="491"/>
      <c r="G1125" s="491"/>
      <c r="H1125" s="492"/>
      <c r="I1125" s="493"/>
      <c r="J1125" s="494" t="str">
        <f>IF(I1125="","I열의 환율적용방법 선택",IF(I1125="개별환율", "직접입력 하세요.", IF(OR(I1125="가중평균환율",I1125="송금환율"), "직접입력 하세요.", IF(I1125="원화집행", 1, IF(I1125="월별평균환율(미화)",VLOOKUP(MONTH(A1125),월별평균환율!$B$34:$D$45,2,0), IF(I1125="월별평균환율(현지화)",VLOOKUP(MONTH(A1125),월별평균환율!$B$34:$D$45,3,0)))))))</f>
        <v>I열의 환율적용방법 선택</v>
      </c>
      <c r="K1125" s="495">
        <f t="shared" si="17"/>
        <v>0</v>
      </c>
      <c r="L1125" s="491"/>
      <c r="M1125" s="496"/>
      <c r="N1125" s="496"/>
    </row>
    <row r="1126" spans="1:14" x14ac:dyDescent="0.3">
      <c r="A1126" s="490"/>
      <c r="B1126" s="490"/>
      <c r="C1126" s="673" t="e">
        <f>VLOOKUP(F1126,DB!$D$4:$G$403,4,FALSE)</f>
        <v>#N/A</v>
      </c>
      <c r="D1126" s="674" t="e">
        <f>VLOOKUP(F1126,DB!$D$4:$G$403,3,FALSE)</f>
        <v>#N/A</v>
      </c>
      <c r="E1126" s="675" t="e">
        <f>VLOOKUP(F1126,DB!$D$4:$G$403,2,FALSE)</f>
        <v>#N/A</v>
      </c>
      <c r="F1126" s="491"/>
      <c r="G1126" s="491"/>
      <c r="H1126" s="492"/>
      <c r="I1126" s="493"/>
      <c r="J1126" s="494" t="str">
        <f>IF(I1126="","I열의 환율적용방법 선택",IF(I1126="개별환율", "직접입력 하세요.", IF(OR(I1126="가중평균환율",I1126="송금환율"), "직접입력 하세요.", IF(I1126="원화집행", 1, IF(I1126="월별평균환율(미화)",VLOOKUP(MONTH(A1126),월별평균환율!$B$34:$D$45,2,0), IF(I1126="월별평균환율(현지화)",VLOOKUP(MONTH(A1126),월별평균환율!$B$34:$D$45,3,0)))))))</f>
        <v>I열의 환율적용방법 선택</v>
      </c>
      <c r="K1126" s="495">
        <f t="shared" si="17"/>
        <v>0</v>
      </c>
      <c r="L1126" s="491"/>
      <c r="M1126" s="496"/>
      <c r="N1126" s="496"/>
    </row>
    <row r="1127" spans="1:14" x14ac:dyDescent="0.3">
      <c r="A1127" s="490"/>
      <c r="B1127" s="490"/>
      <c r="C1127" s="673" t="e">
        <f>VLOOKUP(F1127,DB!$D$4:$G$403,4,FALSE)</f>
        <v>#N/A</v>
      </c>
      <c r="D1127" s="674" t="e">
        <f>VLOOKUP(F1127,DB!$D$4:$G$403,3,FALSE)</f>
        <v>#N/A</v>
      </c>
      <c r="E1127" s="675" t="e">
        <f>VLOOKUP(F1127,DB!$D$4:$G$403,2,FALSE)</f>
        <v>#N/A</v>
      </c>
      <c r="F1127" s="491"/>
      <c r="G1127" s="491"/>
      <c r="H1127" s="492"/>
      <c r="I1127" s="493"/>
      <c r="J1127" s="494" t="str">
        <f>IF(I1127="","I열의 환율적용방법 선택",IF(I1127="개별환율", "직접입력 하세요.", IF(OR(I1127="가중평균환율",I1127="송금환율"), "직접입력 하세요.", IF(I1127="원화집행", 1, IF(I1127="월별평균환율(미화)",VLOOKUP(MONTH(A1127),월별평균환율!$B$34:$D$45,2,0), IF(I1127="월별평균환율(현지화)",VLOOKUP(MONTH(A1127),월별평균환율!$B$34:$D$45,3,0)))))))</f>
        <v>I열의 환율적용방법 선택</v>
      </c>
      <c r="K1127" s="495">
        <f t="shared" si="17"/>
        <v>0</v>
      </c>
      <c r="L1127" s="491"/>
      <c r="M1127" s="496"/>
      <c r="N1127" s="496"/>
    </row>
    <row r="1128" spans="1:14" x14ac:dyDescent="0.3">
      <c r="A1128" s="490"/>
      <c r="B1128" s="490"/>
      <c r="C1128" s="673" t="e">
        <f>VLOOKUP(F1128,DB!$D$4:$G$403,4,FALSE)</f>
        <v>#N/A</v>
      </c>
      <c r="D1128" s="674" t="e">
        <f>VLOOKUP(F1128,DB!$D$4:$G$403,3,FALSE)</f>
        <v>#N/A</v>
      </c>
      <c r="E1128" s="675" t="e">
        <f>VLOOKUP(F1128,DB!$D$4:$G$403,2,FALSE)</f>
        <v>#N/A</v>
      </c>
      <c r="F1128" s="491"/>
      <c r="G1128" s="491"/>
      <c r="H1128" s="492"/>
      <c r="I1128" s="493"/>
      <c r="J1128" s="494" t="str">
        <f>IF(I1128="","I열의 환율적용방법 선택",IF(I1128="개별환율", "직접입력 하세요.", IF(OR(I1128="가중평균환율",I1128="송금환율"), "직접입력 하세요.", IF(I1128="원화집행", 1, IF(I1128="월별평균환율(미화)",VLOOKUP(MONTH(A1128),월별평균환율!$B$34:$D$45,2,0), IF(I1128="월별평균환율(현지화)",VLOOKUP(MONTH(A1128),월별평균환율!$B$34:$D$45,3,0)))))))</f>
        <v>I열의 환율적용방법 선택</v>
      </c>
      <c r="K1128" s="495">
        <f t="shared" si="17"/>
        <v>0</v>
      </c>
      <c r="L1128" s="491"/>
      <c r="M1128" s="496"/>
      <c r="N1128" s="496"/>
    </row>
    <row r="1129" spans="1:14" x14ac:dyDescent="0.3">
      <c r="A1129" s="490"/>
      <c r="B1129" s="490"/>
      <c r="C1129" s="673" t="e">
        <f>VLOOKUP(F1129,DB!$D$4:$G$403,4,FALSE)</f>
        <v>#N/A</v>
      </c>
      <c r="D1129" s="674" t="e">
        <f>VLOOKUP(F1129,DB!$D$4:$G$403,3,FALSE)</f>
        <v>#N/A</v>
      </c>
      <c r="E1129" s="675" t="e">
        <f>VLOOKUP(F1129,DB!$D$4:$G$403,2,FALSE)</f>
        <v>#N/A</v>
      </c>
      <c r="F1129" s="491"/>
      <c r="G1129" s="491"/>
      <c r="H1129" s="492"/>
      <c r="I1129" s="493"/>
      <c r="J1129" s="494" t="str">
        <f>IF(I1129="","I열의 환율적용방법 선택",IF(I1129="개별환율", "직접입력 하세요.", IF(OR(I1129="가중평균환율",I1129="송금환율"), "직접입력 하세요.", IF(I1129="원화집행", 1, IF(I1129="월별평균환율(미화)",VLOOKUP(MONTH(A1129),월별평균환율!$B$34:$D$45,2,0), IF(I1129="월별평균환율(현지화)",VLOOKUP(MONTH(A1129),월별평균환율!$B$34:$D$45,3,0)))))))</f>
        <v>I열의 환율적용방법 선택</v>
      </c>
      <c r="K1129" s="495">
        <f t="shared" si="17"/>
        <v>0</v>
      </c>
      <c r="L1129" s="491"/>
      <c r="M1129" s="496"/>
      <c r="N1129" s="496"/>
    </row>
    <row r="1130" spans="1:14" x14ac:dyDescent="0.3">
      <c r="A1130" s="490"/>
      <c r="B1130" s="490"/>
      <c r="C1130" s="673" t="e">
        <f>VLOOKUP(F1130,DB!$D$4:$G$403,4,FALSE)</f>
        <v>#N/A</v>
      </c>
      <c r="D1130" s="674" t="e">
        <f>VLOOKUP(F1130,DB!$D$4:$G$403,3,FALSE)</f>
        <v>#N/A</v>
      </c>
      <c r="E1130" s="675" t="e">
        <f>VLOOKUP(F1130,DB!$D$4:$G$403,2,FALSE)</f>
        <v>#N/A</v>
      </c>
      <c r="F1130" s="491"/>
      <c r="G1130" s="491"/>
      <c r="H1130" s="492"/>
      <c r="I1130" s="493"/>
      <c r="J1130" s="494" t="str">
        <f>IF(I1130="","I열의 환율적용방법 선택",IF(I1130="개별환율", "직접입력 하세요.", IF(OR(I1130="가중평균환율",I1130="송금환율"), "직접입력 하세요.", IF(I1130="원화집행", 1, IF(I1130="월별평균환율(미화)",VLOOKUP(MONTH(A1130),월별평균환율!$B$34:$D$45,2,0), IF(I1130="월별평균환율(현지화)",VLOOKUP(MONTH(A1130),월별평균환율!$B$34:$D$45,3,0)))))))</f>
        <v>I열의 환율적용방법 선택</v>
      </c>
      <c r="K1130" s="495">
        <f t="shared" si="17"/>
        <v>0</v>
      </c>
      <c r="L1130" s="491"/>
      <c r="M1130" s="496"/>
      <c r="N1130" s="496"/>
    </row>
    <row r="1131" spans="1:14" x14ac:dyDescent="0.3">
      <c r="A1131" s="490"/>
      <c r="B1131" s="490"/>
      <c r="C1131" s="673" t="e">
        <f>VLOOKUP(F1131,DB!$D$4:$G$403,4,FALSE)</f>
        <v>#N/A</v>
      </c>
      <c r="D1131" s="674" t="e">
        <f>VLOOKUP(F1131,DB!$D$4:$G$403,3,FALSE)</f>
        <v>#N/A</v>
      </c>
      <c r="E1131" s="675" t="e">
        <f>VLOOKUP(F1131,DB!$D$4:$G$403,2,FALSE)</f>
        <v>#N/A</v>
      </c>
      <c r="F1131" s="491"/>
      <c r="G1131" s="491"/>
      <c r="H1131" s="492"/>
      <c r="I1131" s="493"/>
      <c r="J1131" s="494" t="str">
        <f>IF(I1131="","I열의 환율적용방법 선택",IF(I1131="개별환율", "직접입력 하세요.", IF(OR(I1131="가중평균환율",I1131="송금환율"), "직접입력 하세요.", IF(I1131="원화집행", 1, IF(I1131="월별평균환율(미화)",VLOOKUP(MONTH(A1131),월별평균환율!$B$34:$D$45,2,0), IF(I1131="월별평균환율(현지화)",VLOOKUP(MONTH(A1131),월별평균환율!$B$34:$D$45,3,0)))))))</f>
        <v>I열의 환율적용방법 선택</v>
      </c>
      <c r="K1131" s="495">
        <f t="shared" si="17"/>
        <v>0</v>
      </c>
      <c r="L1131" s="491"/>
      <c r="M1131" s="496"/>
      <c r="N1131" s="496"/>
    </row>
    <row r="1132" spans="1:14" x14ac:dyDescent="0.3">
      <c r="A1132" s="490"/>
      <c r="B1132" s="490"/>
      <c r="C1132" s="673" t="e">
        <f>VLOOKUP(F1132,DB!$D$4:$G$403,4,FALSE)</f>
        <v>#N/A</v>
      </c>
      <c r="D1132" s="674" t="e">
        <f>VLOOKUP(F1132,DB!$D$4:$G$403,3,FALSE)</f>
        <v>#N/A</v>
      </c>
      <c r="E1132" s="675" t="e">
        <f>VLOOKUP(F1132,DB!$D$4:$G$403,2,FALSE)</f>
        <v>#N/A</v>
      </c>
      <c r="F1132" s="491"/>
      <c r="G1132" s="491"/>
      <c r="H1132" s="492"/>
      <c r="I1132" s="493"/>
      <c r="J1132" s="494" t="str">
        <f>IF(I1132="","I열의 환율적용방법 선택",IF(I1132="개별환율", "직접입력 하세요.", IF(OR(I1132="가중평균환율",I1132="송금환율"), "직접입력 하세요.", IF(I1132="원화집행", 1, IF(I1132="월별평균환율(미화)",VLOOKUP(MONTH(A1132),월별평균환율!$B$34:$D$45,2,0), IF(I1132="월별평균환율(현지화)",VLOOKUP(MONTH(A1132),월별평균환율!$B$34:$D$45,3,0)))))))</f>
        <v>I열의 환율적용방법 선택</v>
      </c>
      <c r="K1132" s="495">
        <f t="shared" si="17"/>
        <v>0</v>
      </c>
      <c r="L1132" s="491"/>
      <c r="M1132" s="496"/>
      <c r="N1132" s="496"/>
    </row>
    <row r="1133" spans="1:14" x14ac:dyDescent="0.3">
      <c r="A1133" s="490"/>
      <c r="B1133" s="490"/>
      <c r="C1133" s="673" t="e">
        <f>VLOOKUP(F1133,DB!$D$4:$G$403,4,FALSE)</f>
        <v>#N/A</v>
      </c>
      <c r="D1133" s="674" t="e">
        <f>VLOOKUP(F1133,DB!$D$4:$G$403,3,FALSE)</f>
        <v>#N/A</v>
      </c>
      <c r="E1133" s="675" t="e">
        <f>VLOOKUP(F1133,DB!$D$4:$G$403,2,FALSE)</f>
        <v>#N/A</v>
      </c>
      <c r="F1133" s="491"/>
      <c r="G1133" s="491"/>
      <c r="H1133" s="492"/>
      <c r="I1133" s="493"/>
      <c r="J1133" s="494" t="str">
        <f>IF(I1133="","I열의 환율적용방법 선택",IF(I1133="개별환율", "직접입력 하세요.", IF(OR(I1133="가중평균환율",I1133="송금환율"), "직접입력 하세요.", IF(I1133="원화집행", 1, IF(I1133="월별평균환율(미화)",VLOOKUP(MONTH(A1133),월별평균환율!$B$34:$D$45,2,0), IF(I1133="월별평균환율(현지화)",VLOOKUP(MONTH(A1133),월별평균환율!$B$34:$D$45,3,0)))))))</f>
        <v>I열의 환율적용방법 선택</v>
      </c>
      <c r="K1133" s="495">
        <f t="shared" si="17"/>
        <v>0</v>
      </c>
      <c r="L1133" s="491"/>
      <c r="M1133" s="496"/>
      <c r="N1133" s="496"/>
    </row>
    <row r="1134" spans="1:14" x14ac:dyDescent="0.3">
      <c r="A1134" s="490"/>
      <c r="B1134" s="490"/>
      <c r="C1134" s="673" t="e">
        <f>VLOOKUP(F1134,DB!$D$4:$G$403,4,FALSE)</f>
        <v>#N/A</v>
      </c>
      <c r="D1134" s="674" t="e">
        <f>VLOOKUP(F1134,DB!$D$4:$G$403,3,FALSE)</f>
        <v>#N/A</v>
      </c>
      <c r="E1134" s="675" t="e">
        <f>VLOOKUP(F1134,DB!$D$4:$G$403,2,FALSE)</f>
        <v>#N/A</v>
      </c>
      <c r="F1134" s="491"/>
      <c r="G1134" s="491"/>
      <c r="H1134" s="492"/>
      <c r="I1134" s="493"/>
      <c r="J1134" s="494" t="str">
        <f>IF(I1134="","I열의 환율적용방법 선택",IF(I1134="개별환율", "직접입력 하세요.", IF(OR(I1134="가중평균환율",I1134="송금환율"), "직접입력 하세요.", IF(I1134="원화집행", 1, IF(I1134="월별평균환율(미화)",VLOOKUP(MONTH(A1134),월별평균환율!$B$34:$D$45,2,0), IF(I1134="월별평균환율(현지화)",VLOOKUP(MONTH(A1134),월별평균환율!$B$34:$D$45,3,0)))))))</f>
        <v>I열의 환율적용방법 선택</v>
      </c>
      <c r="K1134" s="495">
        <f t="shared" si="17"/>
        <v>0</v>
      </c>
      <c r="L1134" s="491"/>
      <c r="M1134" s="496"/>
      <c r="N1134" s="496"/>
    </row>
    <row r="1135" spans="1:14" x14ac:dyDescent="0.3">
      <c r="A1135" s="490"/>
      <c r="B1135" s="490"/>
      <c r="C1135" s="673" t="e">
        <f>VLOOKUP(F1135,DB!$D$4:$G$403,4,FALSE)</f>
        <v>#N/A</v>
      </c>
      <c r="D1135" s="674" t="e">
        <f>VLOOKUP(F1135,DB!$D$4:$G$403,3,FALSE)</f>
        <v>#N/A</v>
      </c>
      <c r="E1135" s="675" t="e">
        <f>VLOOKUP(F1135,DB!$D$4:$G$403,2,FALSE)</f>
        <v>#N/A</v>
      </c>
      <c r="F1135" s="491"/>
      <c r="G1135" s="491"/>
      <c r="H1135" s="492"/>
      <c r="I1135" s="493"/>
      <c r="J1135" s="494" t="str">
        <f>IF(I1135="","I열의 환율적용방법 선택",IF(I1135="개별환율", "직접입력 하세요.", IF(OR(I1135="가중평균환율",I1135="송금환율"), "직접입력 하세요.", IF(I1135="원화집행", 1, IF(I1135="월별평균환율(미화)",VLOOKUP(MONTH(A1135),월별평균환율!$B$34:$D$45,2,0), IF(I1135="월별평균환율(현지화)",VLOOKUP(MONTH(A1135),월별평균환율!$B$34:$D$45,3,0)))))))</f>
        <v>I열의 환율적용방법 선택</v>
      </c>
      <c r="K1135" s="495">
        <f t="shared" si="17"/>
        <v>0</v>
      </c>
      <c r="L1135" s="491"/>
      <c r="M1135" s="496"/>
      <c r="N1135" s="496"/>
    </row>
    <row r="1136" spans="1:14" x14ac:dyDescent="0.3">
      <c r="A1136" s="490"/>
      <c r="B1136" s="490"/>
      <c r="C1136" s="673" t="e">
        <f>VLOOKUP(F1136,DB!$D$4:$G$403,4,FALSE)</f>
        <v>#N/A</v>
      </c>
      <c r="D1136" s="674" t="e">
        <f>VLOOKUP(F1136,DB!$D$4:$G$403,3,FALSE)</f>
        <v>#N/A</v>
      </c>
      <c r="E1136" s="675" t="e">
        <f>VLOOKUP(F1136,DB!$D$4:$G$403,2,FALSE)</f>
        <v>#N/A</v>
      </c>
      <c r="F1136" s="491"/>
      <c r="G1136" s="491"/>
      <c r="H1136" s="492"/>
      <c r="I1136" s="493"/>
      <c r="J1136" s="494" t="str">
        <f>IF(I1136="","I열의 환율적용방법 선택",IF(I1136="개별환율", "직접입력 하세요.", IF(OR(I1136="가중평균환율",I1136="송금환율"), "직접입력 하세요.", IF(I1136="원화집행", 1, IF(I1136="월별평균환율(미화)",VLOOKUP(MONTH(A1136),월별평균환율!$B$34:$D$45,2,0), IF(I1136="월별평균환율(현지화)",VLOOKUP(MONTH(A1136),월별평균환율!$B$34:$D$45,3,0)))))))</f>
        <v>I열의 환율적용방법 선택</v>
      </c>
      <c r="K1136" s="495">
        <f t="shared" si="17"/>
        <v>0</v>
      </c>
      <c r="L1136" s="491"/>
      <c r="M1136" s="496"/>
      <c r="N1136" s="496"/>
    </row>
    <row r="1137" spans="1:14" x14ac:dyDescent="0.3">
      <c r="A1137" s="490"/>
      <c r="B1137" s="490"/>
      <c r="C1137" s="673" t="e">
        <f>VLOOKUP(F1137,DB!$D$4:$G$403,4,FALSE)</f>
        <v>#N/A</v>
      </c>
      <c r="D1137" s="674" t="e">
        <f>VLOOKUP(F1137,DB!$D$4:$G$403,3,FALSE)</f>
        <v>#N/A</v>
      </c>
      <c r="E1137" s="675" t="e">
        <f>VLOOKUP(F1137,DB!$D$4:$G$403,2,FALSE)</f>
        <v>#N/A</v>
      </c>
      <c r="F1137" s="491"/>
      <c r="G1137" s="491"/>
      <c r="H1137" s="492"/>
      <c r="I1137" s="493"/>
      <c r="J1137" s="494" t="str">
        <f>IF(I1137="","I열의 환율적용방법 선택",IF(I1137="개별환율", "직접입력 하세요.", IF(OR(I1137="가중평균환율",I1137="송금환율"), "직접입력 하세요.", IF(I1137="원화집행", 1, IF(I1137="월별평균환율(미화)",VLOOKUP(MONTH(A1137),월별평균환율!$B$34:$D$45,2,0), IF(I1137="월별평균환율(현지화)",VLOOKUP(MONTH(A1137),월별평균환율!$B$34:$D$45,3,0)))))))</f>
        <v>I열의 환율적용방법 선택</v>
      </c>
      <c r="K1137" s="495">
        <f t="shared" si="17"/>
        <v>0</v>
      </c>
      <c r="L1137" s="491"/>
      <c r="M1137" s="496"/>
      <c r="N1137" s="496"/>
    </row>
    <row r="1138" spans="1:14" x14ac:dyDescent="0.3">
      <c r="A1138" s="490"/>
      <c r="B1138" s="490"/>
      <c r="C1138" s="673" t="e">
        <f>VLOOKUP(F1138,DB!$D$4:$G$403,4,FALSE)</f>
        <v>#N/A</v>
      </c>
      <c r="D1138" s="674" t="e">
        <f>VLOOKUP(F1138,DB!$D$4:$G$403,3,FALSE)</f>
        <v>#N/A</v>
      </c>
      <c r="E1138" s="675" t="e">
        <f>VLOOKUP(F1138,DB!$D$4:$G$403,2,FALSE)</f>
        <v>#N/A</v>
      </c>
      <c r="F1138" s="491"/>
      <c r="G1138" s="491"/>
      <c r="H1138" s="492"/>
      <c r="I1138" s="493"/>
      <c r="J1138" s="494" t="str">
        <f>IF(I1138="","I열의 환율적용방법 선택",IF(I1138="개별환율", "직접입력 하세요.", IF(OR(I1138="가중평균환율",I1138="송금환율"), "직접입력 하세요.", IF(I1138="원화집행", 1, IF(I1138="월별평균환율(미화)",VLOOKUP(MONTH(A1138),월별평균환율!$B$34:$D$45,2,0), IF(I1138="월별평균환율(현지화)",VLOOKUP(MONTH(A1138),월별평균환율!$B$34:$D$45,3,0)))))))</f>
        <v>I열의 환율적용방법 선택</v>
      </c>
      <c r="K1138" s="495">
        <f t="shared" si="17"/>
        <v>0</v>
      </c>
      <c r="L1138" s="491"/>
      <c r="M1138" s="496"/>
      <c r="N1138" s="496"/>
    </row>
    <row r="1139" spans="1:14" x14ac:dyDescent="0.3">
      <c r="A1139" s="490"/>
      <c r="B1139" s="490"/>
      <c r="C1139" s="673" t="e">
        <f>VLOOKUP(F1139,DB!$D$4:$G$403,4,FALSE)</f>
        <v>#N/A</v>
      </c>
      <c r="D1139" s="674" t="e">
        <f>VLOOKUP(F1139,DB!$D$4:$G$403,3,FALSE)</f>
        <v>#N/A</v>
      </c>
      <c r="E1139" s="675" t="e">
        <f>VLOOKUP(F1139,DB!$D$4:$G$403,2,FALSE)</f>
        <v>#N/A</v>
      </c>
      <c r="F1139" s="491"/>
      <c r="G1139" s="491"/>
      <c r="H1139" s="492"/>
      <c r="I1139" s="493"/>
      <c r="J1139" s="494" t="str">
        <f>IF(I1139="","I열의 환율적용방법 선택",IF(I1139="개별환율", "직접입력 하세요.", IF(OR(I1139="가중평균환율",I1139="송금환율"), "직접입력 하세요.", IF(I1139="원화집행", 1, IF(I1139="월별평균환율(미화)",VLOOKUP(MONTH(A1139),월별평균환율!$B$34:$D$45,2,0), IF(I1139="월별평균환율(현지화)",VLOOKUP(MONTH(A1139),월별평균환율!$B$34:$D$45,3,0)))))))</f>
        <v>I열의 환율적용방법 선택</v>
      </c>
      <c r="K1139" s="495">
        <f t="shared" si="17"/>
        <v>0</v>
      </c>
      <c r="L1139" s="491"/>
      <c r="M1139" s="496"/>
      <c r="N1139" s="496"/>
    </row>
    <row r="1140" spans="1:14" x14ac:dyDescent="0.3">
      <c r="A1140" s="490"/>
      <c r="B1140" s="490"/>
      <c r="C1140" s="673" t="e">
        <f>VLOOKUP(F1140,DB!$D$4:$G$403,4,FALSE)</f>
        <v>#N/A</v>
      </c>
      <c r="D1140" s="674" t="e">
        <f>VLOOKUP(F1140,DB!$D$4:$G$403,3,FALSE)</f>
        <v>#N/A</v>
      </c>
      <c r="E1140" s="675" t="e">
        <f>VLOOKUP(F1140,DB!$D$4:$G$403,2,FALSE)</f>
        <v>#N/A</v>
      </c>
      <c r="F1140" s="491"/>
      <c r="G1140" s="491"/>
      <c r="H1140" s="492"/>
      <c r="I1140" s="493"/>
      <c r="J1140" s="494" t="str">
        <f>IF(I1140="","I열의 환율적용방법 선택",IF(I1140="개별환율", "직접입력 하세요.", IF(OR(I1140="가중평균환율",I1140="송금환율"), "직접입력 하세요.", IF(I1140="원화집행", 1, IF(I1140="월별평균환율(미화)",VLOOKUP(MONTH(A1140),월별평균환율!$B$34:$D$45,2,0), IF(I1140="월별평균환율(현지화)",VLOOKUP(MONTH(A1140),월별평균환율!$B$34:$D$45,3,0)))))))</f>
        <v>I열의 환율적용방법 선택</v>
      </c>
      <c r="K1140" s="495">
        <f t="shared" si="17"/>
        <v>0</v>
      </c>
      <c r="L1140" s="491"/>
      <c r="M1140" s="496"/>
      <c r="N1140" s="496"/>
    </row>
    <row r="1141" spans="1:14" x14ac:dyDescent="0.3">
      <c r="A1141" s="490"/>
      <c r="B1141" s="490"/>
      <c r="C1141" s="673" t="e">
        <f>VLOOKUP(F1141,DB!$D$4:$G$403,4,FALSE)</f>
        <v>#N/A</v>
      </c>
      <c r="D1141" s="674" t="e">
        <f>VLOOKUP(F1141,DB!$D$4:$G$403,3,FALSE)</f>
        <v>#N/A</v>
      </c>
      <c r="E1141" s="675" t="e">
        <f>VLOOKUP(F1141,DB!$D$4:$G$403,2,FALSE)</f>
        <v>#N/A</v>
      </c>
      <c r="F1141" s="491"/>
      <c r="G1141" s="491"/>
      <c r="H1141" s="492"/>
      <c r="I1141" s="493"/>
      <c r="J1141" s="494" t="str">
        <f>IF(I1141="","I열의 환율적용방법 선택",IF(I1141="개별환율", "직접입력 하세요.", IF(OR(I1141="가중평균환율",I1141="송금환율"), "직접입력 하세요.", IF(I1141="원화집행", 1, IF(I1141="월별평균환율(미화)",VLOOKUP(MONTH(A1141),월별평균환율!$B$34:$D$45,2,0), IF(I1141="월별평균환율(현지화)",VLOOKUP(MONTH(A1141),월별평균환율!$B$34:$D$45,3,0)))))))</f>
        <v>I열의 환율적용방법 선택</v>
      </c>
      <c r="K1141" s="495">
        <f t="shared" si="17"/>
        <v>0</v>
      </c>
      <c r="L1141" s="491"/>
      <c r="M1141" s="496"/>
      <c r="N1141" s="496"/>
    </row>
    <row r="1142" spans="1:14" x14ac:dyDescent="0.3">
      <c r="A1142" s="490"/>
      <c r="B1142" s="490"/>
      <c r="C1142" s="673" t="e">
        <f>VLOOKUP(F1142,DB!$D$4:$G$403,4,FALSE)</f>
        <v>#N/A</v>
      </c>
      <c r="D1142" s="674" t="e">
        <f>VLOOKUP(F1142,DB!$D$4:$G$403,3,FALSE)</f>
        <v>#N/A</v>
      </c>
      <c r="E1142" s="675" t="e">
        <f>VLOOKUP(F1142,DB!$D$4:$G$403,2,FALSE)</f>
        <v>#N/A</v>
      </c>
      <c r="F1142" s="491"/>
      <c r="G1142" s="491"/>
      <c r="H1142" s="492"/>
      <c r="I1142" s="493"/>
      <c r="J1142" s="494" t="str">
        <f>IF(I1142="","I열의 환율적용방법 선택",IF(I1142="개별환율", "직접입력 하세요.", IF(OR(I1142="가중평균환율",I1142="송금환율"), "직접입력 하세요.", IF(I1142="원화집행", 1, IF(I1142="월별평균환율(미화)",VLOOKUP(MONTH(A1142),월별평균환율!$B$34:$D$45,2,0), IF(I1142="월별평균환율(현지화)",VLOOKUP(MONTH(A1142),월별평균환율!$B$34:$D$45,3,0)))))))</f>
        <v>I열의 환율적용방법 선택</v>
      </c>
      <c r="K1142" s="495">
        <f t="shared" si="17"/>
        <v>0</v>
      </c>
      <c r="L1142" s="491"/>
      <c r="M1142" s="496"/>
      <c r="N1142" s="496"/>
    </row>
    <row r="1143" spans="1:14" x14ac:dyDescent="0.3">
      <c r="A1143" s="490"/>
      <c r="B1143" s="490"/>
      <c r="C1143" s="673" t="e">
        <f>VLOOKUP(F1143,DB!$D$4:$G$403,4,FALSE)</f>
        <v>#N/A</v>
      </c>
      <c r="D1143" s="674" t="e">
        <f>VLOOKUP(F1143,DB!$D$4:$G$403,3,FALSE)</f>
        <v>#N/A</v>
      </c>
      <c r="E1143" s="675" t="e">
        <f>VLOOKUP(F1143,DB!$D$4:$G$403,2,FALSE)</f>
        <v>#N/A</v>
      </c>
      <c r="F1143" s="491"/>
      <c r="G1143" s="491"/>
      <c r="H1143" s="492"/>
      <c r="I1143" s="493"/>
      <c r="J1143" s="494" t="str">
        <f>IF(I1143="","I열의 환율적용방법 선택",IF(I1143="개별환율", "직접입력 하세요.", IF(OR(I1143="가중평균환율",I1143="송금환율"), "직접입력 하세요.", IF(I1143="원화집행", 1, IF(I1143="월별평균환율(미화)",VLOOKUP(MONTH(A1143),월별평균환율!$B$34:$D$45,2,0), IF(I1143="월별평균환율(현지화)",VLOOKUP(MONTH(A1143),월별평균환율!$B$34:$D$45,3,0)))))))</f>
        <v>I열의 환율적용방법 선택</v>
      </c>
      <c r="K1143" s="495">
        <f t="shared" si="17"/>
        <v>0</v>
      </c>
      <c r="L1143" s="491"/>
      <c r="M1143" s="496"/>
      <c r="N1143" s="496"/>
    </row>
    <row r="1144" spans="1:14" x14ac:dyDescent="0.3">
      <c r="A1144" s="490"/>
      <c r="B1144" s="490"/>
      <c r="C1144" s="673" t="e">
        <f>VLOOKUP(F1144,DB!$D$4:$G$403,4,FALSE)</f>
        <v>#N/A</v>
      </c>
      <c r="D1144" s="674" t="e">
        <f>VLOOKUP(F1144,DB!$D$4:$G$403,3,FALSE)</f>
        <v>#N/A</v>
      </c>
      <c r="E1144" s="675" t="e">
        <f>VLOOKUP(F1144,DB!$D$4:$G$403,2,FALSE)</f>
        <v>#N/A</v>
      </c>
      <c r="F1144" s="491"/>
      <c r="G1144" s="491"/>
      <c r="H1144" s="492"/>
      <c r="I1144" s="493"/>
      <c r="J1144" s="494" t="str">
        <f>IF(I1144="","I열의 환율적용방법 선택",IF(I1144="개별환율", "직접입력 하세요.", IF(OR(I1144="가중평균환율",I1144="송금환율"), "직접입력 하세요.", IF(I1144="원화집행", 1, IF(I1144="월별평균환율(미화)",VLOOKUP(MONTH(A1144),월별평균환율!$B$34:$D$45,2,0), IF(I1144="월별평균환율(현지화)",VLOOKUP(MONTH(A1144),월별평균환율!$B$34:$D$45,3,0)))))))</f>
        <v>I열의 환율적용방법 선택</v>
      </c>
      <c r="K1144" s="495">
        <f t="shared" si="17"/>
        <v>0</v>
      </c>
      <c r="L1144" s="491"/>
      <c r="M1144" s="496"/>
      <c r="N1144" s="496"/>
    </row>
    <row r="1145" spans="1:14" x14ac:dyDescent="0.3">
      <c r="A1145" s="490"/>
      <c r="B1145" s="490"/>
      <c r="C1145" s="673" t="e">
        <f>VLOOKUP(F1145,DB!$D$4:$G$403,4,FALSE)</f>
        <v>#N/A</v>
      </c>
      <c r="D1145" s="674" t="e">
        <f>VLOOKUP(F1145,DB!$D$4:$G$403,3,FALSE)</f>
        <v>#N/A</v>
      </c>
      <c r="E1145" s="675" t="e">
        <f>VLOOKUP(F1145,DB!$D$4:$G$403,2,FALSE)</f>
        <v>#N/A</v>
      </c>
      <c r="F1145" s="491"/>
      <c r="G1145" s="491"/>
      <c r="H1145" s="492"/>
      <c r="I1145" s="493"/>
      <c r="J1145" s="494" t="str">
        <f>IF(I1145="","I열의 환율적용방법 선택",IF(I1145="개별환율", "직접입력 하세요.", IF(OR(I1145="가중평균환율",I1145="송금환율"), "직접입력 하세요.", IF(I1145="원화집행", 1, IF(I1145="월별평균환율(미화)",VLOOKUP(MONTH(A1145),월별평균환율!$B$34:$D$45,2,0), IF(I1145="월별평균환율(현지화)",VLOOKUP(MONTH(A1145),월별평균환율!$B$34:$D$45,3,0)))))))</f>
        <v>I열의 환율적용방법 선택</v>
      </c>
      <c r="K1145" s="495">
        <f t="shared" si="17"/>
        <v>0</v>
      </c>
      <c r="L1145" s="491"/>
      <c r="M1145" s="496"/>
      <c r="N1145" s="496"/>
    </row>
    <row r="1146" spans="1:14" x14ac:dyDescent="0.3">
      <c r="A1146" s="490"/>
      <c r="B1146" s="490"/>
      <c r="C1146" s="673" t="e">
        <f>VLOOKUP(F1146,DB!$D$4:$G$403,4,FALSE)</f>
        <v>#N/A</v>
      </c>
      <c r="D1146" s="674" t="e">
        <f>VLOOKUP(F1146,DB!$D$4:$G$403,3,FALSE)</f>
        <v>#N/A</v>
      </c>
      <c r="E1146" s="675" t="e">
        <f>VLOOKUP(F1146,DB!$D$4:$G$403,2,FALSE)</f>
        <v>#N/A</v>
      </c>
      <c r="F1146" s="491"/>
      <c r="G1146" s="491"/>
      <c r="H1146" s="492"/>
      <c r="I1146" s="493"/>
      <c r="J1146" s="494" t="str">
        <f>IF(I1146="","I열의 환율적용방법 선택",IF(I1146="개별환율", "직접입력 하세요.", IF(OR(I1146="가중평균환율",I1146="송금환율"), "직접입력 하세요.", IF(I1146="원화집행", 1, IF(I1146="월별평균환율(미화)",VLOOKUP(MONTH(A1146),월별평균환율!$B$34:$D$45,2,0), IF(I1146="월별평균환율(현지화)",VLOOKUP(MONTH(A1146),월별평균환율!$B$34:$D$45,3,0)))))))</f>
        <v>I열의 환율적용방법 선택</v>
      </c>
      <c r="K1146" s="495">
        <f t="shared" si="17"/>
        <v>0</v>
      </c>
      <c r="L1146" s="491"/>
      <c r="M1146" s="496"/>
      <c r="N1146" s="496"/>
    </row>
    <row r="1147" spans="1:14" x14ac:dyDescent="0.3">
      <c r="A1147" s="490"/>
      <c r="B1147" s="490"/>
      <c r="C1147" s="673" t="e">
        <f>VLOOKUP(F1147,DB!$D$4:$G$403,4,FALSE)</f>
        <v>#N/A</v>
      </c>
      <c r="D1147" s="674" t="e">
        <f>VLOOKUP(F1147,DB!$D$4:$G$403,3,FALSE)</f>
        <v>#N/A</v>
      </c>
      <c r="E1147" s="675" t="e">
        <f>VLOOKUP(F1147,DB!$D$4:$G$403,2,FALSE)</f>
        <v>#N/A</v>
      </c>
      <c r="F1147" s="491"/>
      <c r="G1147" s="491"/>
      <c r="H1147" s="492"/>
      <c r="I1147" s="493"/>
      <c r="J1147" s="494" t="str">
        <f>IF(I1147="","I열의 환율적용방법 선택",IF(I1147="개별환율", "직접입력 하세요.", IF(OR(I1147="가중평균환율",I1147="송금환율"), "직접입력 하세요.", IF(I1147="원화집행", 1, IF(I1147="월별평균환율(미화)",VLOOKUP(MONTH(A1147),월별평균환율!$B$34:$D$45,2,0), IF(I1147="월별평균환율(현지화)",VLOOKUP(MONTH(A1147),월별평균환율!$B$34:$D$45,3,0)))))))</f>
        <v>I열의 환율적용방법 선택</v>
      </c>
      <c r="K1147" s="495">
        <f t="shared" si="17"/>
        <v>0</v>
      </c>
      <c r="L1147" s="491"/>
      <c r="M1147" s="496"/>
      <c r="N1147" s="496"/>
    </row>
    <row r="1148" spans="1:14" x14ac:dyDescent="0.3">
      <c r="A1148" s="490"/>
      <c r="B1148" s="490"/>
      <c r="C1148" s="673" t="e">
        <f>VLOOKUP(F1148,DB!$D$4:$G$403,4,FALSE)</f>
        <v>#N/A</v>
      </c>
      <c r="D1148" s="674" t="e">
        <f>VLOOKUP(F1148,DB!$D$4:$G$403,3,FALSE)</f>
        <v>#N/A</v>
      </c>
      <c r="E1148" s="675" t="e">
        <f>VLOOKUP(F1148,DB!$D$4:$G$403,2,FALSE)</f>
        <v>#N/A</v>
      </c>
      <c r="F1148" s="491"/>
      <c r="G1148" s="491"/>
      <c r="H1148" s="492"/>
      <c r="I1148" s="493"/>
      <c r="J1148" s="494" t="str">
        <f>IF(I1148="","I열의 환율적용방법 선택",IF(I1148="개별환율", "직접입력 하세요.", IF(OR(I1148="가중평균환율",I1148="송금환율"), "직접입력 하세요.", IF(I1148="원화집행", 1, IF(I1148="월별평균환율(미화)",VLOOKUP(MONTH(A1148),월별평균환율!$B$34:$D$45,2,0), IF(I1148="월별평균환율(현지화)",VLOOKUP(MONTH(A1148),월별평균환율!$B$34:$D$45,3,0)))))))</f>
        <v>I열의 환율적용방법 선택</v>
      </c>
      <c r="K1148" s="495">
        <f t="shared" si="17"/>
        <v>0</v>
      </c>
      <c r="L1148" s="491"/>
      <c r="M1148" s="496"/>
      <c r="N1148" s="496"/>
    </row>
    <row r="1149" spans="1:14" x14ac:dyDescent="0.3">
      <c r="A1149" s="490"/>
      <c r="B1149" s="490"/>
      <c r="C1149" s="673" t="e">
        <f>VLOOKUP(F1149,DB!$D$4:$G$403,4,FALSE)</f>
        <v>#N/A</v>
      </c>
      <c r="D1149" s="674" t="e">
        <f>VLOOKUP(F1149,DB!$D$4:$G$403,3,FALSE)</f>
        <v>#N/A</v>
      </c>
      <c r="E1149" s="675" t="e">
        <f>VLOOKUP(F1149,DB!$D$4:$G$403,2,FALSE)</f>
        <v>#N/A</v>
      </c>
      <c r="F1149" s="491"/>
      <c r="G1149" s="491"/>
      <c r="H1149" s="492"/>
      <c r="I1149" s="493"/>
      <c r="J1149" s="494" t="str">
        <f>IF(I1149="","I열의 환율적용방법 선택",IF(I1149="개별환율", "직접입력 하세요.", IF(OR(I1149="가중평균환율",I1149="송금환율"), "직접입력 하세요.", IF(I1149="원화집행", 1, IF(I1149="월별평균환율(미화)",VLOOKUP(MONTH(A1149),월별평균환율!$B$34:$D$45,2,0), IF(I1149="월별평균환율(현지화)",VLOOKUP(MONTH(A1149),월별평균환율!$B$34:$D$45,3,0)))))))</f>
        <v>I열의 환율적용방법 선택</v>
      </c>
      <c r="K1149" s="495">
        <f t="shared" si="17"/>
        <v>0</v>
      </c>
      <c r="L1149" s="491"/>
      <c r="M1149" s="496"/>
      <c r="N1149" s="496"/>
    </row>
    <row r="1150" spans="1:14" x14ac:dyDescent="0.3">
      <c r="A1150" s="490"/>
      <c r="B1150" s="490"/>
      <c r="C1150" s="673" t="e">
        <f>VLOOKUP(F1150,DB!$D$4:$G$403,4,FALSE)</f>
        <v>#N/A</v>
      </c>
      <c r="D1150" s="674" t="e">
        <f>VLOOKUP(F1150,DB!$D$4:$G$403,3,FALSE)</f>
        <v>#N/A</v>
      </c>
      <c r="E1150" s="675" t="e">
        <f>VLOOKUP(F1150,DB!$D$4:$G$403,2,FALSE)</f>
        <v>#N/A</v>
      </c>
      <c r="F1150" s="491"/>
      <c r="G1150" s="491"/>
      <c r="H1150" s="492"/>
      <c r="I1150" s="493"/>
      <c r="J1150" s="494" t="str">
        <f>IF(I1150="","I열의 환율적용방법 선택",IF(I1150="개별환율", "직접입력 하세요.", IF(OR(I1150="가중평균환율",I1150="송금환율"), "직접입력 하세요.", IF(I1150="원화집행", 1, IF(I1150="월별평균환율(미화)",VLOOKUP(MONTH(A1150),월별평균환율!$B$34:$D$45,2,0), IF(I1150="월별평균환율(현지화)",VLOOKUP(MONTH(A1150),월별평균환율!$B$34:$D$45,3,0)))))))</f>
        <v>I열의 환율적용방법 선택</v>
      </c>
      <c r="K1150" s="495">
        <f t="shared" si="17"/>
        <v>0</v>
      </c>
      <c r="L1150" s="491"/>
      <c r="M1150" s="496"/>
      <c r="N1150" s="496"/>
    </row>
    <row r="1151" spans="1:14" x14ac:dyDescent="0.3">
      <c r="A1151" s="490"/>
      <c r="B1151" s="490"/>
      <c r="C1151" s="673" t="e">
        <f>VLOOKUP(F1151,DB!$D$4:$G$403,4,FALSE)</f>
        <v>#N/A</v>
      </c>
      <c r="D1151" s="674" t="e">
        <f>VLOOKUP(F1151,DB!$D$4:$G$403,3,FALSE)</f>
        <v>#N/A</v>
      </c>
      <c r="E1151" s="675" t="e">
        <f>VLOOKUP(F1151,DB!$D$4:$G$403,2,FALSE)</f>
        <v>#N/A</v>
      </c>
      <c r="F1151" s="491"/>
      <c r="G1151" s="491"/>
      <c r="H1151" s="492"/>
      <c r="I1151" s="493"/>
      <c r="J1151" s="494" t="str">
        <f>IF(I1151="","I열의 환율적용방법 선택",IF(I1151="개별환율", "직접입력 하세요.", IF(OR(I1151="가중평균환율",I1151="송금환율"), "직접입력 하세요.", IF(I1151="원화집행", 1, IF(I1151="월별평균환율(미화)",VLOOKUP(MONTH(A1151),월별평균환율!$B$34:$D$45,2,0), IF(I1151="월별평균환율(현지화)",VLOOKUP(MONTH(A1151),월별평균환율!$B$34:$D$45,3,0)))))))</f>
        <v>I열의 환율적용방법 선택</v>
      </c>
      <c r="K1151" s="495">
        <f t="shared" si="17"/>
        <v>0</v>
      </c>
      <c r="L1151" s="491"/>
      <c r="M1151" s="496"/>
      <c r="N1151" s="496"/>
    </row>
    <row r="1152" spans="1:14" x14ac:dyDescent="0.3">
      <c r="A1152" s="490"/>
      <c r="B1152" s="490"/>
      <c r="C1152" s="673" t="e">
        <f>VLOOKUP(F1152,DB!$D$4:$G$403,4,FALSE)</f>
        <v>#N/A</v>
      </c>
      <c r="D1152" s="674" t="e">
        <f>VLOOKUP(F1152,DB!$D$4:$G$403,3,FALSE)</f>
        <v>#N/A</v>
      </c>
      <c r="E1152" s="675" t="e">
        <f>VLOOKUP(F1152,DB!$D$4:$G$403,2,FALSE)</f>
        <v>#N/A</v>
      </c>
      <c r="F1152" s="491"/>
      <c r="G1152" s="491"/>
      <c r="H1152" s="492"/>
      <c r="I1152" s="493"/>
      <c r="J1152" s="494" t="str">
        <f>IF(I1152="","I열의 환율적용방법 선택",IF(I1152="개별환율", "직접입력 하세요.", IF(OR(I1152="가중평균환율",I1152="송금환율"), "직접입력 하세요.", IF(I1152="원화집행", 1, IF(I1152="월별평균환율(미화)",VLOOKUP(MONTH(A1152),월별평균환율!$B$34:$D$45,2,0), IF(I1152="월별평균환율(현지화)",VLOOKUP(MONTH(A1152),월별평균환율!$B$34:$D$45,3,0)))))))</f>
        <v>I열의 환율적용방법 선택</v>
      </c>
      <c r="K1152" s="495">
        <f t="shared" si="17"/>
        <v>0</v>
      </c>
      <c r="L1152" s="491"/>
      <c r="M1152" s="496"/>
      <c r="N1152" s="496"/>
    </row>
    <row r="1153" spans="1:14" x14ac:dyDescent="0.3">
      <c r="A1153" s="490"/>
      <c r="B1153" s="490"/>
      <c r="C1153" s="673" t="e">
        <f>VLOOKUP(F1153,DB!$D$4:$G$403,4,FALSE)</f>
        <v>#N/A</v>
      </c>
      <c r="D1153" s="674" t="e">
        <f>VLOOKUP(F1153,DB!$D$4:$G$403,3,FALSE)</f>
        <v>#N/A</v>
      </c>
      <c r="E1153" s="675" t="e">
        <f>VLOOKUP(F1153,DB!$D$4:$G$403,2,FALSE)</f>
        <v>#N/A</v>
      </c>
      <c r="F1153" s="491"/>
      <c r="G1153" s="491"/>
      <c r="H1153" s="492"/>
      <c r="I1153" s="493"/>
      <c r="J1153" s="494" t="str">
        <f>IF(I1153="","I열의 환율적용방법 선택",IF(I1153="개별환율", "직접입력 하세요.", IF(OR(I1153="가중평균환율",I1153="송금환율"), "직접입력 하세요.", IF(I1153="원화집행", 1, IF(I1153="월별평균환율(미화)",VLOOKUP(MONTH(A1153),월별평균환율!$B$34:$D$45,2,0), IF(I1153="월별평균환율(현지화)",VLOOKUP(MONTH(A1153),월별평균환율!$B$34:$D$45,3,0)))))))</f>
        <v>I열의 환율적용방법 선택</v>
      </c>
      <c r="K1153" s="495">
        <f t="shared" si="17"/>
        <v>0</v>
      </c>
      <c r="L1153" s="491"/>
      <c r="M1153" s="496"/>
      <c r="N1153" s="496"/>
    </row>
    <row r="1154" spans="1:14" x14ac:dyDescent="0.3">
      <c r="A1154" s="490"/>
      <c r="B1154" s="490"/>
      <c r="C1154" s="673" t="e">
        <f>VLOOKUP(F1154,DB!$D$4:$G$403,4,FALSE)</f>
        <v>#N/A</v>
      </c>
      <c r="D1154" s="674" t="e">
        <f>VLOOKUP(F1154,DB!$D$4:$G$403,3,FALSE)</f>
        <v>#N/A</v>
      </c>
      <c r="E1154" s="675" t="e">
        <f>VLOOKUP(F1154,DB!$D$4:$G$403,2,FALSE)</f>
        <v>#N/A</v>
      </c>
      <c r="F1154" s="491"/>
      <c r="G1154" s="491"/>
      <c r="H1154" s="492"/>
      <c r="I1154" s="493"/>
      <c r="J1154" s="494" t="str">
        <f>IF(I1154="","I열의 환율적용방법 선택",IF(I1154="개별환율", "직접입력 하세요.", IF(OR(I1154="가중평균환율",I1154="송금환율"), "직접입력 하세요.", IF(I1154="원화집행", 1, IF(I1154="월별평균환율(미화)",VLOOKUP(MONTH(A1154),월별평균환율!$B$34:$D$45,2,0), IF(I1154="월별평균환율(현지화)",VLOOKUP(MONTH(A1154),월별평균환율!$B$34:$D$45,3,0)))))))</f>
        <v>I열의 환율적용방법 선택</v>
      </c>
      <c r="K1154" s="495">
        <f t="shared" si="17"/>
        <v>0</v>
      </c>
      <c r="L1154" s="491"/>
      <c r="M1154" s="496"/>
      <c r="N1154" s="496"/>
    </row>
    <row r="1155" spans="1:14" x14ac:dyDescent="0.3">
      <c r="A1155" s="490"/>
      <c r="B1155" s="490"/>
      <c r="C1155" s="673" t="e">
        <f>VLOOKUP(F1155,DB!$D$4:$G$403,4,FALSE)</f>
        <v>#N/A</v>
      </c>
      <c r="D1155" s="674" t="e">
        <f>VLOOKUP(F1155,DB!$D$4:$G$403,3,FALSE)</f>
        <v>#N/A</v>
      </c>
      <c r="E1155" s="675" t="e">
        <f>VLOOKUP(F1155,DB!$D$4:$G$403,2,FALSE)</f>
        <v>#N/A</v>
      </c>
      <c r="F1155" s="491"/>
      <c r="G1155" s="491"/>
      <c r="H1155" s="492"/>
      <c r="I1155" s="493"/>
      <c r="J1155" s="494" t="str">
        <f>IF(I1155="","I열의 환율적용방법 선택",IF(I1155="개별환율", "직접입력 하세요.", IF(OR(I1155="가중평균환율",I1155="송금환율"), "직접입력 하세요.", IF(I1155="원화집행", 1, IF(I1155="월별평균환율(미화)",VLOOKUP(MONTH(A1155),월별평균환율!$B$34:$D$45,2,0), IF(I1155="월별평균환율(현지화)",VLOOKUP(MONTH(A1155),월별평균환율!$B$34:$D$45,3,0)))))))</f>
        <v>I열의 환율적용방법 선택</v>
      </c>
      <c r="K1155" s="495">
        <f t="shared" si="17"/>
        <v>0</v>
      </c>
      <c r="L1155" s="491"/>
      <c r="M1155" s="496"/>
      <c r="N1155" s="496"/>
    </row>
    <row r="1156" spans="1:14" x14ac:dyDescent="0.3">
      <c r="A1156" s="490"/>
      <c r="B1156" s="490"/>
      <c r="C1156" s="673" t="e">
        <f>VLOOKUP(F1156,DB!$D$4:$G$403,4,FALSE)</f>
        <v>#N/A</v>
      </c>
      <c r="D1156" s="674" t="e">
        <f>VLOOKUP(F1156,DB!$D$4:$G$403,3,FALSE)</f>
        <v>#N/A</v>
      </c>
      <c r="E1156" s="675" t="e">
        <f>VLOOKUP(F1156,DB!$D$4:$G$403,2,FALSE)</f>
        <v>#N/A</v>
      </c>
      <c r="F1156" s="491"/>
      <c r="G1156" s="491"/>
      <c r="H1156" s="492"/>
      <c r="I1156" s="493"/>
      <c r="J1156" s="494" t="str">
        <f>IF(I1156="","I열의 환율적용방법 선택",IF(I1156="개별환율", "직접입력 하세요.", IF(OR(I1156="가중평균환율",I1156="송금환율"), "직접입력 하세요.", IF(I1156="원화집행", 1, IF(I1156="월별평균환율(미화)",VLOOKUP(MONTH(A1156),월별평균환율!$B$34:$D$45,2,0), IF(I1156="월별평균환율(현지화)",VLOOKUP(MONTH(A1156),월별평균환율!$B$34:$D$45,3,0)))))))</f>
        <v>I열의 환율적용방법 선택</v>
      </c>
      <c r="K1156" s="495">
        <f t="shared" si="17"/>
        <v>0</v>
      </c>
      <c r="L1156" s="491"/>
      <c r="M1156" s="496"/>
      <c r="N1156" s="496"/>
    </row>
    <row r="1157" spans="1:14" x14ac:dyDescent="0.3">
      <c r="A1157" s="490"/>
      <c r="B1157" s="490"/>
      <c r="C1157" s="673" t="e">
        <f>VLOOKUP(F1157,DB!$D$4:$G$403,4,FALSE)</f>
        <v>#N/A</v>
      </c>
      <c r="D1157" s="674" t="e">
        <f>VLOOKUP(F1157,DB!$D$4:$G$403,3,FALSE)</f>
        <v>#N/A</v>
      </c>
      <c r="E1157" s="675" t="e">
        <f>VLOOKUP(F1157,DB!$D$4:$G$403,2,FALSE)</f>
        <v>#N/A</v>
      </c>
      <c r="F1157" s="491"/>
      <c r="G1157" s="491"/>
      <c r="H1157" s="492"/>
      <c r="I1157" s="493"/>
      <c r="J1157" s="494" t="str">
        <f>IF(I1157="","I열의 환율적용방법 선택",IF(I1157="개별환율", "직접입력 하세요.", IF(OR(I1157="가중평균환율",I1157="송금환율"), "직접입력 하세요.", IF(I1157="원화집행", 1, IF(I1157="월별평균환율(미화)",VLOOKUP(MONTH(A1157),월별평균환율!$B$34:$D$45,2,0), IF(I1157="월별평균환율(현지화)",VLOOKUP(MONTH(A1157),월별평균환율!$B$34:$D$45,3,0)))))))</f>
        <v>I열의 환율적용방법 선택</v>
      </c>
      <c r="K1157" s="495">
        <f t="shared" ref="K1157:K1220" si="18">IFERROR(ROUND(H1157*J1157, 0),0)</f>
        <v>0</v>
      </c>
      <c r="L1157" s="491"/>
      <c r="M1157" s="496"/>
      <c r="N1157" s="496"/>
    </row>
    <row r="1158" spans="1:14" x14ac:dyDescent="0.3">
      <c r="A1158" s="490"/>
      <c r="B1158" s="490"/>
      <c r="C1158" s="673" t="e">
        <f>VLOOKUP(F1158,DB!$D$4:$G$403,4,FALSE)</f>
        <v>#N/A</v>
      </c>
      <c r="D1158" s="674" t="e">
        <f>VLOOKUP(F1158,DB!$D$4:$G$403,3,FALSE)</f>
        <v>#N/A</v>
      </c>
      <c r="E1158" s="675" t="e">
        <f>VLOOKUP(F1158,DB!$D$4:$G$403,2,FALSE)</f>
        <v>#N/A</v>
      </c>
      <c r="F1158" s="491"/>
      <c r="G1158" s="491"/>
      <c r="H1158" s="492"/>
      <c r="I1158" s="493"/>
      <c r="J1158" s="494" t="str">
        <f>IF(I1158="","I열의 환율적용방법 선택",IF(I1158="개별환율", "직접입력 하세요.", IF(OR(I1158="가중평균환율",I1158="송금환율"), "직접입력 하세요.", IF(I1158="원화집행", 1, IF(I1158="월별평균환율(미화)",VLOOKUP(MONTH(A1158),월별평균환율!$B$34:$D$45,2,0), IF(I1158="월별평균환율(현지화)",VLOOKUP(MONTH(A1158),월별평균환율!$B$34:$D$45,3,0)))))))</f>
        <v>I열의 환율적용방법 선택</v>
      </c>
      <c r="K1158" s="495">
        <f t="shared" si="18"/>
        <v>0</v>
      </c>
      <c r="L1158" s="491"/>
      <c r="M1158" s="496"/>
      <c r="N1158" s="496"/>
    </row>
    <row r="1159" spans="1:14" x14ac:dyDescent="0.3">
      <c r="A1159" s="490"/>
      <c r="B1159" s="490"/>
      <c r="C1159" s="673" t="e">
        <f>VLOOKUP(F1159,DB!$D$4:$G$403,4,FALSE)</f>
        <v>#N/A</v>
      </c>
      <c r="D1159" s="674" t="e">
        <f>VLOOKUP(F1159,DB!$D$4:$G$403,3,FALSE)</f>
        <v>#N/A</v>
      </c>
      <c r="E1159" s="675" t="e">
        <f>VLOOKUP(F1159,DB!$D$4:$G$403,2,FALSE)</f>
        <v>#N/A</v>
      </c>
      <c r="F1159" s="491"/>
      <c r="G1159" s="491"/>
      <c r="H1159" s="492"/>
      <c r="I1159" s="493"/>
      <c r="J1159" s="494" t="str">
        <f>IF(I1159="","I열의 환율적용방법 선택",IF(I1159="개별환율", "직접입력 하세요.", IF(OR(I1159="가중평균환율",I1159="송금환율"), "직접입력 하세요.", IF(I1159="원화집행", 1, IF(I1159="월별평균환율(미화)",VLOOKUP(MONTH(A1159),월별평균환율!$B$34:$D$45,2,0), IF(I1159="월별평균환율(현지화)",VLOOKUP(MONTH(A1159),월별평균환율!$B$34:$D$45,3,0)))))))</f>
        <v>I열의 환율적용방법 선택</v>
      </c>
      <c r="K1159" s="495">
        <f t="shared" si="18"/>
        <v>0</v>
      </c>
      <c r="L1159" s="491"/>
      <c r="M1159" s="496"/>
      <c r="N1159" s="496"/>
    </row>
    <row r="1160" spans="1:14" x14ac:dyDescent="0.3">
      <c r="A1160" s="490"/>
      <c r="B1160" s="490"/>
      <c r="C1160" s="673" t="e">
        <f>VLOOKUP(F1160,DB!$D$4:$G$403,4,FALSE)</f>
        <v>#N/A</v>
      </c>
      <c r="D1160" s="674" t="e">
        <f>VLOOKUP(F1160,DB!$D$4:$G$403,3,FALSE)</f>
        <v>#N/A</v>
      </c>
      <c r="E1160" s="675" t="e">
        <f>VLOOKUP(F1160,DB!$D$4:$G$403,2,FALSE)</f>
        <v>#N/A</v>
      </c>
      <c r="F1160" s="491"/>
      <c r="G1160" s="491"/>
      <c r="H1160" s="492"/>
      <c r="I1160" s="493"/>
      <c r="J1160" s="494" t="str">
        <f>IF(I1160="","I열의 환율적용방법 선택",IF(I1160="개별환율", "직접입력 하세요.", IF(OR(I1160="가중평균환율",I1160="송금환율"), "직접입력 하세요.", IF(I1160="원화집행", 1, IF(I1160="월별평균환율(미화)",VLOOKUP(MONTH(A1160),월별평균환율!$B$34:$D$45,2,0), IF(I1160="월별평균환율(현지화)",VLOOKUP(MONTH(A1160),월별평균환율!$B$34:$D$45,3,0)))))))</f>
        <v>I열의 환율적용방법 선택</v>
      </c>
      <c r="K1160" s="495">
        <f t="shared" si="18"/>
        <v>0</v>
      </c>
      <c r="L1160" s="491"/>
      <c r="M1160" s="496"/>
      <c r="N1160" s="496"/>
    </row>
    <row r="1161" spans="1:14" x14ac:dyDescent="0.3">
      <c r="A1161" s="490"/>
      <c r="B1161" s="490"/>
      <c r="C1161" s="673" t="e">
        <f>VLOOKUP(F1161,DB!$D$4:$G$403,4,FALSE)</f>
        <v>#N/A</v>
      </c>
      <c r="D1161" s="674" t="e">
        <f>VLOOKUP(F1161,DB!$D$4:$G$403,3,FALSE)</f>
        <v>#N/A</v>
      </c>
      <c r="E1161" s="675" t="e">
        <f>VLOOKUP(F1161,DB!$D$4:$G$403,2,FALSE)</f>
        <v>#N/A</v>
      </c>
      <c r="F1161" s="491"/>
      <c r="G1161" s="491"/>
      <c r="H1161" s="492"/>
      <c r="I1161" s="493"/>
      <c r="J1161" s="494" t="str">
        <f>IF(I1161="","I열의 환율적용방법 선택",IF(I1161="개별환율", "직접입력 하세요.", IF(OR(I1161="가중평균환율",I1161="송금환율"), "직접입력 하세요.", IF(I1161="원화집행", 1, IF(I1161="월별평균환율(미화)",VLOOKUP(MONTH(A1161),월별평균환율!$B$34:$D$45,2,0), IF(I1161="월별평균환율(현지화)",VLOOKUP(MONTH(A1161),월별평균환율!$B$34:$D$45,3,0)))))))</f>
        <v>I열의 환율적용방법 선택</v>
      </c>
      <c r="K1161" s="495">
        <f t="shared" si="18"/>
        <v>0</v>
      </c>
      <c r="L1161" s="491"/>
      <c r="M1161" s="496"/>
      <c r="N1161" s="496"/>
    </row>
    <row r="1162" spans="1:14" x14ac:dyDescent="0.3">
      <c r="A1162" s="490"/>
      <c r="B1162" s="490"/>
      <c r="C1162" s="673" t="e">
        <f>VLOOKUP(F1162,DB!$D$4:$G$403,4,FALSE)</f>
        <v>#N/A</v>
      </c>
      <c r="D1162" s="674" t="e">
        <f>VLOOKUP(F1162,DB!$D$4:$G$403,3,FALSE)</f>
        <v>#N/A</v>
      </c>
      <c r="E1162" s="675" t="e">
        <f>VLOOKUP(F1162,DB!$D$4:$G$403,2,FALSE)</f>
        <v>#N/A</v>
      </c>
      <c r="F1162" s="491"/>
      <c r="G1162" s="491"/>
      <c r="H1162" s="492"/>
      <c r="I1162" s="493"/>
      <c r="J1162" s="494" t="str">
        <f>IF(I1162="","I열의 환율적용방법 선택",IF(I1162="개별환율", "직접입력 하세요.", IF(OR(I1162="가중평균환율",I1162="송금환율"), "직접입력 하세요.", IF(I1162="원화집행", 1, IF(I1162="월별평균환율(미화)",VLOOKUP(MONTH(A1162),월별평균환율!$B$34:$D$45,2,0), IF(I1162="월별평균환율(현지화)",VLOOKUP(MONTH(A1162),월별평균환율!$B$34:$D$45,3,0)))))))</f>
        <v>I열의 환율적용방법 선택</v>
      </c>
      <c r="K1162" s="495">
        <f t="shared" si="18"/>
        <v>0</v>
      </c>
      <c r="L1162" s="491"/>
      <c r="M1162" s="496"/>
      <c r="N1162" s="496"/>
    </row>
    <row r="1163" spans="1:14" x14ac:dyDescent="0.3">
      <c r="A1163" s="490"/>
      <c r="B1163" s="490"/>
      <c r="C1163" s="673" t="e">
        <f>VLOOKUP(F1163,DB!$D$4:$G$403,4,FALSE)</f>
        <v>#N/A</v>
      </c>
      <c r="D1163" s="674" t="e">
        <f>VLOOKUP(F1163,DB!$D$4:$G$403,3,FALSE)</f>
        <v>#N/A</v>
      </c>
      <c r="E1163" s="675" t="e">
        <f>VLOOKUP(F1163,DB!$D$4:$G$403,2,FALSE)</f>
        <v>#N/A</v>
      </c>
      <c r="F1163" s="491"/>
      <c r="G1163" s="491"/>
      <c r="H1163" s="492"/>
      <c r="I1163" s="493"/>
      <c r="J1163" s="494" t="str">
        <f>IF(I1163="","I열의 환율적용방법 선택",IF(I1163="개별환율", "직접입력 하세요.", IF(OR(I1163="가중평균환율",I1163="송금환율"), "직접입력 하세요.", IF(I1163="원화집행", 1, IF(I1163="월별평균환율(미화)",VLOOKUP(MONTH(A1163),월별평균환율!$B$34:$D$45,2,0), IF(I1163="월별평균환율(현지화)",VLOOKUP(MONTH(A1163),월별평균환율!$B$34:$D$45,3,0)))))))</f>
        <v>I열의 환율적용방법 선택</v>
      </c>
      <c r="K1163" s="495">
        <f t="shared" si="18"/>
        <v>0</v>
      </c>
      <c r="L1163" s="491"/>
      <c r="M1163" s="496"/>
      <c r="N1163" s="496"/>
    </row>
    <row r="1164" spans="1:14" x14ac:dyDescent="0.3">
      <c r="A1164" s="490"/>
      <c r="B1164" s="490"/>
      <c r="C1164" s="673" t="e">
        <f>VLOOKUP(F1164,DB!$D$4:$G$403,4,FALSE)</f>
        <v>#N/A</v>
      </c>
      <c r="D1164" s="674" t="e">
        <f>VLOOKUP(F1164,DB!$D$4:$G$403,3,FALSE)</f>
        <v>#N/A</v>
      </c>
      <c r="E1164" s="675" t="e">
        <f>VLOOKUP(F1164,DB!$D$4:$G$403,2,FALSE)</f>
        <v>#N/A</v>
      </c>
      <c r="F1164" s="491"/>
      <c r="G1164" s="491"/>
      <c r="H1164" s="492"/>
      <c r="I1164" s="493"/>
      <c r="J1164" s="494" t="str">
        <f>IF(I1164="","I열의 환율적용방법 선택",IF(I1164="개별환율", "직접입력 하세요.", IF(OR(I1164="가중평균환율",I1164="송금환율"), "직접입력 하세요.", IF(I1164="원화집행", 1, IF(I1164="월별평균환율(미화)",VLOOKUP(MONTH(A1164),월별평균환율!$B$34:$D$45,2,0), IF(I1164="월별평균환율(현지화)",VLOOKUP(MONTH(A1164),월별평균환율!$B$34:$D$45,3,0)))))))</f>
        <v>I열의 환율적용방법 선택</v>
      </c>
      <c r="K1164" s="495">
        <f t="shared" si="18"/>
        <v>0</v>
      </c>
      <c r="L1164" s="491"/>
      <c r="M1164" s="496"/>
      <c r="N1164" s="496"/>
    </row>
    <row r="1165" spans="1:14" x14ac:dyDescent="0.3">
      <c r="A1165" s="490"/>
      <c r="B1165" s="490"/>
      <c r="C1165" s="673" t="e">
        <f>VLOOKUP(F1165,DB!$D$4:$G$403,4,FALSE)</f>
        <v>#N/A</v>
      </c>
      <c r="D1165" s="674" t="e">
        <f>VLOOKUP(F1165,DB!$D$4:$G$403,3,FALSE)</f>
        <v>#N/A</v>
      </c>
      <c r="E1165" s="675" t="e">
        <f>VLOOKUP(F1165,DB!$D$4:$G$403,2,FALSE)</f>
        <v>#N/A</v>
      </c>
      <c r="F1165" s="491"/>
      <c r="G1165" s="491"/>
      <c r="H1165" s="492"/>
      <c r="I1165" s="493"/>
      <c r="J1165" s="494" t="str">
        <f>IF(I1165="","I열의 환율적용방법 선택",IF(I1165="개별환율", "직접입력 하세요.", IF(OR(I1165="가중평균환율",I1165="송금환율"), "직접입력 하세요.", IF(I1165="원화집행", 1, IF(I1165="월별평균환율(미화)",VLOOKUP(MONTH(A1165),월별평균환율!$B$34:$D$45,2,0), IF(I1165="월별평균환율(현지화)",VLOOKUP(MONTH(A1165),월별평균환율!$B$34:$D$45,3,0)))))))</f>
        <v>I열의 환율적용방법 선택</v>
      </c>
      <c r="K1165" s="495">
        <f t="shared" si="18"/>
        <v>0</v>
      </c>
      <c r="L1165" s="491"/>
      <c r="M1165" s="496"/>
      <c r="N1165" s="496"/>
    </row>
    <row r="1166" spans="1:14" x14ac:dyDescent="0.3">
      <c r="A1166" s="490"/>
      <c r="B1166" s="490"/>
      <c r="C1166" s="673" t="e">
        <f>VLOOKUP(F1166,DB!$D$4:$G$403,4,FALSE)</f>
        <v>#N/A</v>
      </c>
      <c r="D1166" s="674" t="e">
        <f>VLOOKUP(F1166,DB!$D$4:$G$403,3,FALSE)</f>
        <v>#N/A</v>
      </c>
      <c r="E1166" s="675" t="e">
        <f>VLOOKUP(F1166,DB!$D$4:$G$403,2,FALSE)</f>
        <v>#N/A</v>
      </c>
      <c r="F1166" s="491"/>
      <c r="G1166" s="491"/>
      <c r="H1166" s="492"/>
      <c r="I1166" s="493"/>
      <c r="J1166" s="494" t="str">
        <f>IF(I1166="","I열의 환율적용방법 선택",IF(I1166="개별환율", "직접입력 하세요.", IF(OR(I1166="가중평균환율",I1166="송금환율"), "직접입력 하세요.", IF(I1166="원화집행", 1, IF(I1166="월별평균환율(미화)",VLOOKUP(MONTH(A1166),월별평균환율!$B$34:$D$45,2,0), IF(I1166="월별평균환율(현지화)",VLOOKUP(MONTH(A1166),월별평균환율!$B$34:$D$45,3,0)))))))</f>
        <v>I열의 환율적용방법 선택</v>
      </c>
      <c r="K1166" s="495">
        <f t="shared" si="18"/>
        <v>0</v>
      </c>
      <c r="L1166" s="491"/>
      <c r="M1166" s="496"/>
      <c r="N1166" s="496"/>
    </row>
    <row r="1167" spans="1:14" x14ac:dyDescent="0.3">
      <c r="A1167" s="490"/>
      <c r="B1167" s="490"/>
      <c r="C1167" s="673" t="e">
        <f>VLOOKUP(F1167,DB!$D$4:$G$403,4,FALSE)</f>
        <v>#N/A</v>
      </c>
      <c r="D1167" s="674" t="e">
        <f>VLOOKUP(F1167,DB!$D$4:$G$403,3,FALSE)</f>
        <v>#N/A</v>
      </c>
      <c r="E1167" s="675" t="e">
        <f>VLOOKUP(F1167,DB!$D$4:$G$403,2,FALSE)</f>
        <v>#N/A</v>
      </c>
      <c r="F1167" s="491"/>
      <c r="G1167" s="491"/>
      <c r="H1167" s="492"/>
      <c r="I1167" s="493"/>
      <c r="J1167" s="494" t="str">
        <f>IF(I1167="","I열의 환율적용방법 선택",IF(I1167="개별환율", "직접입력 하세요.", IF(OR(I1167="가중평균환율",I1167="송금환율"), "직접입력 하세요.", IF(I1167="원화집행", 1, IF(I1167="월별평균환율(미화)",VLOOKUP(MONTH(A1167),월별평균환율!$B$34:$D$45,2,0), IF(I1167="월별평균환율(현지화)",VLOOKUP(MONTH(A1167),월별평균환율!$B$34:$D$45,3,0)))))))</f>
        <v>I열의 환율적용방법 선택</v>
      </c>
      <c r="K1167" s="495">
        <f t="shared" si="18"/>
        <v>0</v>
      </c>
      <c r="L1167" s="491"/>
      <c r="M1167" s="496"/>
      <c r="N1167" s="496"/>
    </row>
    <row r="1168" spans="1:14" x14ac:dyDescent="0.3">
      <c r="A1168" s="490"/>
      <c r="B1168" s="490"/>
      <c r="C1168" s="673" t="e">
        <f>VLOOKUP(F1168,DB!$D$4:$G$403,4,FALSE)</f>
        <v>#N/A</v>
      </c>
      <c r="D1168" s="674" t="e">
        <f>VLOOKUP(F1168,DB!$D$4:$G$403,3,FALSE)</f>
        <v>#N/A</v>
      </c>
      <c r="E1168" s="675" t="e">
        <f>VLOOKUP(F1168,DB!$D$4:$G$403,2,FALSE)</f>
        <v>#N/A</v>
      </c>
      <c r="F1168" s="491"/>
      <c r="G1168" s="491"/>
      <c r="H1168" s="492"/>
      <c r="I1168" s="493"/>
      <c r="J1168" s="494" t="str">
        <f>IF(I1168="","I열의 환율적용방법 선택",IF(I1168="개별환율", "직접입력 하세요.", IF(OR(I1168="가중평균환율",I1168="송금환율"), "직접입력 하세요.", IF(I1168="원화집행", 1, IF(I1168="월별평균환율(미화)",VLOOKUP(MONTH(A1168),월별평균환율!$B$34:$D$45,2,0), IF(I1168="월별평균환율(현지화)",VLOOKUP(MONTH(A1168),월별평균환율!$B$34:$D$45,3,0)))))))</f>
        <v>I열의 환율적용방법 선택</v>
      </c>
      <c r="K1168" s="495">
        <f t="shared" si="18"/>
        <v>0</v>
      </c>
      <c r="L1168" s="491"/>
      <c r="M1168" s="496"/>
      <c r="N1168" s="496"/>
    </row>
    <row r="1169" spans="1:14" x14ac:dyDescent="0.3">
      <c r="A1169" s="490"/>
      <c r="B1169" s="490"/>
      <c r="C1169" s="673" t="e">
        <f>VLOOKUP(F1169,DB!$D$4:$G$403,4,FALSE)</f>
        <v>#N/A</v>
      </c>
      <c r="D1169" s="674" t="e">
        <f>VLOOKUP(F1169,DB!$D$4:$G$403,3,FALSE)</f>
        <v>#N/A</v>
      </c>
      <c r="E1169" s="675" t="e">
        <f>VLOOKUP(F1169,DB!$D$4:$G$403,2,FALSE)</f>
        <v>#N/A</v>
      </c>
      <c r="F1169" s="491"/>
      <c r="G1169" s="491"/>
      <c r="H1169" s="492"/>
      <c r="I1169" s="493"/>
      <c r="J1169" s="494" t="str">
        <f>IF(I1169="","I열의 환율적용방법 선택",IF(I1169="개별환율", "직접입력 하세요.", IF(OR(I1169="가중평균환율",I1169="송금환율"), "직접입력 하세요.", IF(I1169="원화집행", 1, IF(I1169="월별평균환율(미화)",VLOOKUP(MONTH(A1169),월별평균환율!$B$34:$D$45,2,0), IF(I1169="월별평균환율(현지화)",VLOOKUP(MONTH(A1169),월별평균환율!$B$34:$D$45,3,0)))))))</f>
        <v>I열의 환율적용방법 선택</v>
      </c>
      <c r="K1169" s="495">
        <f t="shared" si="18"/>
        <v>0</v>
      </c>
      <c r="L1169" s="491"/>
      <c r="M1169" s="496"/>
      <c r="N1169" s="496"/>
    </row>
    <row r="1170" spans="1:14" x14ac:dyDescent="0.3">
      <c r="A1170" s="490"/>
      <c r="B1170" s="490"/>
      <c r="C1170" s="673" t="e">
        <f>VLOOKUP(F1170,DB!$D$4:$G$403,4,FALSE)</f>
        <v>#N/A</v>
      </c>
      <c r="D1170" s="674" t="e">
        <f>VLOOKUP(F1170,DB!$D$4:$G$403,3,FALSE)</f>
        <v>#N/A</v>
      </c>
      <c r="E1170" s="675" t="e">
        <f>VLOOKUP(F1170,DB!$D$4:$G$403,2,FALSE)</f>
        <v>#N/A</v>
      </c>
      <c r="F1170" s="491"/>
      <c r="G1170" s="491"/>
      <c r="H1170" s="492"/>
      <c r="I1170" s="493"/>
      <c r="J1170" s="494" t="str">
        <f>IF(I1170="","I열의 환율적용방법 선택",IF(I1170="개별환율", "직접입력 하세요.", IF(OR(I1170="가중평균환율",I1170="송금환율"), "직접입력 하세요.", IF(I1170="원화집행", 1, IF(I1170="월별평균환율(미화)",VLOOKUP(MONTH(A1170),월별평균환율!$B$34:$D$45,2,0), IF(I1170="월별평균환율(현지화)",VLOOKUP(MONTH(A1170),월별평균환율!$B$34:$D$45,3,0)))))))</f>
        <v>I열의 환율적용방법 선택</v>
      </c>
      <c r="K1170" s="495">
        <f t="shared" si="18"/>
        <v>0</v>
      </c>
      <c r="L1170" s="491"/>
      <c r="M1170" s="496"/>
      <c r="N1170" s="496"/>
    </row>
    <row r="1171" spans="1:14" x14ac:dyDescent="0.3">
      <c r="A1171" s="490"/>
      <c r="B1171" s="490"/>
      <c r="C1171" s="673" t="e">
        <f>VLOOKUP(F1171,DB!$D$4:$G$403,4,FALSE)</f>
        <v>#N/A</v>
      </c>
      <c r="D1171" s="674" t="e">
        <f>VLOOKUP(F1171,DB!$D$4:$G$403,3,FALSE)</f>
        <v>#N/A</v>
      </c>
      <c r="E1171" s="675" t="e">
        <f>VLOOKUP(F1171,DB!$D$4:$G$403,2,FALSE)</f>
        <v>#N/A</v>
      </c>
      <c r="F1171" s="491"/>
      <c r="G1171" s="491"/>
      <c r="H1171" s="492"/>
      <c r="I1171" s="493"/>
      <c r="J1171" s="494" t="str">
        <f>IF(I1171="","I열의 환율적용방법 선택",IF(I1171="개별환율", "직접입력 하세요.", IF(OR(I1171="가중평균환율",I1171="송금환율"), "직접입력 하세요.", IF(I1171="원화집행", 1, IF(I1171="월별평균환율(미화)",VLOOKUP(MONTH(A1171),월별평균환율!$B$34:$D$45,2,0), IF(I1171="월별평균환율(현지화)",VLOOKUP(MONTH(A1171),월별평균환율!$B$34:$D$45,3,0)))))))</f>
        <v>I열의 환율적용방법 선택</v>
      </c>
      <c r="K1171" s="495">
        <f t="shared" si="18"/>
        <v>0</v>
      </c>
      <c r="L1171" s="491"/>
      <c r="M1171" s="496"/>
      <c r="N1171" s="496"/>
    </row>
    <row r="1172" spans="1:14" x14ac:dyDescent="0.3">
      <c r="A1172" s="490"/>
      <c r="B1172" s="490"/>
      <c r="C1172" s="673" t="e">
        <f>VLOOKUP(F1172,DB!$D$4:$G$403,4,FALSE)</f>
        <v>#N/A</v>
      </c>
      <c r="D1172" s="674" t="e">
        <f>VLOOKUP(F1172,DB!$D$4:$G$403,3,FALSE)</f>
        <v>#N/A</v>
      </c>
      <c r="E1172" s="675" t="e">
        <f>VLOOKUP(F1172,DB!$D$4:$G$403,2,FALSE)</f>
        <v>#N/A</v>
      </c>
      <c r="F1172" s="491"/>
      <c r="G1172" s="491"/>
      <c r="H1172" s="492"/>
      <c r="I1172" s="493"/>
      <c r="J1172" s="494" t="str">
        <f>IF(I1172="","I열의 환율적용방법 선택",IF(I1172="개별환율", "직접입력 하세요.", IF(OR(I1172="가중평균환율",I1172="송금환율"), "직접입력 하세요.", IF(I1172="원화집행", 1, IF(I1172="월별평균환율(미화)",VLOOKUP(MONTH(A1172),월별평균환율!$B$34:$D$45,2,0), IF(I1172="월별평균환율(현지화)",VLOOKUP(MONTH(A1172),월별평균환율!$B$34:$D$45,3,0)))))))</f>
        <v>I열의 환율적용방법 선택</v>
      </c>
      <c r="K1172" s="495">
        <f t="shared" si="18"/>
        <v>0</v>
      </c>
      <c r="L1172" s="491"/>
      <c r="M1172" s="496"/>
      <c r="N1172" s="496"/>
    </row>
    <row r="1173" spans="1:14" x14ac:dyDescent="0.3">
      <c r="A1173" s="490"/>
      <c r="B1173" s="490"/>
      <c r="C1173" s="673" t="e">
        <f>VLOOKUP(F1173,DB!$D$4:$G$403,4,FALSE)</f>
        <v>#N/A</v>
      </c>
      <c r="D1173" s="674" t="e">
        <f>VLOOKUP(F1173,DB!$D$4:$G$403,3,FALSE)</f>
        <v>#N/A</v>
      </c>
      <c r="E1173" s="675" t="e">
        <f>VLOOKUP(F1173,DB!$D$4:$G$403,2,FALSE)</f>
        <v>#N/A</v>
      </c>
      <c r="F1173" s="491"/>
      <c r="G1173" s="491"/>
      <c r="H1173" s="492"/>
      <c r="I1173" s="493"/>
      <c r="J1173" s="494" t="str">
        <f>IF(I1173="","I열의 환율적용방법 선택",IF(I1173="개별환율", "직접입력 하세요.", IF(OR(I1173="가중평균환율",I1173="송금환율"), "직접입력 하세요.", IF(I1173="원화집행", 1, IF(I1173="월별평균환율(미화)",VLOOKUP(MONTH(A1173),월별평균환율!$B$34:$D$45,2,0), IF(I1173="월별평균환율(현지화)",VLOOKUP(MONTH(A1173),월별평균환율!$B$34:$D$45,3,0)))))))</f>
        <v>I열의 환율적용방법 선택</v>
      </c>
      <c r="K1173" s="495">
        <f t="shared" si="18"/>
        <v>0</v>
      </c>
      <c r="L1173" s="491"/>
      <c r="M1173" s="496"/>
      <c r="N1173" s="496"/>
    </row>
    <row r="1174" spans="1:14" x14ac:dyDescent="0.3">
      <c r="A1174" s="490"/>
      <c r="B1174" s="490"/>
      <c r="C1174" s="673" t="e">
        <f>VLOOKUP(F1174,DB!$D$4:$G$403,4,FALSE)</f>
        <v>#N/A</v>
      </c>
      <c r="D1174" s="674" t="e">
        <f>VLOOKUP(F1174,DB!$D$4:$G$403,3,FALSE)</f>
        <v>#N/A</v>
      </c>
      <c r="E1174" s="675" t="e">
        <f>VLOOKUP(F1174,DB!$D$4:$G$403,2,FALSE)</f>
        <v>#N/A</v>
      </c>
      <c r="F1174" s="491"/>
      <c r="G1174" s="491"/>
      <c r="H1174" s="492"/>
      <c r="I1174" s="493"/>
      <c r="J1174" s="494" t="str">
        <f>IF(I1174="","I열의 환율적용방법 선택",IF(I1174="개별환율", "직접입력 하세요.", IF(OR(I1174="가중평균환율",I1174="송금환율"), "직접입력 하세요.", IF(I1174="원화집행", 1, IF(I1174="월별평균환율(미화)",VLOOKUP(MONTH(A1174),월별평균환율!$B$34:$D$45,2,0), IF(I1174="월별평균환율(현지화)",VLOOKUP(MONTH(A1174),월별평균환율!$B$34:$D$45,3,0)))))))</f>
        <v>I열의 환율적용방법 선택</v>
      </c>
      <c r="K1174" s="495">
        <f t="shared" si="18"/>
        <v>0</v>
      </c>
      <c r="L1174" s="491"/>
      <c r="M1174" s="496"/>
      <c r="N1174" s="496"/>
    </row>
    <row r="1175" spans="1:14" x14ac:dyDescent="0.3">
      <c r="A1175" s="490"/>
      <c r="B1175" s="490"/>
      <c r="C1175" s="673" t="e">
        <f>VLOOKUP(F1175,DB!$D$4:$G$403,4,FALSE)</f>
        <v>#N/A</v>
      </c>
      <c r="D1175" s="674" t="e">
        <f>VLOOKUP(F1175,DB!$D$4:$G$403,3,FALSE)</f>
        <v>#N/A</v>
      </c>
      <c r="E1175" s="675" t="e">
        <f>VLOOKUP(F1175,DB!$D$4:$G$403,2,FALSE)</f>
        <v>#N/A</v>
      </c>
      <c r="F1175" s="491"/>
      <c r="G1175" s="491"/>
      <c r="H1175" s="492"/>
      <c r="I1175" s="493"/>
      <c r="J1175" s="494" t="str">
        <f>IF(I1175="","I열의 환율적용방법 선택",IF(I1175="개별환율", "직접입력 하세요.", IF(OR(I1175="가중평균환율",I1175="송금환율"), "직접입력 하세요.", IF(I1175="원화집행", 1, IF(I1175="월별평균환율(미화)",VLOOKUP(MONTH(A1175),월별평균환율!$B$34:$D$45,2,0), IF(I1175="월별평균환율(현지화)",VLOOKUP(MONTH(A1175),월별평균환율!$B$34:$D$45,3,0)))))))</f>
        <v>I열의 환율적용방법 선택</v>
      </c>
      <c r="K1175" s="495">
        <f t="shared" si="18"/>
        <v>0</v>
      </c>
      <c r="L1175" s="491"/>
      <c r="M1175" s="496"/>
      <c r="N1175" s="496"/>
    </row>
    <row r="1176" spans="1:14" x14ac:dyDescent="0.3">
      <c r="A1176" s="490"/>
      <c r="B1176" s="490"/>
      <c r="C1176" s="673" t="e">
        <f>VLOOKUP(F1176,DB!$D$4:$G$403,4,FALSE)</f>
        <v>#N/A</v>
      </c>
      <c r="D1176" s="674" t="e">
        <f>VLOOKUP(F1176,DB!$D$4:$G$403,3,FALSE)</f>
        <v>#N/A</v>
      </c>
      <c r="E1176" s="675" t="e">
        <f>VLOOKUP(F1176,DB!$D$4:$G$403,2,FALSE)</f>
        <v>#N/A</v>
      </c>
      <c r="F1176" s="491"/>
      <c r="G1176" s="491"/>
      <c r="H1176" s="492"/>
      <c r="I1176" s="493"/>
      <c r="J1176" s="494" t="str">
        <f>IF(I1176="","I열의 환율적용방법 선택",IF(I1176="개별환율", "직접입력 하세요.", IF(OR(I1176="가중평균환율",I1176="송금환율"), "직접입력 하세요.", IF(I1176="원화집행", 1, IF(I1176="월별평균환율(미화)",VLOOKUP(MONTH(A1176),월별평균환율!$B$34:$D$45,2,0), IF(I1176="월별평균환율(현지화)",VLOOKUP(MONTH(A1176),월별평균환율!$B$34:$D$45,3,0)))))))</f>
        <v>I열의 환율적용방법 선택</v>
      </c>
      <c r="K1176" s="495">
        <f t="shared" si="18"/>
        <v>0</v>
      </c>
      <c r="L1176" s="491"/>
      <c r="M1176" s="496"/>
      <c r="N1176" s="496"/>
    </row>
    <row r="1177" spans="1:14" x14ac:dyDescent="0.3">
      <c r="A1177" s="490"/>
      <c r="B1177" s="490"/>
      <c r="C1177" s="673" t="e">
        <f>VLOOKUP(F1177,DB!$D$4:$G$403,4,FALSE)</f>
        <v>#N/A</v>
      </c>
      <c r="D1177" s="674" t="e">
        <f>VLOOKUP(F1177,DB!$D$4:$G$403,3,FALSE)</f>
        <v>#N/A</v>
      </c>
      <c r="E1177" s="675" t="e">
        <f>VLOOKUP(F1177,DB!$D$4:$G$403,2,FALSE)</f>
        <v>#N/A</v>
      </c>
      <c r="F1177" s="491"/>
      <c r="G1177" s="491"/>
      <c r="H1177" s="492"/>
      <c r="I1177" s="493"/>
      <c r="J1177" s="494" t="str">
        <f>IF(I1177="","I열의 환율적용방법 선택",IF(I1177="개별환율", "직접입력 하세요.", IF(OR(I1177="가중평균환율",I1177="송금환율"), "직접입력 하세요.", IF(I1177="원화집행", 1, IF(I1177="월별평균환율(미화)",VLOOKUP(MONTH(A1177),월별평균환율!$B$34:$D$45,2,0), IF(I1177="월별평균환율(현지화)",VLOOKUP(MONTH(A1177),월별평균환율!$B$34:$D$45,3,0)))))))</f>
        <v>I열의 환율적용방법 선택</v>
      </c>
      <c r="K1177" s="495">
        <f t="shared" si="18"/>
        <v>0</v>
      </c>
      <c r="L1177" s="491"/>
      <c r="M1177" s="496"/>
      <c r="N1177" s="496"/>
    </row>
    <row r="1178" spans="1:14" x14ac:dyDescent="0.3">
      <c r="A1178" s="490"/>
      <c r="B1178" s="490"/>
      <c r="C1178" s="673" t="e">
        <f>VLOOKUP(F1178,DB!$D$4:$G$403,4,FALSE)</f>
        <v>#N/A</v>
      </c>
      <c r="D1178" s="674" t="e">
        <f>VLOOKUP(F1178,DB!$D$4:$G$403,3,FALSE)</f>
        <v>#N/A</v>
      </c>
      <c r="E1178" s="675" t="e">
        <f>VLOOKUP(F1178,DB!$D$4:$G$403,2,FALSE)</f>
        <v>#N/A</v>
      </c>
      <c r="F1178" s="491"/>
      <c r="G1178" s="491"/>
      <c r="H1178" s="492"/>
      <c r="I1178" s="493"/>
      <c r="J1178" s="494" t="str">
        <f>IF(I1178="","I열의 환율적용방법 선택",IF(I1178="개별환율", "직접입력 하세요.", IF(OR(I1178="가중평균환율",I1178="송금환율"), "직접입력 하세요.", IF(I1178="원화집행", 1, IF(I1178="월별평균환율(미화)",VLOOKUP(MONTH(A1178),월별평균환율!$B$34:$D$45,2,0), IF(I1178="월별평균환율(현지화)",VLOOKUP(MONTH(A1178),월별평균환율!$B$34:$D$45,3,0)))))))</f>
        <v>I열의 환율적용방법 선택</v>
      </c>
      <c r="K1178" s="495">
        <f t="shared" si="18"/>
        <v>0</v>
      </c>
      <c r="L1178" s="491"/>
      <c r="M1178" s="496"/>
      <c r="N1178" s="496"/>
    </row>
    <row r="1179" spans="1:14" x14ac:dyDescent="0.3">
      <c r="A1179" s="490"/>
      <c r="B1179" s="490"/>
      <c r="C1179" s="673" t="e">
        <f>VLOOKUP(F1179,DB!$D$4:$G$403,4,FALSE)</f>
        <v>#N/A</v>
      </c>
      <c r="D1179" s="674" t="e">
        <f>VLOOKUP(F1179,DB!$D$4:$G$403,3,FALSE)</f>
        <v>#N/A</v>
      </c>
      <c r="E1179" s="675" t="e">
        <f>VLOOKUP(F1179,DB!$D$4:$G$403,2,FALSE)</f>
        <v>#N/A</v>
      </c>
      <c r="F1179" s="491"/>
      <c r="G1179" s="491"/>
      <c r="H1179" s="492"/>
      <c r="I1179" s="493"/>
      <c r="J1179" s="494" t="str">
        <f>IF(I1179="","I열의 환율적용방법 선택",IF(I1179="개별환율", "직접입력 하세요.", IF(OR(I1179="가중평균환율",I1179="송금환율"), "직접입력 하세요.", IF(I1179="원화집행", 1, IF(I1179="월별평균환율(미화)",VLOOKUP(MONTH(A1179),월별평균환율!$B$34:$D$45,2,0), IF(I1179="월별평균환율(현지화)",VLOOKUP(MONTH(A1179),월별평균환율!$B$34:$D$45,3,0)))))))</f>
        <v>I열의 환율적용방법 선택</v>
      </c>
      <c r="K1179" s="495">
        <f t="shared" si="18"/>
        <v>0</v>
      </c>
      <c r="L1179" s="491"/>
      <c r="M1179" s="496"/>
      <c r="N1179" s="496"/>
    </row>
    <row r="1180" spans="1:14" x14ac:dyDescent="0.3">
      <c r="A1180" s="490"/>
      <c r="B1180" s="490"/>
      <c r="C1180" s="673" t="e">
        <f>VLOOKUP(F1180,DB!$D$4:$G$403,4,FALSE)</f>
        <v>#N/A</v>
      </c>
      <c r="D1180" s="674" t="e">
        <f>VLOOKUP(F1180,DB!$D$4:$G$403,3,FALSE)</f>
        <v>#N/A</v>
      </c>
      <c r="E1180" s="675" t="e">
        <f>VLOOKUP(F1180,DB!$D$4:$G$403,2,FALSE)</f>
        <v>#N/A</v>
      </c>
      <c r="F1180" s="491"/>
      <c r="G1180" s="491"/>
      <c r="H1180" s="492"/>
      <c r="I1180" s="493"/>
      <c r="J1180" s="494" t="str">
        <f>IF(I1180="","I열의 환율적용방법 선택",IF(I1180="개별환율", "직접입력 하세요.", IF(OR(I1180="가중평균환율",I1180="송금환율"), "직접입력 하세요.", IF(I1180="원화집행", 1, IF(I1180="월별평균환율(미화)",VLOOKUP(MONTH(A1180),월별평균환율!$B$34:$D$45,2,0), IF(I1180="월별평균환율(현지화)",VLOOKUP(MONTH(A1180),월별평균환율!$B$34:$D$45,3,0)))))))</f>
        <v>I열의 환율적용방법 선택</v>
      </c>
      <c r="K1180" s="495">
        <f t="shared" si="18"/>
        <v>0</v>
      </c>
      <c r="L1180" s="491"/>
      <c r="M1180" s="496"/>
      <c r="N1180" s="496"/>
    </row>
    <row r="1181" spans="1:14" x14ac:dyDescent="0.3">
      <c r="A1181" s="490"/>
      <c r="B1181" s="490"/>
      <c r="C1181" s="673" t="e">
        <f>VLOOKUP(F1181,DB!$D$4:$G$403,4,FALSE)</f>
        <v>#N/A</v>
      </c>
      <c r="D1181" s="674" t="e">
        <f>VLOOKUP(F1181,DB!$D$4:$G$403,3,FALSE)</f>
        <v>#N/A</v>
      </c>
      <c r="E1181" s="675" t="e">
        <f>VLOOKUP(F1181,DB!$D$4:$G$403,2,FALSE)</f>
        <v>#N/A</v>
      </c>
      <c r="F1181" s="491"/>
      <c r="G1181" s="491"/>
      <c r="H1181" s="492"/>
      <c r="I1181" s="493"/>
      <c r="J1181" s="494" t="str">
        <f>IF(I1181="","I열의 환율적용방법 선택",IF(I1181="개별환율", "직접입력 하세요.", IF(OR(I1181="가중평균환율",I1181="송금환율"), "직접입력 하세요.", IF(I1181="원화집행", 1, IF(I1181="월별평균환율(미화)",VLOOKUP(MONTH(A1181),월별평균환율!$B$34:$D$45,2,0), IF(I1181="월별평균환율(현지화)",VLOOKUP(MONTH(A1181),월별평균환율!$B$34:$D$45,3,0)))))))</f>
        <v>I열의 환율적용방법 선택</v>
      </c>
      <c r="K1181" s="495">
        <f t="shared" si="18"/>
        <v>0</v>
      </c>
      <c r="L1181" s="491"/>
      <c r="M1181" s="496"/>
      <c r="N1181" s="496"/>
    </row>
    <row r="1182" spans="1:14" x14ac:dyDescent="0.3">
      <c r="A1182" s="490"/>
      <c r="B1182" s="490"/>
      <c r="C1182" s="673" t="e">
        <f>VLOOKUP(F1182,DB!$D$4:$G$403,4,FALSE)</f>
        <v>#N/A</v>
      </c>
      <c r="D1182" s="674" t="e">
        <f>VLOOKUP(F1182,DB!$D$4:$G$403,3,FALSE)</f>
        <v>#N/A</v>
      </c>
      <c r="E1182" s="675" t="e">
        <f>VLOOKUP(F1182,DB!$D$4:$G$403,2,FALSE)</f>
        <v>#N/A</v>
      </c>
      <c r="F1182" s="491"/>
      <c r="G1182" s="491"/>
      <c r="H1182" s="492"/>
      <c r="I1182" s="493"/>
      <c r="J1182" s="494" t="str">
        <f>IF(I1182="","I열의 환율적용방법 선택",IF(I1182="개별환율", "직접입력 하세요.", IF(OR(I1182="가중평균환율",I1182="송금환율"), "직접입력 하세요.", IF(I1182="원화집행", 1, IF(I1182="월별평균환율(미화)",VLOOKUP(MONTH(A1182),월별평균환율!$B$34:$D$45,2,0), IF(I1182="월별평균환율(현지화)",VLOOKUP(MONTH(A1182),월별평균환율!$B$34:$D$45,3,0)))))))</f>
        <v>I열의 환율적용방법 선택</v>
      </c>
      <c r="K1182" s="495">
        <f t="shared" si="18"/>
        <v>0</v>
      </c>
      <c r="L1182" s="491"/>
      <c r="M1182" s="496"/>
      <c r="N1182" s="496"/>
    </row>
    <row r="1183" spans="1:14" x14ac:dyDescent="0.3">
      <c r="A1183" s="490"/>
      <c r="B1183" s="490"/>
      <c r="C1183" s="673" t="e">
        <f>VLOOKUP(F1183,DB!$D$4:$G$403,4,FALSE)</f>
        <v>#N/A</v>
      </c>
      <c r="D1183" s="674" t="e">
        <f>VLOOKUP(F1183,DB!$D$4:$G$403,3,FALSE)</f>
        <v>#N/A</v>
      </c>
      <c r="E1183" s="675" t="e">
        <f>VLOOKUP(F1183,DB!$D$4:$G$403,2,FALSE)</f>
        <v>#N/A</v>
      </c>
      <c r="F1183" s="491"/>
      <c r="G1183" s="491"/>
      <c r="H1183" s="492"/>
      <c r="I1183" s="493"/>
      <c r="J1183" s="494" t="str">
        <f>IF(I1183="","I열의 환율적용방법 선택",IF(I1183="개별환율", "직접입력 하세요.", IF(OR(I1183="가중평균환율",I1183="송금환율"), "직접입력 하세요.", IF(I1183="원화집행", 1, IF(I1183="월별평균환율(미화)",VLOOKUP(MONTH(A1183),월별평균환율!$B$34:$D$45,2,0), IF(I1183="월별평균환율(현지화)",VLOOKUP(MONTH(A1183),월별평균환율!$B$34:$D$45,3,0)))))))</f>
        <v>I열의 환율적용방법 선택</v>
      </c>
      <c r="K1183" s="495">
        <f t="shared" si="18"/>
        <v>0</v>
      </c>
      <c r="L1183" s="491"/>
      <c r="M1183" s="496"/>
      <c r="N1183" s="496"/>
    </row>
    <row r="1184" spans="1:14" x14ac:dyDescent="0.3">
      <c r="A1184" s="490"/>
      <c r="B1184" s="490"/>
      <c r="C1184" s="673" t="e">
        <f>VLOOKUP(F1184,DB!$D$4:$G$403,4,FALSE)</f>
        <v>#N/A</v>
      </c>
      <c r="D1184" s="674" t="e">
        <f>VLOOKUP(F1184,DB!$D$4:$G$403,3,FALSE)</f>
        <v>#N/A</v>
      </c>
      <c r="E1184" s="675" t="e">
        <f>VLOOKUP(F1184,DB!$D$4:$G$403,2,FALSE)</f>
        <v>#N/A</v>
      </c>
      <c r="F1184" s="491"/>
      <c r="G1184" s="491"/>
      <c r="H1184" s="492"/>
      <c r="I1184" s="493"/>
      <c r="J1184" s="494" t="str">
        <f>IF(I1184="","I열의 환율적용방법 선택",IF(I1184="개별환율", "직접입력 하세요.", IF(OR(I1184="가중평균환율",I1184="송금환율"), "직접입력 하세요.", IF(I1184="원화집행", 1, IF(I1184="월별평균환율(미화)",VLOOKUP(MONTH(A1184),월별평균환율!$B$34:$D$45,2,0), IF(I1184="월별평균환율(현지화)",VLOOKUP(MONTH(A1184),월별평균환율!$B$34:$D$45,3,0)))))))</f>
        <v>I열의 환율적용방법 선택</v>
      </c>
      <c r="K1184" s="495">
        <f t="shared" si="18"/>
        <v>0</v>
      </c>
      <c r="L1184" s="491"/>
      <c r="M1184" s="496"/>
      <c r="N1184" s="496"/>
    </row>
    <row r="1185" spans="1:14" x14ac:dyDescent="0.3">
      <c r="A1185" s="490"/>
      <c r="B1185" s="490"/>
      <c r="C1185" s="673" t="e">
        <f>VLOOKUP(F1185,DB!$D$4:$G$403,4,FALSE)</f>
        <v>#N/A</v>
      </c>
      <c r="D1185" s="674" t="e">
        <f>VLOOKUP(F1185,DB!$D$4:$G$403,3,FALSE)</f>
        <v>#N/A</v>
      </c>
      <c r="E1185" s="675" t="e">
        <f>VLOOKUP(F1185,DB!$D$4:$G$403,2,FALSE)</f>
        <v>#N/A</v>
      </c>
      <c r="F1185" s="491"/>
      <c r="G1185" s="491"/>
      <c r="H1185" s="492"/>
      <c r="I1185" s="493"/>
      <c r="J1185" s="494" t="str">
        <f>IF(I1185="","I열의 환율적용방법 선택",IF(I1185="개별환율", "직접입력 하세요.", IF(OR(I1185="가중평균환율",I1185="송금환율"), "직접입력 하세요.", IF(I1185="원화집행", 1, IF(I1185="월별평균환율(미화)",VLOOKUP(MONTH(A1185),월별평균환율!$B$34:$D$45,2,0), IF(I1185="월별평균환율(현지화)",VLOOKUP(MONTH(A1185),월별평균환율!$B$34:$D$45,3,0)))))))</f>
        <v>I열의 환율적용방법 선택</v>
      </c>
      <c r="K1185" s="495">
        <f t="shared" si="18"/>
        <v>0</v>
      </c>
      <c r="L1185" s="491"/>
      <c r="M1185" s="496"/>
      <c r="N1185" s="496"/>
    </row>
    <row r="1186" spans="1:14" x14ac:dyDescent="0.3">
      <c r="A1186" s="490"/>
      <c r="B1186" s="490"/>
      <c r="C1186" s="673" t="e">
        <f>VLOOKUP(F1186,DB!$D$4:$G$403,4,FALSE)</f>
        <v>#N/A</v>
      </c>
      <c r="D1186" s="674" t="e">
        <f>VLOOKUP(F1186,DB!$D$4:$G$403,3,FALSE)</f>
        <v>#N/A</v>
      </c>
      <c r="E1186" s="675" t="e">
        <f>VLOOKUP(F1186,DB!$D$4:$G$403,2,FALSE)</f>
        <v>#N/A</v>
      </c>
      <c r="F1186" s="491"/>
      <c r="G1186" s="491"/>
      <c r="H1186" s="492"/>
      <c r="I1186" s="493"/>
      <c r="J1186" s="494" t="str">
        <f>IF(I1186="","I열의 환율적용방법 선택",IF(I1186="개별환율", "직접입력 하세요.", IF(OR(I1186="가중평균환율",I1186="송금환율"), "직접입력 하세요.", IF(I1186="원화집행", 1, IF(I1186="월별평균환율(미화)",VLOOKUP(MONTH(A1186),월별평균환율!$B$34:$D$45,2,0), IF(I1186="월별평균환율(현지화)",VLOOKUP(MONTH(A1186),월별평균환율!$B$34:$D$45,3,0)))))))</f>
        <v>I열의 환율적용방법 선택</v>
      </c>
      <c r="K1186" s="495">
        <f t="shared" si="18"/>
        <v>0</v>
      </c>
      <c r="L1186" s="491"/>
      <c r="M1186" s="496"/>
      <c r="N1186" s="496"/>
    </row>
    <row r="1187" spans="1:14" x14ac:dyDescent="0.3">
      <c r="A1187" s="490"/>
      <c r="B1187" s="490"/>
      <c r="C1187" s="673" t="e">
        <f>VLOOKUP(F1187,DB!$D$4:$G$403,4,FALSE)</f>
        <v>#N/A</v>
      </c>
      <c r="D1187" s="674" t="e">
        <f>VLOOKUP(F1187,DB!$D$4:$G$403,3,FALSE)</f>
        <v>#N/A</v>
      </c>
      <c r="E1187" s="675" t="e">
        <f>VLOOKUP(F1187,DB!$D$4:$G$403,2,FALSE)</f>
        <v>#N/A</v>
      </c>
      <c r="F1187" s="491"/>
      <c r="G1187" s="491"/>
      <c r="H1187" s="492"/>
      <c r="I1187" s="493"/>
      <c r="J1187" s="494" t="str">
        <f>IF(I1187="","I열의 환율적용방법 선택",IF(I1187="개별환율", "직접입력 하세요.", IF(OR(I1187="가중평균환율",I1187="송금환율"), "직접입력 하세요.", IF(I1187="원화집행", 1, IF(I1187="월별평균환율(미화)",VLOOKUP(MONTH(A1187),월별평균환율!$B$34:$D$45,2,0), IF(I1187="월별평균환율(현지화)",VLOOKUP(MONTH(A1187),월별평균환율!$B$34:$D$45,3,0)))))))</f>
        <v>I열의 환율적용방법 선택</v>
      </c>
      <c r="K1187" s="495">
        <f t="shared" si="18"/>
        <v>0</v>
      </c>
      <c r="L1187" s="491"/>
      <c r="M1187" s="496"/>
      <c r="N1187" s="496"/>
    </row>
    <row r="1188" spans="1:14" x14ac:dyDescent="0.3">
      <c r="A1188" s="490"/>
      <c r="B1188" s="490"/>
      <c r="C1188" s="673" t="e">
        <f>VLOOKUP(F1188,DB!$D$4:$G$403,4,FALSE)</f>
        <v>#N/A</v>
      </c>
      <c r="D1188" s="674" t="e">
        <f>VLOOKUP(F1188,DB!$D$4:$G$403,3,FALSE)</f>
        <v>#N/A</v>
      </c>
      <c r="E1188" s="675" t="e">
        <f>VLOOKUP(F1188,DB!$D$4:$G$403,2,FALSE)</f>
        <v>#N/A</v>
      </c>
      <c r="F1188" s="491"/>
      <c r="G1188" s="491"/>
      <c r="H1188" s="492"/>
      <c r="I1188" s="493"/>
      <c r="J1188" s="494" t="str">
        <f>IF(I1188="","I열의 환율적용방법 선택",IF(I1188="개별환율", "직접입력 하세요.", IF(OR(I1188="가중평균환율",I1188="송금환율"), "직접입력 하세요.", IF(I1188="원화집행", 1, IF(I1188="월별평균환율(미화)",VLOOKUP(MONTH(A1188),월별평균환율!$B$34:$D$45,2,0), IF(I1188="월별평균환율(현지화)",VLOOKUP(MONTH(A1188),월별평균환율!$B$34:$D$45,3,0)))))))</f>
        <v>I열의 환율적용방법 선택</v>
      </c>
      <c r="K1188" s="495">
        <f t="shared" si="18"/>
        <v>0</v>
      </c>
      <c r="L1188" s="491"/>
      <c r="M1188" s="496"/>
      <c r="N1188" s="496"/>
    </row>
    <row r="1189" spans="1:14" x14ac:dyDescent="0.3">
      <c r="A1189" s="490"/>
      <c r="B1189" s="490"/>
      <c r="C1189" s="673" t="e">
        <f>VLOOKUP(F1189,DB!$D$4:$G$403,4,FALSE)</f>
        <v>#N/A</v>
      </c>
      <c r="D1189" s="674" t="e">
        <f>VLOOKUP(F1189,DB!$D$4:$G$403,3,FALSE)</f>
        <v>#N/A</v>
      </c>
      <c r="E1189" s="675" t="e">
        <f>VLOOKUP(F1189,DB!$D$4:$G$403,2,FALSE)</f>
        <v>#N/A</v>
      </c>
      <c r="F1189" s="491"/>
      <c r="G1189" s="491"/>
      <c r="H1189" s="492"/>
      <c r="I1189" s="493"/>
      <c r="J1189" s="494" t="str">
        <f>IF(I1189="","I열의 환율적용방법 선택",IF(I1189="개별환율", "직접입력 하세요.", IF(OR(I1189="가중평균환율",I1189="송금환율"), "직접입력 하세요.", IF(I1189="원화집행", 1, IF(I1189="월별평균환율(미화)",VLOOKUP(MONTH(A1189),월별평균환율!$B$34:$D$45,2,0), IF(I1189="월별평균환율(현지화)",VLOOKUP(MONTH(A1189),월별평균환율!$B$34:$D$45,3,0)))))))</f>
        <v>I열의 환율적용방법 선택</v>
      </c>
      <c r="K1189" s="495">
        <f t="shared" si="18"/>
        <v>0</v>
      </c>
      <c r="L1189" s="491"/>
      <c r="M1189" s="496"/>
      <c r="N1189" s="496"/>
    </row>
    <row r="1190" spans="1:14" x14ac:dyDescent="0.3">
      <c r="A1190" s="490"/>
      <c r="B1190" s="490"/>
      <c r="C1190" s="673" t="e">
        <f>VLOOKUP(F1190,DB!$D$4:$G$403,4,FALSE)</f>
        <v>#N/A</v>
      </c>
      <c r="D1190" s="674" t="e">
        <f>VLOOKUP(F1190,DB!$D$4:$G$403,3,FALSE)</f>
        <v>#N/A</v>
      </c>
      <c r="E1190" s="675" t="e">
        <f>VLOOKUP(F1190,DB!$D$4:$G$403,2,FALSE)</f>
        <v>#N/A</v>
      </c>
      <c r="F1190" s="491"/>
      <c r="G1190" s="491"/>
      <c r="H1190" s="492"/>
      <c r="I1190" s="493"/>
      <c r="J1190" s="494" t="str">
        <f>IF(I1190="","I열의 환율적용방법 선택",IF(I1190="개별환율", "직접입력 하세요.", IF(OR(I1190="가중평균환율",I1190="송금환율"), "직접입력 하세요.", IF(I1190="원화집행", 1, IF(I1190="월별평균환율(미화)",VLOOKUP(MONTH(A1190),월별평균환율!$B$34:$D$45,2,0), IF(I1190="월별평균환율(현지화)",VLOOKUP(MONTH(A1190),월별평균환율!$B$34:$D$45,3,0)))))))</f>
        <v>I열의 환율적용방법 선택</v>
      </c>
      <c r="K1190" s="495">
        <f t="shared" si="18"/>
        <v>0</v>
      </c>
      <c r="L1190" s="491"/>
      <c r="M1190" s="496"/>
      <c r="N1190" s="496"/>
    </row>
    <row r="1191" spans="1:14" x14ac:dyDescent="0.3">
      <c r="A1191" s="490"/>
      <c r="B1191" s="490"/>
      <c r="C1191" s="673" t="e">
        <f>VLOOKUP(F1191,DB!$D$4:$G$403,4,FALSE)</f>
        <v>#N/A</v>
      </c>
      <c r="D1191" s="674" t="e">
        <f>VLOOKUP(F1191,DB!$D$4:$G$403,3,FALSE)</f>
        <v>#N/A</v>
      </c>
      <c r="E1191" s="675" t="e">
        <f>VLOOKUP(F1191,DB!$D$4:$G$403,2,FALSE)</f>
        <v>#N/A</v>
      </c>
      <c r="F1191" s="491"/>
      <c r="G1191" s="491"/>
      <c r="H1191" s="492"/>
      <c r="I1191" s="493"/>
      <c r="J1191" s="494" t="str">
        <f>IF(I1191="","I열의 환율적용방법 선택",IF(I1191="개별환율", "직접입력 하세요.", IF(OR(I1191="가중평균환율",I1191="송금환율"), "직접입력 하세요.", IF(I1191="원화집행", 1, IF(I1191="월별평균환율(미화)",VLOOKUP(MONTH(A1191),월별평균환율!$B$34:$D$45,2,0), IF(I1191="월별평균환율(현지화)",VLOOKUP(MONTH(A1191),월별평균환율!$B$34:$D$45,3,0)))))))</f>
        <v>I열의 환율적용방법 선택</v>
      </c>
      <c r="K1191" s="495">
        <f t="shared" si="18"/>
        <v>0</v>
      </c>
      <c r="L1191" s="491"/>
      <c r="M1191" s="496"/>
      <c r="N1191" s="496"/>
    </row>
    <row r="1192" spans="1:14" x14ac:dyDescent="0.3">
      <c r="A1192" s="490"/>
      <c r="B1192" s="490"/>
      <c r="C1192" s="673" t="e">
        <f>VLOOKUP(F1192,DB!$D$4:$G$403,4,FALSE)</f>
        <v>#N/A</v>
      </c>
      <c r="D1192" s="674" t="e">
        <f>VLOOKUP(F1192,DB!$D$4:$G$403,3,FALSE)</f>
        <v>#N/A</v>
      </c>
      <c r="E1192" s="675" t="e">
        <f>VLOOKUP(F1192,DB!$D$4:$G$403,2,FALSE)</f>
        <v>#N/A</v>
      </c>
      <c r="F1192" s="491"/>
      <c r="G1192" s="491"/>
      <c r="H1192" s="492"/>
      <c r="I1192" s="493"/>
      <c r="J1192" s="494" t="str">
        <f>IF(I1192="","I열의 환율적용방법 선택",IF(I1192="개별환율", "직접입력 하세요.", IF(OR(I1192="가중평균환율",I1192="송금환율"), "직접입력 하세요.", IF(I1192="원화집행", 1, IF(I1192="월별평균환율(미화)",VLOOKUP(MONTH(A1192),월별평균환율!$B$34:$D$45,2,0), IF(I1192="월별평균환율(현지화)",VLOOKUP(MONTH(A1192),월별평균환율!$B$34:$D$45,3,0)))))))</f>
        <v>I열의 환율적용방법 선택</v>
      </c>
      <c r="K1192" s="495">
        <f t="shared" si="18"/>
        <v>0</v>
      </c>
      <c r="L1192" s="491"/>
      <c r="M1192" s="496"/>
      <c r="N1192" s="496"/>
    </row>
    <row r="1193" spans="1:14" x14ac:dyDescent="0.3">
      <c r="A1193" s="490"/>
      <c r="B1193" s="490"/>
      <c r="C1193" s="673" t="e">
        <f>VLOOKUP(F1193,DB!$D$4:$G$403,4,FALSE)</f>
        <v>#N/A</v>
      </c>
      <c r="D1193" s="674" t="e">
        <f>VLOOKUP(F1193,DB!$D$4:$G$403,3,FALSE)</f>
        <v>#N/A</v>
      </c>
      <c r="E1193" s="675" t="e">
        <f>VLOOKUP(F1193,DB!$D$4:$G$403,2,FALSE)</f>
        <v>#N/A</v>
      </c>
      <c r="F1193" s="491"/>
      <c r="G1193" s="491"/>
      <c r="H1193" s="492"/>
      <c r="I1193" s="493"/>
      <c r="J1193" s="494" t="str">
        <f>IF(I1193="","I열의 환율적용방법 선택",IF(I1193="개별환율", "직접입력 하세요.", IF(OR(I1193="가중평균환율",I1193="송금환율"), "직접입력 하세요.", IF(I1193="원화집행", 1, IF(I1193="월별평균환율(미화)",VLOOKUP(MONTH(A1193),월별평균환율!$B$34:$D$45,2,0), IF(I1193="월별평균환율(현지화)",VLOOKUP(MONTH(A1193),월별평균환율!$B$34:$D$45,3,0)))))))</f>
        <v>I열의 환율적용방법 선택</v>
      </c>
      <c r="K1193" s="495">
        <f t="shared" si="18"/>
        <v>0</v>
      </c>
      <c r="L1193" s="491"/>
      <c r="M1193" s="496"/>
      <c r="N1193" s="496"/>
    </row>
    <row r="1194" spans="1:14" x14ac:dyDescent="0.3">
      <c r="A1194" s="490"/>
      <c r="B1194" s="490"/>
      <c r="C1194" s="673" t="e">
        <f>VLOOKUP(F1194,DB!$D$4:$G$403,4,FALSE)</f>
        <v>#N/A</v>
      </c>
      <c r="D1194" s="674" t="e">
        <f>VLOOKUP(F1194,DB!$D$4:$G$403,3,FALSE)</f>
        <v>#N/A</v>
      </c>
      <c r="E1194" s="675" t="e">
        <f>VLOOKUP(F1194,DB!$D$4:$G$403,2,FALSE)</f>
        <v>#N/A</v>
      </c>
      <c r="F1194" s="491"/>
      <c r="G1194" s="491"/>
      <c r="H1194" s="492"/>
      <c r="I1194" s="493"/>
      <c r="J1194" s="494" t="str">
        <f>IF(I1194="","I열의 환율적용방법 선택",IF(I1194="개별환율", "직접입력 하세요.", IF(OR(I1194="가중평균환율",I1194="송금환율"), "직접입력 하세요.", IF(I1194="원화집행", 1, IF(I1194="월별평균환율(미화)",VLOOKUP(MONTH(A1194),월별평균환율!$B$34:$D$45,2,0), IF(I1194="월별평균환율(현지화)",VLOOKUP(MONTH(A1194),월별평균환율!$B$34:$D$45,3,0)))))))</f>
        <v>I열의 환율적용방법 선택</v>
      </c>
      <c r="K1194" s="495">
        <f t="shared" si="18"/>
        <v>0</v>
      </c>
      <c r="L1194" s="491"/>
      <c r="M1194" s="496"/>
      <c r="N1194" s="496"/>
    </row>
    <row r="1195" spans="1:14" x14ac:dyDescent="0.3">
      <c r="A1195" s="490"/>
      <c r="B1195" s="490"/>
      <c r="C1195" s="673" t="e">
        <f>VLOOKUP(F1195,DB!$D$4:$G$403,4,FALSE)</f>
        <v>#N/A</v>
      </c>
      <c r="D1195" s="674" t="e">
        <f>VLOOKUP(F1195,DB!$D$4:$G$403,3,FALSE)</f>
        <v>#N/A</v>
      </c>
      <c r="E1195" s="675" t="e">
        <f>VLOOKUP(F1195,DB!$D$4:$G$403,2,FALSE)</f>
        <v>#N/A</v>
      </c>
      <c r="F1195" s="491"/>
      <c r="G1195" s="491"/>
      <c r="H1195" s="492"/>
      <c r="I1195" s="493"/>
      <c r="J1195" s="494" t="str">
        <f>IF(I1195="","I열의 환율적용방법 선택",IF(I1195="개별환율", "직접입력 하세요.", IF(OR(I1195="가중평균환율",I1195="송금환율"), "직접입력 하세요.", IF(I1195="원화집행", 1, IF(I1195="월별평균환율(미화)",VLOOKUP(MONTH(A1195),월별평균환율!$B$34:$D$45,2,0), IF(I1195="월별평균환율(현지화)",VLOOKUP(MONTH(A1195),월별평균환율!$B$34:$D$45,3,0)))))))</f>
        <v>I열의 환율적용방법 선택</v>
      </c>
      <c r="K1195" s="495">
        <f t="shared" si="18"/>
        <v>0</v>
      </c>
      <c r="L1195" s="491"/>
      <c r="M1195" s="496"/>
      <c r="N1195" s="496"/>
    </row>
    <row r="1196" spans="1:14" x14ac:dyDescent="0.3">
      <c r="A1196" s="490"/>
      <c r="B1196" s="490"/>
      <c r="C1196" s="673" t="e">
        <f>VLOOKUP(F1196,DB!$D$4:$G$403,4,FALSE)</f>
        <v>#N/A</v>
      </c>
      <c r="D1196" s="674" t="e">
        <f>VLOOKUP(F1196,DB!$D$4:$G$403,3,FALSE)</f>
        <v>#N/A</v>
      </c>
      <c r="E1196" s="675" t="e">
        <f>VLOOKUP(F1196,DB!$D$4:$G$403,2,FALSE)</f>
        <v>#N/A</v>
      </c>
      <c r="F1196" s="491"/>
      <c r="G1196" s="491"/>
      <c r="H1196" s="492"/>
      <c r="I1196" s="493"/>
      <c r="J1196" s="494" t="str">
        <f>IF(I1196="","I열의 환율적용방법 선택",IF(I1196="개별환율", "직접입력 하세요.", IF(OR(I1196="가중평균환율",I1196="송금환율"), "직접입력 하세요.", IF(I1196="원화집행", 1, IF(I1196="월별평균환율(미화)",VLOOKUP(MONTH(A1196),월별평균환율!$B$34:$D$45,2,0), IF(I1196="월별평균환율(현지화)",VLOOKUP(MONTH(A1196),월별평균환율!$B$34:$D$45,3,0)))))))</f>
        <v>I열의 환율적용방법 선택</v>
      </c>
      <c r="K1196" s="495">
        <f t="shared" si="18"/>
        <v>0</v>
      </c>
      <c r="L1196" s="491"/>
      <c r="M1196" s="496"/>
      <c r="N1196" s="496"/>
    </row>
    <row r="1197" spans="1:14" x14ac:dyDescent="0.3">
      <c r="A1197" s="490"/>
      <c r="B1197" s="490"/>
      <c r="C1197" s="673" t="e">
        <f>VLOOKUP(F1197,DB!$D$4:$G$403,4,FALSE)</f>
        <v>#N/A</v>
      </c>
      <c r="D1197" s="674" t="e">
        <f>VLOOKUP(F1197,DB!$D$4:$G$403,3,FALSE)</f>
        <v>#N/A</v>
      </c>
      <c r="E1197" s="675" t="e">
        <f>VLOOKUP(F1197,DB!$D$4:$G$403,2,FALSE)</f>
        <v>#N/A</v>
      </c>
      <c r="F1197" s="491"/>
      <c r="G1197" s="491"/>
      <c r="H1197" s="492"/>
      <c r="I1197" s="493"/>
      <c r="J1197" s="494" t="str">
        <f>IF(I1197="","I열의 환율적용방법 선택",IF(I1197="개별환율", "직접입력 하세요.", IF(OR(I1197="가중평균환율",I1197="송금환율"), "직접입력 하세요.", IF(I1197="원화집행", 1, IF(I1197="월별평균환율(미화)",VLOOKUP(MONTH(A1197),월별평균환율!$B$34:$D$45,2,0), IF(I1197="월별평균환율(현지화)",VLOOKUP(MONTH(A1197),월별평균환율!$B$34:$D$45,3,0)))))))</f>
        <v>I열의 환율적용방법 선택</v>
      </c>
      <c r="K1197" s="495">
        <f t="shared" si="18"/>
        <v>0</v>
      </c>
      <c r="L1197" s="491"/>
      <c r="M1197" s="496"/>
      <c r="N1197" s="496"/>
    </row>
    <row r="1198" spans="1:14" x14ac:dyDescent="0.3">
      <c r="A1198" s="490"/>
      <c r="B1198" s="490"/>
      <c r="C1198" s="673" t="e">
        <f>VLOOKUP(F1198,DB!$D$4:$G$403,4,FALSE)</f>
        <v>#N/A</v>
      </c>
      <c r="D1198" s="674" t="e">
        <f>VLOOKUP(F1198,DB!$D$4:$G$403,3,FALSE)</f>
        <v>#N/A</v>
      </c>
      <c r="E1198" s="675" t="e">
        <f>VLOOKUP(F1198,DB!$D$4:$G$403,2,FALSE)</f>
        <v>#N/A</v>
      </c>
      <c r="F1198" s="491"/>
      <c r="G1198" s="491"/>
      <c r="H1198" s="492"/>
      <c r="I1198" s="493"/>
      <c r="J1198" s="494" t="str">
        <f>IF(I1198="","I열의 환율적용방법 선택",IF(I1198="개별환율", "직접입력 하세요.", IF(OR(I1198="가중평균환율",I1198="송금환율"), "직접입력 하세요.", IF(I1198="원화집행", 1, IF(I1198="월별평균환율(미화)",VLOOKUP(MONTH(A1198),월별평균환율!$B$34:$D$45,2,0), IF(I1198="월별평균환율(현지화)",VLOOKUP(MONTH(A1198),월별평균환율!$B$34:$D$45,3,0)))))))</f>
        <v>I열의 환율적용방법 선택</v>
      </c>
      <c r="K1198" s="495">
        <f t="shared" si="18"/>
        <v>0</v>
      </c>
      <c r="L1198" s="491"/>
      <c r="M1198" s="496"/>
      <c r="N1198" s="496"/>
    </row>
    <row r="1199" spans="1:14" x14ac:dyDescent="0.3">
      <c r="A1199" s="490"/>
      <c r="B1199" s="490"/>
      <c r="C1199" s="673" t="e">
        <f>VLOOKUP(F1199,DB!$D$4:$G$403,4,FALSE)</f>
        <v>#N/A</v>
      </c>
      <c r="D1199" s="674" t="e">
        <f>VLOOKUP(F1199,DB!$D$4:$G$403,3,FALSE)</f>
        <v>#N/A</v>
      </c>
      <c r="E1199" s="675" t="e">
        <f>VLOOKUP(F1199,DB!$D$4:$G$403,2,FALSE)</f>
        <v>#N/A</v>
      </c>
      <c r="F1199" s="491"/>
      <c r="G1199" s="491"/>
      <c r="H1199" s="492"/>
      <c r="I1199" s="493"/>
      <c r="J1199" s="494" t="str">
        <f>IF(I1199="","I열의 환율적용방법 선택",IF(I1199="개별환율", "직접입력 하세요.", IF(OR(I1199="가중평균환율",I1199="송금환율"), "직접입력 하세요.", IF(I1199="원화집행", 1, IF(I1199="월별평균환율(미화)",VLOOKUP(MONTH(A1199),월별평균환율!$B$34:$D$45,2,0), IF(I1199="월별평균환율(현지화)",VLOOKUP(MONTH(A1199),월별평균환율!$B$34:$D$45,3,0)))))))</f>
        <v>I열의 환율적용방법 선택</v>
      </c>
      <c r="K1199" s="495">
        <f t="shared" si="18"/>
        <v>0</v>
      </c>
      <c r="L1199" s="491"/>
      <c r="M1199" s="496"/>
      <c r="N1199" s="496"/>
    </row>
    <row r="1200" spans="1:14" x14ac:dyDescent="0.3">
      <c r="A1200" s="490"/>
      <c r="B1200" s="490"/>
      <c r="C1200" s="673" t="e">
        <f>VLOOKUP(F1200,DB!$D$4:$G$403,4,FALSE)</f>
        <v>#N/A</v>
      </c>
      <c r="D1200" s="674" t="e">
        <f>VLOOKUP(F1200,DB!$D$4:$G$403,3,FALSE)</f>
        <v>#N/A</v>
      </c>
      <c r="E1200" s="675" t="e">
        <f>VLOOKUP(F1200,DB!$D$4:$G$403,2,FALSE)</f>
        <v>#N/A</v>
      </c>
      <c r="F1200" s="491"/>
      <c r="G1200" s="491"/>
      <c r="H1200" s="492"/>
      <c r="I1200" s="493"/>
      <c r="J1200" s="494" t="str">
        <f>IF(I1200="","I열의 환율적용방법 선택",IF(I1200="개별환율", "직접입력 하세요.", IF(OR(I1200="가중평균환율",I1200="송금환율"), "직접입력 하세요.", IF(I1200="원화집행", 1, IF(I1200="월별평균환율(미화)",VLOOKUP(MONTH(A1200),월별평균환율!$B$34:$D$45,2,0), IF(I1200="월별평균환율(현지화)",VLOOKUP(MONTH(A1200),월별평균환율!$B$34:$D$45,3,0)))))))</f>
        <v>I열의 환율적용방법 선택</v>
      </c>
      <c r="K1200" s="495">
        <f t="shared" si="18"/>
        <v>0</v>
      </c>
      <c r="L1200" s="491"/>
      <c r="M1200" s="496"/>
      <c r="N1200" s="496"/>
    </row>
    <row r="1201" spans="1:14" x14ac:dyDescent="0.3">
      <c r="A1201" s="490"/>
      <c r="B1201" s="490"/>
      <c r="C1201" s="673" t="e">
        <f>VLOOKUP(F1201,DB!$D$4:$G$403,4,FALSE)</f>
        <v>#N/A</v>
      </c>
      <c r="D1201" s="674" t="e">
        <f>VLOOKUP(F1201,DB!$D$4:$G$403,3,FALSE)</f>
        <v>#N/A</v>
      </c>
      <c r="E1201" s="675" t="e">
        <f>VLOOKUP(F1201,DB!$D$4:$G$403,2,FALSE)</f>
        <v>#N/A</v>
      </c>
      <c r="F1201" s="491"/>
      <c r="G1201" s="491"/>
      <c r="H1201" s="492"/>
      <c r="I1201" s="493"/>
      <c r="J1201" s="494" t="str">
        <f>IF(I1201="","I열의 환율적용방법 선택",IF(I1201="개별환율", "직접입력 하세요.", IF(OR(I1201="가중평균환율",I1201="송금환율"), "직접입력 하세요.", IF(I1201="원화집행", 1, IF(I1201="월별평균환율(미화)",VLOOKUP(MONTH(A1201),월별평균환율!$B$34:$D$45,2,0), IF(I1201="월별평균환율(현지화)",VLOOKUP(MONTH(A1201),월별평균환율!$B$34:$D$45,3,0)))))))</f>
        <v>I열의 환율적용방법 선택</v>
      </c>
      <c r="K1201" s="495">
        <f t="shared" si="18"/>
        <v>0</v>
      </c>
      <c r="L1201" s="491"/>
      <c r="M1201" s="496"/>
      <c r="N1201" s="496"/>
    </row>
    <row r="1202" spans="1:14" x14ac:dyDescent="0.3">
      <c r="A1202" s="490"/>
      <c r="B1202" s="490"/>
      <c r="C1202" s="673" t="e">
        <f>VLOOKUP(F1202,DB!$D$4:$G$403,4,FALSE)</f>
        <v>#N/A</v>
      </c>
      <c r="D1202" s="674" t="e">
        <f>VLOOKUP(F1202,DB!$D$4:$G$403,3,FALSE)</f>
        <v>#N/A</v>
      </c>
      <c r="E1202" s="675" t="e">
        <f>VLOOKUP(F1202,DB!$D$4:$G$403,2,FALSE)</f>
        <v>#N/A</v>
      </c>
      <c r="F1202" s="491"/>
      <c r="G1202" s="491"/>
      <c r="H1202" s="492"/>
      <c r="I1202" s="493"/>
      <c r="J1202" s="494" t="str">
        <f>IF(I1202="","I열의 환율적용방법 선택",IF(I1202="개별환율", "직접입력 하세요.", IF(OR(I1202="가중평균환율",I1202="송금환율"), "직접입력 하세요.", IF(I1202="원화집행", 1, IF(I1202="월별평균환율(미화)",VLOOKUP(MONTH(A1202),월별평균환율!$B$34:$D$45,2,0), IF(I1202="월별평균환율(현지화)",VLOOKUP(MONTH(A1202),월별평균환율!$B$34:$D$45,3,0)))))))</f>
        <v>I열의 환율적용방법 선택</v>
      </c>
      <c r="K1202" s="495">
        <f t="shared" si="18"/>
        <v>0</v>
      </c>
      <c r="L1202" s="491"/>
      <c r="M1202" s="496"/>
      <c r="N1202" s="496"/>
    </row>
    <row r="1203" spans="1:14" x14ac:dyDescent="0.3">
      <c r="A1203" s="490"/>
      <c r="B1203" s="490"/>
      <c r="C1203" s="673" t="e">
        <f>VLOOKUP(F1203,DB!$D$4:$G$403,4,FALSE)</f>
        <v>#N/A</v>
      </c>
      <c r="D1203" s="674" t="e">
        <f>VLOOKUP(F1203,DB!$D$4:$G$403,3,FALSE)</f>
        <v>#N/A</v>
      </c>
      <c r="E1203" s="675" t="e">
        <f>VLOOKUP(F1203,DB!$D$4:$G$403,2,FALSE)</f>
        <v>#N/A</v>
      </c>
      <c r="F1203" s="491"/>
      <c r="G1203" s="491"/>
      <c r="H1203" s="492"/>
      <c r="I1203" s="493"/>
      <c r="J1203" s="494" t="str">
        <f>IF(I1203="","I열의 환율적용방법 선택",IF(I1203="개별환율", "직접입력 하세요.", IF(OR(I1203="가중평균환율",I1203="송금환율"), "직접입력 하세요.", IF(I1203="원화집행", 1, IF(I1203="월별평균환율(미화)",VLOOKUP(MONTH(A1203),월별평균환율!$B$34:$D$45,2,0), IF(I1203="월별평균환율(현지화)",VLOOKUP(MONTH(A1203),월별평균환율!$B$34:$D$45,3,0)))))))</f>
        <v>I열의 환율적용방법 선택</v>
      </c>
      <c r="K1203" s="495">
        <f t="shared" si="18"/>
        <v>0</v>
      </c>
      <c r="L1203" s="491"/>
      <c r="M1203" s="496"/>
      <c r="N1203" s="496"/>
    </row>
    <row r="1204" spans="1:14" x14ac:dyDescent="0.3">
      <c r="A1204" s="490"/>
      <c r="B1204" s="490"/>
      <c r="C1204" s="673" t="e">
        <f>VLOOKUP(F1204,DB!$D$4:$G$403,4,FALSE)</f>
        <v>#N/A</v>
      </c>
      <c r="D1204" s="674" t="e">
        <f>VLOOKUP(F1204,DB!$D$4:$G$403,3,FALSE)</f>
        <v>#N/A</v>
      </c>
      <c r="E1204" s="675" t="e">
        <f>VLOOKUP(F1204,DB!$D$4:$G$403,2,FALSE)</f>
        <v>#N/A</v>
      </c>
      <c r="F1204" s="491"/>
      <c r="G1204" s="491"/>
      <c r="H1204" s="492"/>
      <c r="I1204" s="493"/>
      <c r="J1204" s="494" t="str">
        <f>IF(I1204="","I열의 환율적용방법 선택",IF(I1204="개별환율", "직접입력 하세요.", IF(OR(I1204="가중평균환율",I1204="송금환율"), "직접입력 하세요.", IF(I1204="원화집행", 1, IF(I1204="월별평균환율(미화)",VLOOKUP(MONTH(A1204),월별평균환율!$B$34:$D$45,2,0), IF(I1204="월별평균환율(현지화)",VLOOKUP(MONTH(A1204),월별평균환율!$B$34:$D$45,3,0)))))))</f>
        <v>I열의 환율적용방법 선택</v>
      </c>
      <c r="K1204" s="495">
        <f t="shared" si="18"/>
        <v>0</v>
      </c>
      <c r="L1204" s="491"/>
      <c r="M1204" s="496"/>
      <c r="N1204" s="496"/>
    </row>
    <row r="1205" spans="1:14" x14ac:dyDescent="0.3">
      <c r="A1205" s="490"/>
      <c r="B1205" s="490"/>
      <c r="C1205" s="673" t="e">
        <f>VLOOKUP(F1205,DB!$D$4:$G$403,4,FALSE)</f>
        <v>#N/A</v>
      </c>
      <c r="D1205" s="674" t="e">
        <f>VLOOKUP(F1205,DB!$D$4:$G$403,3,FALSE)</f>
        <v>#N/A</v>
      </c>
      <c r="E1205" s="675" t="e">
        <f>VLOOKUP(F1205,DB!$D$4:$G$403,2,FALSE)</f>
        <v>#N/A</v>
      </c>
      <c r="F1205" s="491"/>
      <c r="G1205" s="491"/>
      <c r="H1205" s="492"/>
      <c r="I1205" s="493"/>
      <c r="J1205" s="494" t="str">
        <f>IF(I1205="","I열의 환율적용방법 선택",IF(I1205="개별환율", "직접입력 하세요.", IF(OR(I1205="가중평균환율",I1205="송금환율"), "직접입력 하세요.", IF(I1205="원화집행", 1, IF(I1205="월별평균환율(미화)",VLOOKUP(MONTH(A1205),월별평균환율!$B$34:$D$45,2,0), IF(I1205="월별평균환율(현지화)",VLOOKUP(MONTH(A1205),월별평균환율!$B$34:$D$45,3,0)))))))</f>
        <v>I열의 환율적용방법 선택</v>
      </c>
      <c r="K1205" s="495">
        <f t="shared" si="18"/>
        <v>0</v>
      </c>
      <c r="L1205" s="491"/>
      <c r="M1205" s="496"/>
      <c r="N1205" s="496"/>
    </row>
    <row r="1206" spans="1:14" x14ac:dyDescent="0.3">
      <c r="A1206" s="490"/>
      <c r="B1206" s="490"/>
      <c r="C1206" s="673" t="e">
        <f>VLOOKUP(F1206,DB!$D$4:$G$403,4,FALSE)</f>
        <v>#N/A</v>
      </c>
      <c r="D1206" s="674" t="e">
        <f>VLOOKUP(F1206,DB!$D$4:$G$403,3,FALSE)</f>
        <v>#N/A</v>
      </c>
      <c r="E1206" s="675" t="e">
        <f>VLOOKUP(F1206,DB!$D$4:$G$403,2,FALSE)</f>
        <v>#N/A</v>
      </c>
      <c r="F1206" s="491"/>
      <c r="G1206" s="491"/>
      <c r="H1206" s="492"/>
      <c r="I1206" s="493"/>
      <c r="J1206" s="494" t="str">
        <f>IF(I1206="","I열의 환율적용방법 선택",IF(I1206="개별환율", "직접입력 하세요.", IF(OR(I1206="가중평균환율",I1206="송금환율"), "직접입력 하세요.", IF(I1206="원화집행", 1, IF(I1206="월별평균환율(미화)",VLOOKUP(MONTH(A1206),월별평균환율!$B$34:$D$45,2,0), IF(I1206="월별평균환율(현지화)",VLOOKUP(MONTH(A1206),월별평균환율!$B$34:$D$45,3,0)))))))</f>
        <v>I열의 환율적용방법 선택</v>
      </c>
      <c r="K1206" s="495">
        <f t="shared" si="18"/>
        <v>0</v>
      </c>
      <c r="L1206" s="491"/>
      <c r="M1206" s="496"/>
      <c r="N1206" s="496"/>
    </row>
    <row r="1207" spans="1:14" x14ac:dyDescent="0.3">
      <c r="A1207" s="490"/>
      <c r="B1207" s="490"/>
      <c r="C1207" s="673" t="e">
        <f>VLOOKUP(F1207,DB!$D$4:$G$403,4,FALSE)</f>
        <v>#N/A</v>
      </c>
      <c r="D1207" s="674" t="e">
        <f>VLOOKUP(F1207,DB!$D$4:$G$403,3,FALSE)</f>
        <v>#N/A</v>
      </c>
      <c r="E1207" s="675" t="e">
        <f>VLOOKUP(F1207,DB!$D$4:$G$403,2,FALSE)</f>
        <v>#N/A</v>
      </c>
      <c r="F1207" s="491"/>
      <c r="G1207" s="491"/>
      <c r="H1207" s="492"/>
      <c r="I1207" s="493"/>
      <c r="J1207" s="494" t="str">
        <f>IF(I1207="","I열의 환율적용방법 선택",IF(I1207="개별환율", "직접입력 하세요.", IF(OR(I1207="가중평균환율",I1207="송금환율"), "직접입력 하세요.", IF(I1207="원화집행", 1, IF(I1207="월별평균환율(미화)",VLOOKUP(MONTH(A1207),월별평균환율!$B$34:$D$45,2,0), IF(I1207="월별평균환율(현지화)",VLOOKUP(MONTH(A1207),월별평균환율!$B$34:$D$45,3,0)))))))</f>
        <v>I열의 환율적용방법 선택</v>
      </c>
      <c r="K1207" s="495">
        <f t="shared" si="18"/>
        <v>0</v>
      </c>
      <c r="L1207" s="491"/>
      <c r="M1207" s="496"/>
      <c r="N1207" s="496"/>
    </row>
    <row r="1208" spans="1:14" x14ac:dyDescent="0.3">
      <c r="A1208" s="490"/>
      <c r="B1208" s="490"/>
      <c r="C1208" s="673" t="e">
        <f>VLOOKUP(F1208,DB!$D$4:$G$403,4,FALSE)</f>
        <v>#N/A</v>
      </c>
      <c r="D1208" s="674" t="e">
        <f>VLOOKUP(F1208,DB!$D$4:$G$403,3,FALSE)</f>
        <v>#N/A</v>
      </c>
      <c r="E1208" s="675" t="e">
        <f>VLOOKUP(F1208,DB!$D$4:$G$403,2,FALSE)</f>
        <v>#N/A</v>
      </c>
      <c r="F1208" s="491"/>
      <c r="G1208" s="491"/>
      <c r="H1208" s="492"/>
      <c r="I1208" s="493"/>
      <c r="J1208" s="494" t="str">
        <f>IF(I1208="","I열의 환율적용방법 선택",IF(I1208="개별환율", "직접입력 하세요.", IF(OR(I1208="가중평균환율",I1208="송금환율"), "직접입력 하세요.", IF(I1208="원화집행", 1, IF(I1208="월별평균환율(미화)",VLOOKUP(MONTH(A1208),월별평균환율!$B$34:$D$45,2,0), IF(I1208="월별평균환율(현지화)",VLOOKUP(MONTH(A1208),월별평균환율!$B$34:$D$45,3,0)))))))</f>
        <v>I열의 환율적용방법 선택</v>
      </c>
      <c r="K1208" s="495">
        <f t="shared" si="18"/>
        <v>0</v>
      </c>
      <c r="L1208" s="491"/>
      <c r="M1208" s="496"/>
      <c r="N1208" s="496"/>
    </row>
    <row r="1209" spans="1:14" x14ac:dyDescent="0.3">
      <c r="A1209" s="490"/>
      <c r="B1209" s="490"/>
      <c r="C1209" s="673" t="e">
        <f>VLOOKUP(F1209,DB!$D$4:$G$403,4,FALSE)</f>
        <v>#N/A</v>
      </c>
      <c r="D1209" s="674" t="e">
        <f>VLOOKUP(F1209,DB!$D$4:$G$403,3,FALSE)</f>
        <v>#N/A</v>
      </c>
      <c r="E1209" s="675" t="e">
        <f>VLOOKUP(F1209,DB!$D$4:$G$403,2,FALSE)</f>
        <v>#N/A</v>
      </c>
      <c r="F1209" s="491"/>
      <c r="G1209" s="491"/>
      <c r="H1209" s="492"/>
      <c r="I1209" s="493"/>
      <c r="J1209" s="494" t="str">
        <f>IF(I1209="","I열의 환율적용방법 선택",IF(I1209="개별환율", "직접입력 하세요.", IF(OR(I1209="가중평균환율",I1209="송금환율"), "직접입력 하세요.", IF(I1209="원화집행", 1, IF(I1209="월별평균환율(미화)",VLOOKUP(MONTH(A1209),월별평균환율!$B$34:$D$45,2,0), IF(I1209="월별평균환율(현지화)",VLOOKUP(MONTH(A1209),월별평균환율!$B$34:$D$45,3,0)))))))</f>
        <v>I열의 환율적용방법 선택</v>
      </c>
      <c r="K1209" s="495">
        <f t="shared" si="18"/>
        <v>0</v>
      </c>
      <c r="L1209" s="491"/>
      <c r="M1209" s="496"/>
      <c r="N1209" s="496"/>
    </row>
    <row r="1210" spans="1:14" x14ac:dyDescent="0.3">
      <c r="A1210" s="490"/>
      <c r="B1210" s="490"/>
      <c r="C1210" s="673" t="e">
        <f>VLOOKUP(F1210,DB!$D$4:$G$403,4,FALSE)</f>
        <v>#N/A</v>
      </c>
      <c r="D1210" s="674" t="e">
        <f>VLOOKUP(F1210,DB!$D$4:$G$403,3,FALSE)</f>
        <v>#N/A</v>
      </c>
      <c r="E1210" s="675" t="e">
        <f>VLOOKUP(F1210,DB!$D$4:$G$403,2,FALSE)</f>
        <v>#N/A</v>
      </c>
      <c r="F1210" s="491"/>
      <c r="G1210" s="491"/>
      <c r="H1210" s="492"/>
      <c r="I1210" s="493"/>
      <c r="J1210" s="494" t="str">
        <f>IF(I1210="","I열의 환율적용방법 선택",IF(I1210="개별환율", "직접입력 하세요.", IF(OR(I1210="가중평균환율",I1210="송금환율"), "직접입력 하세요.", IF(I1210="원화집행", 1, IF(I1210="월별평균환율(미화)",VLOOKUP(MONTH(A1210),월별평균환율!$B$34:$D$45,2,0), IF(I1210="월별평균환율(현지화)",VLOOKUP(MONTH(A1210),월별평균환율!$B$34:$D$45,3,0)))))))</f>
        <v>I열의 환율적용방법 선택</v>
      </c>
      <c r="K1210" s="495">
        <f t="shared" si="18"/>
        <v>0</v>
      </c>
      <c r="L1210" s="491"/>
      <c r="M1210" s="496"/>
      <c r="N1210" s="496"/>
    </row>
    <row r="1211" spans="1:14" x14ac:dyDescent="0.3">
      <c r="A1211" s="490"/>
      <c r="B1211" s="490"/>
      <c r="C1211" s="673" t="e">
        <f>VLOOKUP(F1211,DB!$D$4:$G$403,4,FALSE)</f>
        <v>#N/A</v>
      </c>
      <c r="D1211" s="674" t="e">
        <f>VLOOKUP(F1211,DB!$D$4:$G$403,3,FALSE)</f>
        <v>#N/A</v>
      </c>
      <c r="E1211" s="675" t="e">
        <f>VLOOKUP(F1211,DB!$D$4:$G$403,2,FALSE)</f>
        <v>#N/A</v>
      </c>
      <c r="F1211" s="491"/>
      <c r="G1211" s="491"/>
      <c r="H1211" s="492"/>
      <c r="I1211" s="493"/>
      <c r="J1211" s="494" t="str">
        <f>IF(I1211="","I열의 환율적용방법 선택",IF(I1211="개별환율", "직접입력 하세요.", IF(OR(I1211="가중평균환율",I1211="송금환율"), "직접입력 하세요.", IF(I1211="원화집행", 1, IF(I1211="월별평균환율(미화)",VLOOKUP(MONTH(A1211),월별평균환율!$B$34:$D$45,2,0), IF(I1211="월별평균환율(현지화)",VLOOKUP(MONTH(A1211),월별평균환율!$B$34:$D$45,3,0)))))))</f>
        <v>I열의 환율적용방법 선택</v>
      </c>
      <c r="K1211" s="495">
        <f t="shared" si="18"/>
        <v>0</v>
      </c>
      <c r="L1211" s="491"/>
      <c r="M1211" s="496"/>
      <c r="N1211" s="496"/>
    </row>
    <row r="1212" spans="1:14" x14ac:dyDescent="0.3">
      <c r="A1212" s="490"/>
      <c r="B1212" s="490"/>
      <c r="C1212" s="673" t="e">
        <f>VLOOKUP(F1212,DB!$D$4:$G$403,4,FALSE)</f>
        <v>#N/A</v>
      </c>
      <c r="D1212" s="674" t="e">
        <f>VLOOKUP(F1212,DB!$D$4:$G$403,3,FALSE)</f>
        <v>#N/A</v>
      </c>
      <c r="E1212" s="675" t="e">
        <f>VLOOKUP(F1212,DB!$D$4:$G$403,2,FALSE)</f>
        <v>#N/A</v>
      </c>
      <c r="F1212" s="491"/>
      <c r="G1212" s="491"/>
      <c r="H1212" s="492"/>
      <c r="I1212" s="493"/>
      <c r="J1212" s="494" t="str">
        <f>IF(I1212="","I열의 환율적용방법 선택",IF(I1212="개별환율", "직접입력 하세요.", IF(OR(I1212="가중평균환율",I1212="송금환율"), "직접입력 하세요.", IF(I1212="원화집행", 1, IF(I1212="월별평균환율(미화)",VLOOKUP(MONTH(A1212),월별평균환율!$B$34:$D$45,2,0), IF(I1212="월별평균환율(현지화)",VLOOKUP(MONTH(A1212),월별평균환율!$B$34:$D$45,3,0)))))))</f>
        <v>I열의 환율적용방법 선택</v>
      </c>
      <c r="K1212" s="495">
        <f t="shared" si="18"/>
        <v>0</v>
      </c>
      <c r="L1212" s="491"/>
      <c r="M1212" s="496"/>
      <c r="N1212" s="496"/>
    </row>
    <row r="1213" spans="1:14" x14ac:dyDescent="0.3">
      <c r="A1213" s="490"/>
      <c r="B1213" s="490"/>
      <c r="C1213" s="673" t="e">
        <f>VLOOKUP(F1213,DB!$D$4:$G$403,4,FALSE)</f>
        <v>#N/A</v>
      </c>
      <c r="D1213" s="674" t="e">
        <f>VLOOKUP(F1213,DB!$D$4:$G$403,3,FALSE)</f>
        <v>#N/A</v>
      </c>
      <c r="E1213" s="675" t="e">
        <f>VLOOKUP(F1213,DB!$D$4:$G$403,2,FALSE)</f>
        <v>#N/A</v>
      </c>
      <c r="F1213" s="491"/>
      <c r="G1213" s="491"/>
      <c r="H1213" s="492"/>
      <c r="I1213" s="493"/>
      <c r="J1213" s="494" t="str">
        <f>IF(I1213="","I열의 환율적용방법 선택",IF(I1213="개별환율", "직접입력 하세요.", IF(OR(I1213="가중평균환율",I1213="송금환율"), "직접입력 하세요.", IF(I1213="원화집행", 1, IF(I1213="월별평균환율(미화)",VLOOKUP(MONTH(A1213),월별평균환율!$B$34:$D$45,2,0), IF(I1213="월별평균환율(현지화)",VLOOKUP(MONTH(A1213),월별평균환율!$B$34:$D$45,3,0)))))))</f>
        <v>I열의 환율적용방법 선택</v>
      </c>
      <c r="K1213" s="495">
        <f t="shared" si="18"/>
        <v>0</v>
      </c>
      <c r="L1213" s="491"/>
      <c r="M1213" s="496"/>
      <c r="N1213" s="496"/>
    </row>
    <row r="1214" spans="1:14" x14ac:dyDescent="0.3">
      <c r="A1214" s="490"/>
      <c r="B1214" s="490"/>
      <c r="C1214" s="673" t="e">
        <f>VLOOKUP(F1214,DB!$D$4:$G$403,4,FALSE)</f>
        <v>#N/A</v>
      </c>
      <c r="D1214" s="674" t="e">
        <f>VLOOKUP(F1214,DB!$D$4:$G$403,3,FALSE)</f>
        <v>#N/A</v>
      </c>
      <c r="E1214" s="675" t="e">
        <f>VLOOKUP(F1214,DB!$D$4:$G$403,2,FALSE)</f>
        <v>#N/A</v>
      </c>
      <c r="F1214" s="491"/>
      <c r="G1214" s="491"/>
      <c r="H1214" s="492"/>
      <c r="I1214" s="493"/>
      <c r="J1214" s="494" t="str">
        <f>IF(I1214="","I열의 환율적용방법 선택",IF(I1214="개별환율", "직접입력 하세요.", IF(OR(I1214="가중평균환율",I1214="송금환율"), "직접입력 하세요.", IF(I1214="원화집행", 1, IF(I1214="월별평균환율(미화)",VLOOKUP(MONTH(A1214),월별평균환율!$B$34:$D$45,2,0), IF(I1214="월별평균환율(현지화)",VLOOKUP(MONTH(A1214),월별평균환율!$B$34:$D$45,3,0)))))))</f>
        <v>I열의 환율적용방법 선택</v>
      </c>
      <c r="K1214" s="495">
        <f t="shared" si="18"/>
        <v>0</v>
      </c>
      <c r="L1214" s="491"/>
      <c r="M1214" s="496"/>
      <c r="N1214" s="496"/>
    </row>
    <row r="1215" spans="1:14" x14ac:dyDescent="0.3">
      <c r="A1215" s="490"/>
      <c r="B1215" s="490"/>
      <c r="C1215" s="673" t="e">
        <f>VLOOKUP(F1215,DB!$D$4:$G$403,4,FALSE)</f>
        <v>#N/A</v>
      </c>
      <c r="D1215" s="674" t="e">
        <f>VLOOKUP(F1215,DB!$D$4:$G$403,3,FALSE)</f>
        <v>#N/A</v>
      </c>
      <c r="E1215" s="675" t="e">
        <f>VLOOKUP(F1215,DB!$D$4:$G$403,2,FALSE)</f>
        <v>#N/A</v>
      </c>
      <c r="F1215" s="491"/>
      <c r="G1215" s="491"/>
      <c r="H1215" s="492"/>
      <c r="I1215" s="493"/>
      <c r="J1215" s="494" t="str">
        <f>IF(I1215="","I열의 환율적용방법 선택",IF(I1215="개별환율", "직접입력 하세요.", IF(OR(I1215="가중평균환율",I1215="송금환율"), "직접입력 하세요.", IF(I1215="원화집행", 1, IF(I1215="월별평균환율(미화)",VLOOKUP(MONTH(A1215),월별평균환율!$B$34:$D$45,2,0), IF(I1215="월별평균환율(현지화)",VLOOKUP(MONTH(A1215),월별평균환율!$B$34:$D$45,3,0)))))))</f>
        <v>I열의 환율적용방법 선택</v>
      </c>
      <c r="K1215" s="495">
        <f t="shared" si="18"/>
        <v>0</v>
      </c>
      <c r="L1215" s="491"/>
      <c r="M1215" s="496"/>
      <c r="N1215" s="496"/>
    </row>
    <row r="1216" spans="1:14" x14ac:dyDescent="0.3">
      <c r="A1216" s="490"/>
      <c r="B1216" s="490"/>
      <c r="C1216" s="673" t="e">
        <f>VLOOKUP(F1216,DB!$D$4:$G$403,4,FALSE)</f>
        <v>#N/A</v>
      </c>
      <c r="D1216" s="674" t="e">
        <f>VLOOKUP(F1216,DB!$D$4:$G$403,3,FALSE)</f>
        <v>#N/A</v>
      </c>
      <c r="E1216" s="675" t="e">
        <f>VLOOKUP(F1216,DB!$D$4:$G$403,2,FALSE)</f>
        <v>#N/A</v>
      </c>
      <c r="F1216" s="491"/>
      <c r="G1216" s="491"/>
      <c r="H1216" s="492"/>
      <c r="I1216" s="493"/>
      <c r="J1216" s="494" t="str">
        <f>IF(I1216="","I열의 환율적용방법 선택",IF(I1216="개별환율", "직접입력 하세요.", IF(OR(I1216="가중평균환율",I1216="송금환율"), "직접입력 하세요.", IF(I1216="원화집행", 1, IF(I1216="월별평균환율(미화)",VLOOKUP(MONTH(A1216),월별평균환율!$B$34:$D$45,2,0), IF(I1216="월별평균환율(현지화)",VLOOKUP(MONTH(A1216),월별평균환율!$B$34:$D$45,3,0)))))))</f>
        <v>I열의 환율적용방법 선택</v>
      </c>
      <c r="K1216" s="495">
        <f t="shared" si="18"/>
        <v>0</v>
      </c>
      <c r="L1216" s="491"/>
      <c r="M1216" s="496"/>
      <c r="N1216" s="496"/>
    </row>
    <row r="1217" spans="1:14" x14ac:dyDescent="0.3">
      <c r="A1217" s="490"/>
      <c r="B1217" s="490"/>
      <c r="C1217" s="673" t="e">
        <f>VLOOKUP(F1217,DB!$D$4:$G$403,4,FALSE)</f>
        <v>#N/A</v>
      </c>
      <c r="D1217" s="674" t="e">
        <f>VLOOKUP(F1217,DB!$D$4:$G$403,3,FALSE)</f>
        <v>#N/A</v>
      </c>
      <c r="E1217" s="675" t="e">
        <f>VLOOKUP(F1217,DB!$D$4:$G$403,2,FALSE)</f>
        <v>#N/A</v>
      </c>
      <c r="F1217" s="491"/>
      <c r="G1217" s="491"/>
      <c r="H1217" s="492"/>
      <c r="I1217" s="493"/>
      <c r="J1217" s="494" t="str">
        <f>IF(I1217="","I열의 환율적용방법 선택",IF(I1217="개별환율", "직접입력 하세요.", IF(OR(I1217="가중평균환율",I1217="송금환율"), "직접입력 하세요.", IF(I1217="원화집행", 1, IF(I1217="월별평균환율(미화)",VLOOKUP(MONTH(A1217),월별평균환율!$B$34:$D$45,2,0), IF(I1217="월별평균환율(현지화)",VLOOKUP(MONTH(A1217),월별평균환율!$B$34:$D$45,3,0)))))))</f>
        <v>I열의 환율적용방법 선택</v>
      </c>
      <c r="K1217" s="495">
        <f t="shared" si="18"/>
        <v>0</v>
      </c>
      <c r="L1217" s="491"/>
      <c r="M1217" s="496"/>
      <c r="N1217" s="496"/>
    </row>
    <row r="1218" spans="1:14" x14ac:dyDescent="0.3">
      <c r="A1218" s="490"/>
      <c r="B1218" s="490"/>
      <c r="C1218" s="673" t="e">
        <f>VLOOKUP(F1218,DB!$D$4:$G$403,4,FALSE)</f>
        <v>#N/A</v>
      </c>
      <c r="D1218" s="674" t="e">
        <f>VLOOKUP(F1218,DB!$D$4:$G$403,3,FALSE)</f>
        <v>#N/A</v>
      </c>
      <c r="E1218" s="675" t="e">
        <f>VLOOKUP(F1218,DB!$D$4:$G$403,2,FALSE)</f>
        <v>#N/A</v>
      </c>
      <c r="F1218" s="491"/>
      <c r="G1218" s="491"/>
      <c r="H1218" s="492"/>
      <c r="I1218" s="493"/>
      <c r="J1218" s="494" t="str">
        <f>IF(I1218="","I열의 환율적용방법 선택",IF(I1218="개별환율", "직접입력 하세요.", IF(OR(I1218="가중평균환율",I1218="송금환율"), "직접입력 하세요.", IF(I1218="원화집행", 1, IF(I1218="월별평균환율(미화)",VLOOKUP(MONTH(A1218),월별평균환율!$B$34:$D$45,2,0), IF(I1218="월별평균환율(현지화)",VLOOKUP(MONTH(A1218),월별평균환율!$B$34:$D$45,3,0)))))))</f>
        <v>I열의 환율적용방법 선택</v>
      </c>
      <c r="K1218" s="495">
        <f t="shared" si="18"/>
        <v>0</v>
      </c>
      <c r="L1218" s="491"/>
      <c r="M1218" s="496"/>
      <c r="N1218" s="496"/>
    </row>
    <row r="1219" spans="1:14" x14ac:dyDescent="0.3">
      <c r="A1219" s="490"/>
      <c r="B1219" s="490"/>
      <c r="C1219" s="673" t="e">
        <f>VLOOKUP(F1219,DB!$D$4:$G$403,4,FALSE)</f>
        <v>#N/A</v>
      </c>
      <c r="D1219" s="674" t="e">
        <f>VLOOKUP(F1219,DB!$D$4:$G$403,3,FALSE)</f>
        <v>#N/A</v>
      </c>
      <c r="E1219" s="675" t="e">
        <f>VLOOKUP(F1219,DB!$D$4:$G$403,2,FALSE)</f>
        <v>#N/A</v>
      </c>
      <c r="F1219" s="491"/>
      <c r="G1219" s="491"/>
      <c r="H1219" s="492"/>
      <c r="I1219" s="493"/>
      <c r="J1219" s="494" t="str">
        <f>IF(I1219="","I열의 환율적용방법 선택",IF(I1219="개별환율", "직접입력 하세요.", IF(OR(I1219="가중평균환율",I1219="송금환율"), "직접입력 하세요.", IF(I1219="원화집행", 1, IF(I1219="월별평균환율(미화)",VLOOKUP(MONTH(A1219),월별평균환율!$B$34:$D$45,2,0), IF(I1219="월별평균환율(현지화)",VLOOKUP(MONTH(A1219),월별평균환율!$B$34:$D$45,3,0)))))))</f>
        <v>I열의 환율적용방법 선택</v>
      </c>
      <c r="K1219" s="495">
        <f t="shared" si="18"/>
        <v>0</v>
      </c>
      <c r="L1219" s="491"/>
      <c r="M1219" s="496"/>
      <c r="N1219" s="496"/>
    </row>
    <row r="1220" spans="1:14" x14ac:dyDescent="0.3">
      <c r="A1220" s="490"/>
      <c r="B1220" s="490"/>
      <c r="C1220" s="673" t="e">
        <f>VLOOKUP(F1220,DB!$D$4:$G$403,4,FALSE)</f>
        <v>#N/A</v>
      </c>
      <c r="D1220" s="674" t="e">
        <f>VLOOKUP(F1220,DB!$D$4:$G$403,3,FALSE)</f>
        <v>#N/A</v>
      </c>
      <c r="E1220" s="675" t="e">
        <f>VLOOKUP(F1220,DB!$D$4:$G$403,2,FALSE)</f>
        <v>#N/A</v>
      </c>
      <c r="F1220" s="491"/>
      <c r="G1220" s="491"/>
      <c r="H1220" s="492"/>
      <c r="I1220" s="493"/>
      <c r="J1220" s="494" t="str">
        <f>IF(I1220="","I열의 환율적용방법 선택",IF(I1220="개별환율", "직접입력 하세요.", IF(OR(I1220="가중평균환율",I1220="송금환율"), "직접입력 하세요.", IF(I1220="원화집행", 1, IF(I1220="월별평균환율(미화)",VLOOKUP(MONTH(A1220),월별평균환율!$B$34:$D$45,2,0), IF(I1220="월별평균환율(현지화)",VLOOKUP(MONTH(A1220),월별평균환율!$B$34:$D$45,3,0)))))))</f>
        <v>I열의 환율적용방법 선택</v>
      </c>
      <c r="K1220" s="495">
        <f t="shared" si="18"/>
        <v>0</v>
      </c>
      <c r="L1220" s="491"/>
      <c r="M1220" s="496"/>
      <c r="N1220" s="496"/>
    </row>
    <row r="1221" spans="1:14" x14ac:dyDescent="0.3">
      <c r="A1221" s="490"/>
      <c r="B1221" s="490"/>
      <c r="C1221" s="673" t="e">
        <f>VLOOKUP(F1221,DB!$D$4:$G$403,4,FALSE)</f>
        <v>#N/A</v>
      </c>
      <c r="D1221" s="674" t="e">
        <f>VLOOKUP(F1221,DB!$D$4:$G$403,3,FALSE)</f>
        <v>#N/A</v>
      </c>
      <c r="E1221" s="675" t="e">
        <f>VLOOKUP(F1221,DB!$D$4:$G$403,2,FALSE)</f>
        <v>#N/A</v>
      </c>
      <c r="F1221" s="491"/>
      <c r="G1221" s="491"/>
      <c r="H1221" s="492"/>
      <c r="I1221" s="493"/>
      <c r="J1221" s="494" t="str">
        <f>IF(I1221="","I열의 환율적용방법 선택",IF(I1221="개별환율", "직접입력 하세요.", IF(OR(I1221="가중평균환율",I1221="송금환율"), "직접입력 하세요.", IF(I1221="원화집행", 1, IF(I1221="월별평균환율(미화)",VLOOKUP(MONTH(A1221),월별평균환율!$B$34:$D$45,2,0), IF(I1221="월별평균환율(현지화)",VLOOKUP(MONTH(A1221),월별평균환율!$B$34:$D$45,3,0)))))))</f>
        <v>I열의 환율적용방법 선택</v>
      </c>
      <c r="K1221" s="495">
        <f t="shared" ref="K1221:K1284" si="19">IFERROR(ROUND(H1221*J1221, 0),0)</f>
        <v>0</v>
      </c>
      <c r="L1221" s="491"/>
      <c r="M1221" s="496"/>
      <c r="N1221" s="496"/>
    </row>
    <row r="1222" spans="1:14" x14ac:dyDescent="0.3">
      <c r="A1222" s="490"/>
      <c r="B1222" s="490"/>
      <c r="C1222" s="673" t="e">
        <f>VLOOKUP(F1222,DB!$D$4:$G$403,4,FALSE)</f>
        <v>#N/A</v>
      </c>
      <c r="D1222" s="674" t="e">
        <f>VLOOKUP(F1222,DB!$D$4:$G$403,3,FALSE)</f>
        <v>#N/A</v>
      </c>
      <c r="E1222" s="675" t="e">
        <f>VLOOKUP(F1222,DB!$D$4:$G$403,2,FALSE)</f>
        <v>#N/A</v>
      </c>
      <c r="F1222" s="491"/>
      <c r="G1222" s="491"/>
      <c r="H1222" s="492"/>
      <c r="I1222" s="493"/>
      <c r="J1222" s="494" t="str">
        <f>IF(I1222="","I열의 환율적용방법 선택",IF(I1222="개별환율", "직접입력 하세요.", IF(OR(I1222="가중평균환율",I1222="송금환율"), "직접입력 하세요.", IF(I1222="원화집행", 1, IF(I1222="월별평균환율(미화)",VLOOKUP(MONTH(A1222),월별평균환율!$B$34:$D$45,2,0), IF(I1222="월별평균환율(현지화)",VLOOKUP(MONTH(A1222),월별평균환율!$B$34:$D$45,3,0)))))))</f>
        <v>I열의 환율적용방법 선택</v>
      </c>
      <c r="K1222" s="495">
        <f t="shared" si="19"/>
        <v>0</v>
      </c>
      <c r="L1222" s="491"/>
      <c r="M1222" s="496"/>
      <c r="N1222" s="496"/>
    </row>
    <row r="1223" spans="1:14" x14ac:dyDescent="0.3">
      <c r="A1223" s="490"/>
      <c r="B1223" s="490"/>
      <c r="C1223" s="673" t="e">
        <f>VLOOKUP(F1223,DB!$D$4:$G$403,4,FALSE)</f>
        <v>#N/A</v>
      </c>
      <c r="D1223" s="674" t="e">
        <f>VLOOKUP(F1223,DB!$D$4:$G$403,3,FALSE)</f>
        <v>#N/A</v>
      </c>
      <c r="E1223" s="675" t="e">
        <f>VLOOKUP(F1223,DB!$D$4:$G$403,2,FALSE)</f>
        <v>#N/A</v>
      </c>
      <c r="F1223" s="491"/>
      <c r="G1223" s="491"/>
      <c r="H1223" s="492"/>
      <c r="I1223" s="493"/>
      <c r="J1223" s="494" t="str">
        <f>IF(I1223="","I열의 환율적용방법 선택",IF(I1223="개별환율", "직접입력 하세요.", IF(OR(I1223="가중평균환율",I1223="송금환율"), "직접입력 하세요.", IF(I1223="원화집행", 1, IF(I1223="월별평균환율(미화)",VLOOKUP(MONTH(A1223),월별평균환율!$B$34:$D$45,2,0), IF(I1223="월별평균환율(현지화)",VLOOKUP(MONTH(A1223),월별평균환율!$B$34:$D$45,3,0)))))))</f>
        <v>I열의 환율적용방법 선택</v>
      </c>
      <c r="K1223" s="495">
        <f t="shared" si="19"/>
        <v>0</v>
      </c>
      <c r="L1223" s="491"/>
      <c r="M1223" s="496"/>
      <c r="N1223" s="496"/>
    </row>
    <row r="1224" spans="1:14" x14ac:dyDescent="0.3">
      <c r="A1224" s="490"/>
      <c r="B1224" s="490"/>
      <c r="C1224" s="673" t="e">
        <f>VLOOKUP(F1224,DB!$D$4:$G$403,4,FALSE)</f>
        <v>#N/A</v>
      </c>
      <c r="D1224" s="674" t="e">
        <f>VLOOKUP(F1224,DB!$D$4:$G$403,3,FALSE)</f>
        <v>#N/A</v>
      </c>
      <c r="E1224" s="675" t="e">
        <f>VLOOKUP(F1224,DB!$D$4:$G$403,2,FALSE)</f>
        <v>#N/A</v>
      </c>
      <c r="F1224" s="491"/>
      <c r="G1224" s="491"/>
      <c r="H1224" s="492"/>
      <c r="I1224" s="493"/>
      <c r="J1224" s="494" t="str">
        <f>IF(I1224="","I열의 환율적용방법 선택",IF(I1224="개별환율", "직접입력 하세요.", IF(OR(I1224="가중평균환율",I1224="송금환율"), "직접입력 하세요.", IF(I1224="원화집행", 1, IF(I1224="월별평균환율(미화)",VLOOKUP(MONTH(A1224),월별평균환율!$B$34:$D$45,2,0), IF(I1224="월별평균환율(현지화)",VLOOKUP(MONTH(A1224),월별평균환율!$B$34:$D$45,3,0)))))))</f>
        <v>I열의 환율적용방법 선택</v>
      </c>
      <c r="K1224" s="495">
        <f t="shared" si="19"/>
        <v>0</v>
      </c>
      <c r="L1224" s="491"/>
      <c r="M1224" s="496"/>
      <c r="N1224" s="496"/>
    </row>
    <row r="1225" spans="1:14" x14ac:dyDescent="0.3">
      <c r="A1225" s="490"/>
      <c r="B1225" s="490"/>
      <c r="C1225" s="673" t="e">
        <f>VLOOKUP(F1225,DB!$D$4:$G$403,4,FALSE)</f>
        <v>#N/A</v>
      </c>
      <c r="D1225" s="674" t="e">
        <f>VLOOKUP(F1225,DB!$D$4:$G$403,3,FALSE)</f>
        <v>#N/A</v>
      </c>
      <c r="E1225" s="675" t="e">
        <f>VLOOKUP(F1225,DB!$D$4:$G$403,2,FALSE)</f>
        <v>#N/A</v>
      </c>
      <c r="F1225" s="491"/>
      <c r="G1225" s="491"/>
      <c r="H1225" s="492"/>
      <c r="I1225" s="493"/>
      <c r="J1225" s="494" t="str">
        <f>IF(I1225="","I열의 환율적용방법 선택",IF(I1225="개별환율", "직접입력 하세요.", IF(OR(I1225="가중평균환율",I1225="송금환율"), "직접입력 하세요.", IF(I1225="원화집행", 1, IF(I1225="월별평균환율(미화)",VLOOKUP(MONTH(A1225),월별평균환율!$B$34:$D$45,2,0), IF(I1225="월별평균환율(현지화)",VLOOKUP(MONTH(A1225),월별평균환율!$B$34:$D$45,3,0)))))))</f>
        <v>I열의 환율적용방법 선택</v>
      </c>
      <c r="K1225" s="495">
        <f t="shared" si="19"/>
        <v>0</v>
      </c>
      <c r="L1225" s="491"/>
      <c r="M1225" s="496"/>
      <c r="N1225" s="496"/>
    </row>
    <row r="1226" spans="1:14" x14ac:dyDescent="0.3">
      <c r="A1226" s="490"/>
      <c r="B1226" s="490"/>
      <c r="C1226" s="673" t="e">
        <f>VLOOKUP(F1226,DB!$D$4:$G$403,4,FALSE)</f>
        <v>#N/A</v>
      </c>
      <c r="D1226" s="674" t="e">
        <f>VLOOKUP(F1226,DB!$D$4:$G$403,3,FALSE)</f>
        <v>#N/A</v>
      </c>
      <c r="E1226" s="675" t="e">
        <f>VLOOKUP(F1226,DB!$D$4:$G$403,2,FALSE)</f>
        <v>#N/A</v>
      </c>
      <c r="F1226" s="491"/>
      <c r="G1226" s="491"/>
      <c r="H1226" s="492"/>
      <c r="I1226" s="493"/>
      <c r="J1226" s="494" t="str">
        <f>IF(I1226="","I열의 환율적용방법 선택",IF(I1226="개별환율", "직접입력 하세요.", IF(OR(I1226="가중평균환율",I1226="송금환율"), "직접입력 하세요.", IF(I1226="원화집행", 1, IF(I1226="월별평균환율(미화)",VLOOKUP(MONTH(A1226),월별평균환율!$B$34:$D$45,2,0), IF(I1226="월별평균환율(현지화)",VLOOKUP(MONTH(A1226),월별평균환율!$B$34:$D$45,3,0)))))))</f>
        <v>I열의 환율적용방법 선택</v>
      </c>
      <c r="K1226" s="495">
        <f t="shared" si="19"/>
        <v>0</v>
      </c>
      <c r="L1226" s="491"/>
      <c r="M1226" s="496"/>
      <c r="N1226" s="496"/>
    </row>
    <row r="1227" spans="1:14" x14ac:dyDescent="0.3">
      <c r="A1227" s="490"/>
      <c r="B1227" s="490"/>
      <c r="C1227" s="673" t="e">
        <f>VLOOKUP(F1227,DB!$D$4:$G$403,4,FALSE)</f>
        <v>#N/A</v>
      </c>
      <c r="D1227" s="674" t="e">
        <f>VLOOKUP(F1227,DB!$D$4:$G$403,3,FALSE)</f>
        <v>#N/A</v>
      </c>
      <c r="E1227" s="675" t="e">
        <f>VLOOKUP(F1227,DB!$D$4:$G$403,2,FALSE)</f>
        <v>#N/A</v>
      </c>
      <c r="F1227" s="491"/>
      <c r="G1227" s="491"/>
      <c r="H1227" s="492"/>
      <c r="I1227" s="493"/>
      <c r="J1227" s="494" t="str">
        <f>IF(I1227="","I열의 환율적용방법 선택",IF(I1227="개별환율", "직접입력 하세요.", IF(OR(I1227="가중평균환율",I1227="송금환율"), "직접입력 하세요.", IF(I1227="원화집행", 1, IF(I1227="월별평균환율(미화)",VLOOKUP(MONTH(A1227),월별평균환율!$B$34:$D$45,2,0), IF(I1227="월별평균환율(현지화)",VLOOKUP(MONTH(A1227),월별평균환율!$B$34:$D$45,3,0)))))))</f>
        <v>I열의 환율적용방법 선택</v>
      </c>
      <c r="K1227" s="495">
        <f t="shared" si="19"/>
        <v>0</v>
      </c>
      <c r="L1227" s="491"/>
      <c r="M1227" s="496"/>
      <c r="N1227" s="496"/>
    </row>
    <row r="1228" spans="1:14" x14ac:dyDescent="0.3">
      <c r="A1228" s="490"/>
      <c r="B1228" s="490"/>
      <c r="C1228" s="673" t="e">
        <f>VLOOKUP(F1228,DB!$D$4:$G$403,4,FALSE)</f>
        <v>#N/A</v>
      </c>
      <c r="D1228" s="674" t="e">
        <f>VLOOKUP(F1228,DB!$D$4:$G$403,3,FALSE)</f>
        <v>#N/A</v>
      </c>
      <c r="E1228" s="675" t="e">
        <f>VLOOKUP(F1228,DB!$D$4:$G$403,2,FALSE)</f>
        <v>#N/A</v>
      </c>
      <c r="F1228" s="491"/>
      <c r="G1228" s="491"/>
      <c r="H1228" s="492"/>
      <c r="I1228" s="493"/>
      <c r="J1228" s="494" t="str">
        <f>IF(I1228="","I열의 환율적용방법 선택",IF(I1228="개별환율", "직접입력 하세요.", IF(OR(I1228="가중평균환율",I1228="송금환율"), "직접입력 하세요.", IF(I1228="원화집행", 1, IF(I1228="월별평균환율(미화)",VLOOKUP(MONTH(A1228),월별평균환율!$B$34:$D$45,2,0), IF(I1228="월별평균환율(현지화)",VLOOKUP(MONTH(A1228),월별평균환율!$B$34:$D$45,3,0)))))))</f>
        <v>I열의 환율적용방법 선택</v>
      </c>
      <c r="K1228" s="495">
        <f t="shared" si="19"/>
        <v>0</v>
      </c>
      <c r="L1228" s="491"/>
      <c r="M1228" s="496"/>
      <c r="N1228" s="496"/>
    </row>
    <row r="1229" spans="1:14" x14ac:dyDescent="0.3">
      <c r="A1229" s="490"/>
      <c r="B1229" s="490"/>
      <c r="C1229" s="673" t="e">
        <f>VLOOKUP(F1229,DB!$D$4:$G$403,4,FALSE)</f>
        <v>#N/A</v>
      </c>
      <c r="D1229" s="674" t="e">
        <f>VLOOKUP(F1229,DB!$D$4:$G$403,3,FALSE)</f>
        <v>#N/A</v>
      </c>
      <c r="E1229" s="675" t="e">
        <f>VLOOKUP(F1229,DB!$D$4:$G$403,2,FALSE)</f>
        <v>#N/A</v>
      </c>
      <c r="F1229" s="491"/>
      <c r="G1229" s="491"/>
      <c r="H1229" s="492"/>
      <c r="I1229" s="493"/>
      <c r="J1229" s="494" t="str">
        <f>IF(I1229="","I열의 환율적용방법 선택",IF(I1229="개별환율", "직접입력 하세요.", IF(OR(I1229="가중평균환율",I1229="송금환율"), "직접입력 하세요.", IF(I1229="원화집행", 1, IF(I1229="월별평균환율(미화)",VLOOKUP(MONTH(A1229),월별평균환율!$B$34:$D$45,2,0), IF(I1229="월별평균환율(현지화)",VLOOKUP(MONTH(A1229),월별평균환율!$B$34:$D$45,3,0)))))))</f>
        <v>I열의 환율적용방법 선택</v>
      </c>
      <c r="K1229" s="495">
        <f t="shared" si="19"/>
        <v>0</v>
      </c>
      <c r="L1229" s="491"/>
      <c r="M1229" s="496"/>
      <c r="N1229" s="496"/>
    </row>
    <row r="1230" spans="1:14" x14ac:dyDescent="0.3">
      <c r="A1230" s="490"/>
      <c r="B1230" s="490"/>
      <c r="C1230" s="673" t="e">
        <f>VLOOKUP(F1230,DB!$D$4:$G$403,4,FALSE)</f>
        <v>#N/A</v>
      </c>
      <c r="D1230" s="674" t="e">
        <f>VLOOKUP(F1230,DB!$D$4:$G$403,3,FALSE)</f>
        <v>#N/A</v>
      </c>
      <c r="E1230" s="675" t="e">
        <f>VLOOKUP(F1230,DB!$D$4:$G$403,2,FALSE)</f>
        <v>#N/A</v>
      </c>
      <c r="F1230" s="491"/>
      <c r="G1230" s="491"/>
      <c r="H1230" s="492"/>
      <c r="I1230" s="493"/>
      <c r="J1230" s="494" t="str">
        <f>IF(I1230="","I열의 환율적용방법 선택",IF(I1230="개별환율", "직접입력 하세요.", IF(OR(I1230="가중평균환율",I1230="송금환율"), "직접입력 하세요.", IF(I1230="원화집행", 1, IF(I1230="월별평균환율(미화)",VLOOKUP(MONTH(A1230),월별평균환율!$B$34:$D$45,2,0), IF(I1230="월별평균환율(현지화)",VLOOKUP(MONTH(A1230),월별평균환율!$B$34:$D$45,3,0)))))))</f>
        <v>I열의 환율적용방법 선택</v>
      </c>
      <c r="K1230" s="495">
        <f t="shared" si="19"/>
        <v>0</v>
      </c>
      <c r="L1230" s="491"/>
      <c r="M1230" s="496"/>
      <c r="N1230" s="496"/>
    </row>
    <row r="1231" spans="1:14" x14ac:dyDescent="0.3">
      <c r="A1231" s="490"/>
      <c r="B1231" s="490"/>
      <c r="C1231" s="673" t="e">
        <f>VLOOKUP(F1231,DB!$D$4:$G$403,4,FALSE)</f>
        <v>#N/A</v>
      </c>
      <c r="D1231" s="674" t="e">
        <f>VLOOKUP(F1231,DB!$D$4:$G$403,3,FALSE)</f>
        <v>#N/A</v>
      </c>
      <c r="E1231" s="675" t="e">
        <f>VLOOKUP(F1231,DB!$D$4:$G$403,2,FALSE)</f>
        <v>#N/A</v>
      </c>
      <c r="F1231" s="491"/>
      <c r="G1231" s="491"/>
      <c r="H1231" s="492"/>
      <c r="I1231" s="493"/>
      <c r="J1231" s="494" t="str">
        <f>IF(I1231="","I열의 환율적용방법 선택",IF(I1231="개별환율", "직접입력 하세요.", IF(OR(I1231="가중평균환율",I1231="송금환율"), "직접입력 하세요.", IF(I1231="원화집행", 1, IF(I1231="월별평균환율(미화)",VLOOKUP(MONTH(A1231),월별평균환율!$B$34:$D$45,2,0), IF(I1231="월별평균환율(현지화)",VLOOKUP(MONTH(A1231),월별평균환율!$B$34:$D$45,3,0)))))))</f>
        <v>I열의 환율적용방법 선택</v>
      </c>
      <c r="K1231" s="495">
        <f t="shared" si="19"/>
        <v>0</v>
      </c>
      <c r="L1231" s="491"/>
      <c r="M1231" s="496"/>
      <c r="N1231" s="496"/>
    </row>
    <row r="1232" spans="1:14" x14ac:dyDescent="0.3">
      <c r="A1232" s="490"/>
      <c r="B1232" s="490"/>
      <c r="C1232" s="673" t="e">
        <f>VLOOKUP(F1232,DB!$D$4:$G$403,4,FALSE)</f>
        <v>#N/A</v>
      </c>
      <c r="D1232" s="674" t="e">
        <f>VLOOKUP(F1232,DB!$D$4:$G$403,3,FALSE)</f>
        <v>#N/A</v>
      </c>
      <c r="E1232" s="675" t="e">
        <f>VLOOKUP(F1232,DB!$D$4:$G$403,2,FALSE)</f>
        <v>#N/A</v>
      </c>
      <c r="F1232" s="491"/>
      <c r="G1232" s="491"/>
      <c r="H1232" s="492"/>
      <c r="I1232" s="493"/>
      <c r="J1232" s="494" t="str">
        <f>IF(I1232="","I열의 환율적용방법 선택",IF(I1232="개별환율", "직접입력 하세요.", IF(OR(I1232="가중평균환율",I1232="송금환율"), "직접입력 하세요.", IF(I1232="원화집행", 1, IF(I1232="월별평균환율(미화)",VLOOKUP(MONTH(A1232),월별평균환율!$B$34:$D$45,2,0), IF(I1232="월별평균환율(현지화)",VLOOKUP(MONTH(A1232),월별평균환율!$B$34:$D$45,3,0)))))))</f>
        <v>I열의 환율적용방법 선택</v>
      </c>
      <c r="K1232" s="495">
        <f t="shared" si="19"/>
        <v>0</v>
      </c>
      <c r="L1232" s="491"/>
      <c r="M1232" s="496"/>
      <c r="N1232" s="496"/>
    </row>
    <row r="1233" spans="1:14" x14ac:dyDescent="0.3">
      <c r="A1233" s="490"/>
      <c r="B1233" s="490"/>
      <c r="C1233" s="673" t="e">
        <f>VLOOKUP(F1233,DB!$D$4:$G$403,4,FALSE)</f>
        <v>#N/A</v>
      </c>
      <c r="D1233" s="674" t="e">
        <f>VLOOKUP(F1233,DB!$D$4:$G$403,3,FALSE)</f>
        <v>#N/A</v>
      </c>
      <c r="E1233" s="675" t="e">
        <f>VLOOKUP(F1233,DB!$D$4:$G$403,2,FALSE)</f>
        <v>#N/A</v>
      </c>
      <c r="F1233" s="491"/>
      <c r="G1233" s="491"/>
      <c r="H1233" s="492"/>
      <c r="I1233" s="493"/>
      <c r="J1233" s="494" t="str">
        <f>IF(I1233="","I열의 환율적용방법 선택",IF(I1233="개별환율", "직접입력 하세요.", IF(OR(I1233="가중평균환율",I1233="송금환율"), "직접입력 하세요.", IF(I1233="원화집행", 1, IF(I1233="월별평균환율(미화)",VLOOKUP(MONTH(A1233),월별평균환율!$B$34:$D$45,2,0), IF(I1233="월별평균환율(현지화)",VLOOKUP(MONTH(A1233),월별평균환율!$B$34:$D$45,3,0)))))))</f>
        <v>I열의 환율적용방법 선택</v>
      </c>
      <c r="K1233" s="495">
        <f t="shared" si="19"/>
        <v>0</v>
      </c>
      <c r="L1233" s="491"/>
      <c r="M1233" s="496"/>
      <c r="N1233" s="496"/>
    </row>
    <row r="1234" spans="1:14" x14ac:dyDescent="0.3">
      <c r="A1234" s="490"/>
      <c r="B1234" s="490"/>
      <c r="C1234" s="673" t="e">
        <f>VLOOKUP(F1234,DB!$D$4:$G$403,4,FALSE)</f>
        <v>#N/A</v>
      </c>
      <c r="D1234" s="674" t="e">
        <f>VLOOKUP(F1234,DB!$D$4:$G$403,3,FALSE)</f>
        <v>#N/A</v>
      </c>
      <c r="E1234" s="675" t="e">
        <f>VLOOKUP(F1234,DB!$D$4:$G$403,2,FALSE)</f>
        <v>#N/A</v>
      </c>
      <c r="F1234" s="491"/>
      <c r="G1234" s="491"/>
      <c r="H1234" s="492"/>
      <c r="I1234" s="493"/>
      <c r="J1234" s="494" t="str">
        <f>IF(I1234="","I열의 환율적용방법 선택",IF(I1234="개별환율", "직접입력 하세요.", IF(OR(I1234="가중평균환율",I1234="송금환율"), "직접입력 하세요.", IF(I1234="원화집행", 1, IF(I1234="월별평균환율(미화)",VLOOKUP(MONTH(A1234),월별평균환율!$B$34:$D$45,2,0), IF(I1234="월별평균환율(현지화)",VLOOKUP(MONTH(A1234),월별평균환율!$B$34:$D$45,3,0)))))))</f>
        <v>I열의 환율적용방법 선택</v>
      </c>
      <c r="K1234" s="495">
        <f t="shared" si="19"/>
        <v>0</v>
      </c>
      <c r="L1234" s="491"/>
      <c r="M1234" s="496"/>
      <c r="N1234" s="496"/>
    </row>
    <row r="1235" spans="1:14" x14ac:dyDescent="0.3">
      <c r="A1235" s="490"/>
      <c r="B1235" s="490"/>
      <c r="C1235" s="673" t="e">
        <f>VLOOKUP(F1235,DB!$D$4:$G$403,4,FALSE)</f>
        <v>#N/A</v>
      </c>
      <c r="D1235" s="674" t="e">
        <f>VLOOKUP(F1235,DB!$D$4:$G$403,3,FALSE)</f>
        <v>#N/A</v>
      </c>
      <c r="E1235" s="675" t="e">
        <f>VLOOKUP(F1235,DB!$D$4:$G$403,2,FALSE)</f>
        <v>#N/A</v>
      </c>
      <c r="F1235" s="491"/>
      <c r="G1235" s="491"/>
      <c r="H1235" s="492"/>
      <c r="I1235" s="493"/>
      <c r="J1235" s="494" t="str">
        <f>IF(I1235="","I열의 환율적용방법 선택",IF(I1235="개별환율", "직접입력 하세요.", IF(OR(I1235="가중평균환율",I1235="송금환율"), "직접입력 하세요.", IF(I1235="원화집행", 1, IF(I1235="월별평균환율(미화)",VLOOKUP(MONTH(A1235),월별평균환율!$B$34:$D$45,2,0), IF(I1235="월별평균환율(현지화)",VLOOKUP(MONTH(A1235),월별평균환율!$B$34:$D$45,3,0)))))))</f>
        <v>I열의 환율적용방법 선택</v>
      </c>
      <c r="K1235" s="495">
        <f t="shared" si="19"/>
        <v>0</v>
      </c>
      <c r="L1235" s="491"/>
      <c r="M1235" s="496"/>
      <c r="N1235" s="496"/>
    </row>
    <row r="1236" spans="1:14" x14ac:dyDescent="0.3">
      <c r="A1236" s="490"/>
      <c r="B1236" s="490"/>
      <c r="C1236" s="673" t="e">
        <f>VLOOKUP(F1236,DB!$D$4:$G$403,4,FALSE)</f>
        <v>#N/A</v>
      </c>
      <c r="D1236" s="674" t="e">
        <f>VLOOKUP(F1236,DB!$D$4:$G$403,3,FALSE)</f>
        <v>#N/A</v>
      </c>
      <c r="E1236" s="675" t="e">
        <f>VLOOKUP(F1236,DB!$D$4:$G$403,2,FALSE)</f>
        <v>#N/A</v>
      </c>
      <c r="F1236" s="491"/>
      <c r="G1236" s="491"/>
      <c r="H1236" s="492"/>
      <c r="I1236" s="493"/>
      <c r="J1236" s="494" t="str">
        <f>IF(I1236="","I열의 환율적용방법 선택",IF(I1236="개별환율", "직접입력 하세요.", IF(OR(I1236="가중평균환율",I1236="송금환율"), "직접입력 하세요.", IF(I1236="원화집행", 1, IF(I1236="월별평균환율(미화)",VLOOKUP(MONTH(A1236),월별평균환율!$B$34:$D$45,2,0), IF(I1236="월별평균환율(현지화)",VLOOKUP(MONTH(A1236),월별평균환율!$B$34:$D$45,3,0)))))))</f>
        <v>I열의 환율적용방법 선택</v>
      </c>
      <c r="K1236" s="495">
        <f t="shared" si="19"/>
        <v>0</v>
      </c>
      <c r="L1236" s="491"/>
      <c r="M1236" s="496"/>
      <c r="N1236" s="496"/>
    </row>
    <row r="1237" spans="1:14" x14ac:dyDescent="0.3">
      <c r="A1237" s="490"/>
      <c r="B1237" s="490"/>
      <c r="C1237" s="673" t="e">
        <f>VLOOKUP(F1237,DB!$D$4:$G$403,4,FALSE)</f>
        <v>#N/A</v>
      </c>
      <c r="D1237" s="674" t="e">
        <f>VLOOKUP(F1237,DB!$D$4:$G$403,3,FALSE)</f>
        <v>#N/A</v>
      </c>
      <c r="E1237" s="675" t="e">
        <f>VLOOKUP(F1237,DB!$D$4:$G$403,2,FALSE)</f>
        <v>#N/A</v>
      </c>
      <c r="F1237" s="491"/>
      <c r="G1237" s="491"/>
      <c r="H1237" s="492"/>
      <c r="I1237" s="493"/>
      <c r="J1237" s="494" t="str">
        <f>IF(I1237="","I열의 환율적용방법 선택",IF(I1237="개별환율", "직접입력 하세요.", IF(OR(I1237="가중평균환율",I1237="송금환율"), "직접입력 하세요.", IF(I1237="원화집행", 1, IF(I1237="월별평균환율(미화)",VLOOKUP(MONTH(A1237),월별평균환율!$B$34:$D$45,2,0), IF(I1237="월별평균환율(현지화)",VLOOKUP(MONTH(A1237),월별평균환율!$B$34:$D$45,3,0)))))))</f>
        <v>I열의 환율적용방법 선택</v>
      </c>
      <c r="K1237" s="495">
        <f t="shared" si="19"/>
        <v>0</v>
      </c>
      <c r="L1237" s="491"/>
      <c r="M1237" s="496"/>
      <c r="N1237" s="496"/>
    </row>
    <row r="1238" spans="1:14" x14ac:dyDescent="0.3">
      <c r="A1238" s="490"/>
      <c r="B1238" s="490"/>
      <c r="C1238" s="673" t="e">
        <f>VLOOKUP(F1238,DB!$D$4:$G$403,4,FALSE)</f>
        <v>#N/A</v>
      </c>
      <c r="D1238" s="674" t="e">
        <f>VLOOKUP(F1238,DB!$D$4:$G$403,3,FALSE)</f>
        <v>#N/A</v>
      </c>
      <c r="E1238" s="675" t="e">
        <f>VLOOKUP(F1238,DB!$D$4:$G$403,2,FALSE)</f>
        <v>#N/A</v>
      </c>
      <c r="F1238" s="491"/>
      <c r="G1238" s="491"/>
      <c r="H1238" s="492"/>
      <c r="I1238" s="493"/>
      <c r="J1238" s="494" t="str">
        <f>IF(I1238="","I열의 환율적용방법 선택",IF(I1238="개별환율", "직접입력 하세요.", IF(OR(I1238="가중평균환율",I1238="송금환율"), "직접입력 하세요.", IF(I1238="원화집행", 1, IF(I1238="월별평균환율(미화)",VLOOKUP(MONTH(A1238),월별평균환율!$B$34:$D$45,2,0), IF(I1238="월별평균환율(현지화)",VLOOKUP(MONTH(A1238),월별평균환율!$B$34:$D$45,3,0)))))))</f>
        <v>I열의 환율적용방법 선택</v>
      </c>
      <c r="K1238" s="495">
        <f t="shared" si="19"/>
        <v>0</v>
      </c>
      <c r="L1238" s="491"/>
      <c r="M1238" s="496"/>
      <c r="N1238" s="496"/>
    </row>
    <row r="1239" spans="1:14" x14ac:dyDescent="0.3">
      <c r="A1239" s="490"/>
      <c r="B1239" s="490"/>
      <c r="C1239" s="673" t="e">
        <f>VLOOKUP(F1239,DB!$D$4:$G$403,4,FALSE)</f>
        <v>#N/A</v>
      </c>
      <c r="D1239" s="674" t="e">
        <f>VLOOKUP(F1239,DB!$D$4:$G$403,3,FALSE)</f>
        <v>#N/A</v>
      </c>
      <c r="E1239" s="675" t="e">
        <f>VLOOKUP(F1239,DB!$D$4:$G$403,2,FALSE)</f>
        <v>#N/A</v>
      </c>
      <c r="F1239" s="491"/>
      <c r="G1239" s="491"/>
      <c r="H1239" s="492"/>
      <c r="I1239" s="493"/>
      <c r="J1239" s="494" t="str">
        <f>IF(I1239="","I열의 환율적용방법 선택",IF(I1239="개별환율", "직접입력 하세요.", IF(OR(I1239="가중평균환율",I1239="송금환율"), "직접입력 하세요.", IF(I1239="원화집행", 1, IF(I1239="월별평균환율(미화)",VLOOKUP(MONTH(A1239),월별평균환율!$B$34:$D$45,2,0), IF(I1239="월별평균환율(현지화)",VLOOKUP(MONTH(A1239),월별평균환율!$B$34:$D$45,3,0)))))))</f>
        <v>I열의 환율적용방법 선택</v>
      </c>
      <c r="K1239" s="495">
        <f t="shared" si="19"/>
        <v>0</v>
      </c>
      <c r="L1239" s="491"/>
      <c r="M1239" s="496"/>
      <c r="N1239" s="496"/>
    </row>
    <row r="1240" spans="1:14" x14ac:dyDescent="0.3">
      <c r="A1240" s="490"/>
      <c r="B1240" s="490"/>
      <c r="C1240" s="673" t="e">
        <f>VLOOKUP(F1240,DB!$D$4:$G$403,4,FALSE)</f>
        <v>#N/A</v>
      </c>
      <c r="D1240" s="674" t="e">
        <f>VLOOKUP(F1240,DB!$D$4:$G$403,3,FALSE)</f>
        <v>#N/A</v>
      </c>
      <c r="E1240" s="675" t="e">
        <f>VLOOKUP(F1240,DB!$D$4:$G$403,2,FALSE)</f>
        <v>#N/A</v>
      </c>
      <c r="F1240" s="491"/>
      <c r="G1240" s="491"/>
      <c r="H1240" s="492"/>
      <c r="I1240" s="493"/>
      <c r="J1240" s="494" t="str">
        <f>IF(I1240="","I열의 환율적용방법 선택",IF(I1240="개별환율", "직접입력 하세요.", IF(OR(I1240="가중평균환율",I1240="송금환율"), "직접입력 하세요.", IF(I1240="원화집행", 1, IF(I1240="월별평균환율(미화)",VLOOKUP(MONTH(A1240),월별평균환율!$B$34:$D$45,2,0), IF(I1240="월별평균환율(현지화)",VLOOKUP(MONTH(A1240),월별평균환율!$B$34:$D$45,3,0)))))))</f>
        <v>I열의 환율적용방법 선택</v>
      </c>
      <c r="K1240" s="495">
        <f t="shared" si="19"/>
        <v>0</v>
      </c>
      <c r="L1240" s="491"/>
      <c r="M1240" s="496"/>
      <c r="N1240" s="496"/>
    </row>
    <row r="1241" spans="1:14" x14ac:dyDescent="0.3">
      <c r="A1241" s="490"/>
      <c r="B1241" s="490"/>
      <c r="C1241" s="673" t="e">
        <f>VLOOKUP(F1241,DB!$D$4:$G$403,4,FALSE)</f>
        <v>#N/A</v>
      </c>
      <c r="D1241" s="674" t="e">
        <f>VLOOKUP(F1241,DB!$D$4:$G$403,3,FALSE)</f>
        <v>#N/A</v>
      </c>
      <c r="E1241" s="675" t="e">
        <f>VLOOKUP(F1241,DB!$D$4:$G$403,2,FALSE)</f>
        <v>#N/A</v>
      </c>
      <c r="F1241" s="491"/>
      <c r="G1241" s="491"/>
      <c r="H1241" s="492"/>
      <c r="I1241" s="493"/>
      <c r="J1241" s="494" t="str">
        <f>IF(I1241="","I열의 환율적용방법 선택",IF(I1241="개별환율", "직접입력 하세요.", IF(OR(I1241="가중평균환율",I1241="송금환율"), "직접입력 하세요.", IF(I1241="원화집행", 1, IF(I1241="월별평균환율(미화)",VLOOKUP(MONTH(A1241),월별평균환율!$B$34:$D$45,2,0), IF(I1241="월별평균환율(현지화)",VLOOKUP(MONTH(A1241),월별평균환율!$B$34:$D$45,3,0)))))))</f>
        <v>I열의 환율적용방법 선택</v>
      </c>
      <c r="K1241" s="495">
        <f t="shared" si="19"/>
        <v>0</v>
      </c>
      <c r="L1241" s="491"/>
      <c r="M1241" s="496"/>
      <c r="N1241" s="496"/>
    </row>
    <row r="1242" spans="1:14" x14ac:dyDescent="0.3">
      <c r="A1242" s="490"/>
      <c r="B1242" s="490"/>
      <c r="C1242" s="673" t="e">
        <f>VLOOKUP(F1242,DB!$D$4:$G$403,4,FALSE)</f>
        <v>#N/A</v>
      </c>
      <c r="D1242" s="674" t="e">
        <f>VLOOKUP(F1242,DB!$D$4:$G$403,3,FALSE)</f>
        <v>#N/A</v>
      </c>
      <c r="E1242" s="675" t="e">
        <f>VLOOKUP(F1242,DB!$D$4:$G$403,2,FALSE)</f>
        <v>#N/A</v>
      </c>
      <c r="F1242" s="491"/>
      <c r="G1242" s="491"/>
      <c r="H1242" s="492"/>
      <c r="I1242" s="493"/>
      <c r="J1242" s="494" t="str">
        <f>IF(I1242="","I열의 환율적용방법 선택",IF(I1242="개별환율", "직접입력 하세요.", IF(OR(I1242="가중평균환율",I1242="송금환율"), "직접입력 하세요.", IF(I1242="원화집행", 1, IF(I1242="월별평균환율(미화)",VLOOKUP(MONTH(A1242),월별평균환율!$B$34:$D$45,2,0), IF(I1242="월별평균환율(현지화)",VLOOKUP(MONTH(A1242),월별평균환율!$B$34:$D$45,3,0)))))))</f>
        <v>I열의 환율적용방법 선택</v>
      </c>
      <c r="K1242" s="495">
        <f t="shared" si="19"/>
        <v>0</v>
      </c>
      <c r="L1242" s="491"/>
      <c r="M1242" s="496"/>
      <c r="N1242" s="496"/>
    </row>
    <row r="1243" spans="1:14" x14ac:dyDescent="0.3">
      <c r="A1243" s="490"/>
      <c r="B1243" s="490"/>
      <c r="C1243" s="673" t="e">
        <f>VLOOKUP(F1243,DB!$D$4:$G$403,4,FALSE)</f>
        <v>#N/A</v>
      </c>
      <c r="D1243" s="674" t="e">
        <f>VLOOKUP(F1243,DB!$D$4:$G$403,3,FALSE)</f>
        <v>#N/A</v>
      </c>
      <c r="E1243" s="675" t="e">
        <f>VLOOKUP(F1243,DB!$D$4:$G$403,2,FALSE)</f>
        <v>#N/A</v>
      </c>
      <c r="F1243" s="491"/>
      <c r="G1243" s="491"/>
      <c r="H1243" s="492"/>
      <c r="I1243" s="493"/>
      <c r="J1243" s="494" t="str">
        <f>IF(I1243="","I열의 환율적용방법 선택",IF(I1243="개별환율", "직접입력 하세요.", IF(OR(I1243="가중평균환율",I1243="송금환율"), "직접입력 하세요.", IF(I1243="원화집행", 1, IF(I1243="월별평균환율(미화)",VLOOKUP(MONTH(A1243),월별평균환율!$B$34:$D$45,2,0), IF(I1243="월별평균환율(현지화)",VLOOKUP(MONTH(A1243),월별평균환율!$B$34:$D$45,3,0)))))))</f>
        <v>I열의 환율적용방법 선택</v>
      </c>
      <c r="K1243" s="495">
        <f t="shared" si="19"/>
        <v>0</v>
      </c>
      <c r="L1243" s="491"/>
      <c r="M1243" s="496"/>
      <c r="N1243" s="496"/>
    </row>
    <row r="1244" spans="1:14" x14ac:dyDescent="0.3">
      <c r="A1244" s="490"/>
      <c r="B1244" s="490"/>
      <c r="C1244" s="673" t="e">
        <f>VLOOKUP(F1244,DB!$D$4:$G$403,4,FALSE)</f>
        <v>#N/A</v>
      </c>
      <c r="D1244" s="674" t="e">
        <f>VLOOKUP(F1244,DB!$D$4:$G$403,3,FALSE)</f>
        <v>#N/A</v>
      </c>
      <c r="E1244" s="675" t="e">
        <f>VLOOKUP(F1244,DB!$D$4:$G$403,2,FALSE)</f>
        <v>#N/A</v>
      </c>
      <c r="F1244" s="491"/>
      <c r="G1244" s="491"/>
      <c r="H1244" s="492"/>
      <c r="I1244" s="493"/>
      <c r="J1244" s="494" t="str">
        <f>IF(I1244="","I열의 환율적용방법 선택",IF(I1244="개별환율", "직접입력 하세요.", IF(OR(I1244="가중평균환율",I1244="송금환율"), "직접입력 하세요.", IF(I1244="원화집행", 1, IF(I1244="월별평균환율(미화)",VLOOKUP(MONTH(A1244),월별평균환율!$B$34:$D$45,2,0), IF(I1244="월별평균환율(현지화)",VLOOKUP(MONTH(A1244),월별평균환율!$B$34:$D$45,3,0)))))))</f>
        <v>I열의 환율적용방법 선택</v>
      </c>
      <c r="K1244" s="495">
        <f t="shared" si="19"/>
        <v>0</v>
      </c>
      <c r="L1244" s="491"/>
      <c r="M1244" s="496"/>
      <c r="N1244" s="496"/>
    </row>
    <row r="1245" spans="1:14" x14ac:dyDescent="0.3">
      <c r="A1245" s="490"/>
      <c r="B1245" s="490"/>
      <c r="C1245" s="673" t="e">
        <f>VLOOKUP(F1245,DB!$D$4:$G$403,4,FALSE)</f>
        <v>#N/A</v>
      </c>
      <c r="D1245" s="674" t="e">
        <f>VLOOKUP(F1245,DB!$D$4:$G$403,3,FALSE)</f>
        <v>#N/A</v>
      </c>
      <c r="E1245" s="675" t="e">
        <f>VLOOKUP(F1245,DB!$D$4:$G$403,2,FALSE)</f>
        <v>#N/A</v>
      </c>
      <c r="F1245" s="491"/>
      <c r="G1245" s="491"/>
      <c r="H1245" s="492"/>
      <c r="I1245" s="493"/>
      <c r="J1245" s="494" t="str">
        <f>IF(I1245="","I열의 환율적용방법 선택",IF(I1245="개별환율", "직접입력 하세요.", IF(OR(I1245="가중평균환율",I1245="송금환율"), "직접입력 하세요.", IF(I1245="원화집행", 1, IF(I1245="월별평균환율(미화)",VLOOKUP(MONTH(A1245),월별평균환율!$B$34:$D$45,2,0), IF(I1245="월별평균환율(현지화)",VLOOKUP(MONTH(A1245),월별평균환율!$B$34:$D$45,3,0)))))))</f>
        <v>I열의 환율적용방법 선택</v>
      </c>
      <c r="K1245" s="495">
        <f t="shared" si="19"/>
        <v>0</v>
      </c>
      <c r="L1245" s="491"/>
      <c r="M1245" s="496"/>
      <c r="N1245" s="496"/>
    </row>
    <row r="1246" spans="1:14" x14ac:dyDescent="0.3">
      <c r="A1246" s="490"/>
      <c r="B1246" s="490"/>
      <c r="C1246" s="673" t="e">
        <f>VLOOKUP(F1246,DB!$D$4:$G$403,4,FALSE)</f>
        <v>#N/A</v>
      </c>
      <c r="D1246" s="674" t="e">
        <f>VLOOKUP(F1246,DB!$D$4:$G$403,3,FALSE)</f>
        <v>#N/A</v>
      </c>
      <c r="E1246" s="675" t="e">
        <f>VLOOKUP(F1246,DB!$D$4:$G$403,2,FALSE)</f>
        <v>#N/A</v>
      </c>
      <c r="F1246" s="491"/>
      <c r="G1246" s="491"/>
      <c r="H1246" s="492"/>
      <c r="I1246" s="493"/>
      <c r="J1246" s="494" t="str">
        <f>IF(I1246="","I열의 환율적용방법 선택",IF(I1246="개별환율", "직접입력 하세요.", IF(OR(I1246="가중평균환율",I1246="송금환율"), "직접입력 하세요.", IF(I1246="원화집행", 1, IF(I1246="월별평균환율(미화)",VLOOKUP(MONTH(A1246),월별평균환율!$B$34:$D$45,2,0), IF(I1246="월별평균환율(현지화)",VLOOKUP(MONTH(A1246),월별평균환율!$B$34:$D$45,3,0)))))))</f>
        <v>I열의 환율적용방법 선택</v>
      </c>
      <c r="K1246" s="495">
        <f t="shared" si="19"/>
        <v>0</v>
      </c>
      <c r="L1246" s="491"/>
      <c r="M1246" s="496"/>
      <c r="N1246" s="496"/>
    </row>
    <row r="1247" spans="1:14" x14ac:dyDescent="0.3">
      <c r="A1247" s="490"/>
      <c r="B1247" s="490"/>
      <c r="C1247" s="673" t="e">
        <f>VLOOKUP(F1247,DB!$D$4:$G$403,4,FALSE)</f>
        <v>#N/A</v>
      </c>
      <c r="D1247" s="674" t="e">
        <f>VLOOKUP(F1247,DB!$D$4:$G$403,3,FALSE)</f>
        <v>#N/A</v>
      </c>
      <c r="E1247" s="675" t="e">
        <f>VLOOKUP(F1247,DB!$D$4:$G$403,2,FALSE)</f>
        <v>#N/A</v>
      </c>
      <c r="F1247" s="491"/>
      <c r="G1247" s="491"/>
      <c r="H1247" s="492"/>
      <c r="I1247" s="493"/>
      <c r="J1247" s="494" t="str">
        <f>IF(I1247="","I열의 환율적용방법 선택",IF(I1247="개별환율", "직접입력 하세요.", IF(OR(I1247="가중평균환율",I1247="송금환율"), "직접입력 하세요.", IF(I1247="원화집행", 1, IF(I1247="월별평균환율(미화)",VLOOKUP(MONTH(A1247),월별평균환율!$B$34:$D$45,2,0), IF(I1247="월별평균환율(현지화)",VLOOKUP(MONTH(A1247),월별평균환율!$B$34:$D$45,3,0)))))))</f>
        <v>I열의 환율적용방법 선택</v>
      </c>
      <c r="K1247" s="495">
        <f t="shared" si="19"/>
        <v>0</v>
      </c>
      <c r="L1247" s="491"/>
      <c r="M1247" s="496"/>
      <c r="N1247" s="496"/>
    </row>
    <row r="1248" spans="1:14" x14ac:dyDescent="0.3">
      <c r="A1248" s="490"/>
      <c r="B1248" s="490"/>
      <c r="C1248" s="673" t="e">
        <f>VLOOKUP(F1248,DB!$D$4:$G$403,4,FALSE)</f>
        <v>#N/A</v>
      </c>
      <c r="D1248" s="674" t="e">
        <f>VLOOKUP(F1248,DB!$D$4:$G$403,3,FALSE)</f>
        <v>#N/A</v>
      </c>
      <c r="E1248" s="675" t="e">
        <f>VLOOKUP(F1248,DB!$D$4:$G$403,2,FALSE)</f>
        <v>#N/A</v>
      </c>
      <c r="F1248" s="491"/>
      <c r="G1248" s="491"/>
      <c r="H1248" s="492"/>
      <c r="I1248" s="493"/>
      <c r="J1248" s="494" t="str">
        <f>IF(I1248="","I열의 환율적용방법 선택",IF(I1248="개별환율", "직접입력 하세요.", IF(OR(I1248="가중평균환율",I1248="송금환율"), "직접입력 하세요.", IF(I1248="원화집행", 1, IF(I1248="월별평균환율(미화)",VLOOKUP(MONTH(A1248),월별평균환율!$B$34:$D$45,2,0), IF(I1248="월별평균환율(현지화)",VLOOKUP(MONTH(A1248),월별평균환율!$B$34:$D$45,3,0)))))))</f>
        <v>I열의 환율적용방법 선택</v>
      </c>
      <c r="K1248" s="495">
        <f t="shared" si="19"/>
        <v>0</v>
      </c>
      <c r="L1248" s="491"/>
      <c r="M1248" s="496"/>
      <c r="N1248" s="496"/>
    </row>
    <row r="1249" spans="1:14" x14ac:dyDescent="0.3">
      <c r="A1249" s="490"/>
      <c r="B1249" s="490"/>
      <c r="C1249" s="673" t="e">
        <f>VLOOKUP(F1249,DB!$D$4:$G$403,4,FALSE)</f>
        <v>#N/A</v>
      </c>
      <c r="D1249" s="674" t="e">
        <f>VLOOKUP(F1249,DB!$D$4:$G$403,3,FALSE)</f>
        <v>#N/A</v>
      </c>
      <c r="E1249" s="675" t="e">
        <f>VLOOKUP(F1249,DB!$D$4:$G$403,2,FALSE)</f>
        <v>#N/A</v>
      </c>
      <c r="F1249" s="491"/>
      <c r="G1249" s="491"/>
      <c r="H1249" s="492"/>
      <c r="I1249" s="493"/>
      <c r="J1249" s="494" t="str">
        <f>IF(I1249="","I열의 환율적용방법 선택",IF(I1249="개별환율", "직접입력 하세요.", IF(OR(I1249="가중평균환율",I1249="송금환율"), "직접입력 하세요.", IF(I1249="원화집행", 1, IF(I1249="월별평균환율(미화)",VLOOKUP(MONTH(A1249),월별평균환율!$B$34:$D$45,2,0), IF(I1249="월별평균환율(현지화)",VLOOKUP(MONTH(A1249),월별평균환율!$B$34:$D$45,3,0)))))))</f>
        <v>I열의 환율적용방법 선택</v>
      </c>
      <c r="K1249" s="495">
        <f t="shared" si="19"/>
        <v>0</v>
      </c>
      <c r="L1249" s="491"/>
      <c r="M1249" s="496"/>
      <c r="N1249" s="496"/>
    </row>
    <row r="1250" spans="1:14" x14ac:dyDescent="0.3">
      <c r="A1250" s="490"/>
      <c r="B1250" s="490"/>
      <c r="C1250" s="673" t="e">
        <f>VLOOKUP(F1250,DB!$D$4:$G$403,4,FALSE)</f>
        <v>#N/A</v>
      </c>
      <c r="D1250" s="674" t="e">
        <f>VLOOKUP(F1250,DB!$D$4:$G$403,3,FALSE)</f>
        <v>#N/A</v>
      </c>
      <c r="E1250" s="675" t="e">
        <f>VLOOKUP(F1250,DB!$D$4:$G$403,2,FALSE)</f>
        <v>#N/A</v>
      </c>
      <c r="F1250" s="491"/>
      <c r="G1250" s="491"/>
      <c r="H1250" s="492"/>
      <c r="I1250" s="493"/>
      <c r="J1250" s="494" t="str">
        <f>IF(I1250="","I열의 환율적용방법 선택",IF(I1250="개별환율", "직접입력 하세요.", IF(OR(I1250="가중평균환율",I1250="송금환율"), "직접입력 하세요.", IF(I1250="원화집행", 1, IF(I1250="월별평균환율(미화)",VLOOKUP(MONTH(A1250),월별평균환율!$B$34:$D$45,2,0), IF(I1250="월별평균환율(현지화)",VLOOKUP(MONTH(A1250),월별평균환율!$B$34:$D$45,3,0)))))))</f>
        <v>I열의 환율적용방법 선택</v>
      </c>
      <c r="K1250" s="495">
        <f t="shared" si="19"/>
        <v>0</v>
      </c>
      <c r="L1250" s="491"/>
      <c r="M1250" s="496"/>
      <c r="N1250" s="496"/>
    </row>
    <row r="1251" spans="1:14" x14ac:dyDescent="0.3">
      <c r="A1251" s="490"/>
      <c r="B1251" s="490"/>
      <c r="C1251" s="673" t="e">
        <f>VLOOKUP(F1251,DB!$D$4:$G$403,4,FALSE)</f>
        <v>#N/A</v>
      </c>
      <c r="D1251" s="674" t="e">
        <f>VLOOKUP(F1251,DB!$D$4:$G$403,3,FALSE)</f>
        <v>#N/A</v>
      </c>
      <c r="E1251" s="675" t="e">
        <f>VLOOKUP(F1251,DB!$D$4:$G$403,2,FALSE)</f>
        <v>#N/A</v>
      </c>
      <c r="F1251" s="491"/>
      <c r="G1251" s="491"/>
      <c r="H1251" s="492"/>
      <c r="I1251" s="493"/>
      <c r="J1251" s="494" t="str">
        <f>IF(I1251="","I열의 환율적용방법 선택",IF(I1251="개별환율", "직접입력 하세요.", IF(OR(I1251="가중평균환율",I1251="송금환율"), "직접입력 하세요.", IF(I1251="원화집행", 1, IF(I1251="월별평균환율(미화)",VLOOKUP(MONTH(A1251),월별평균환율!$B$34:$D$45,2,0), IF(I1251="월별평균환율(현지화)",VLOOKUP(MONTH(A1251),월별평균환율!$B$34:$D$45,3,0)))))))</f>
        <v>I열의 환율적용방법 선택</v>
      </c>
      <c r="K1251" s="495">
        <f t="shared" si="19"/>
        <v>0</v>
      </c>
      <c r="L1251" s="491"/>
      <c r="M1251" s="496"/>
      <c r="N1251" s="496"/>
    </row>
    <row r="1252" spans="1:14" x14ac:dyDescent="0.3">
      <c r="A1252" s="490"/>
      <c r="B1252" s="490"/>
      <c r="C1252" s="673" t="e">
        <f>VLOOKUP(F1252,DB!$D$4:$G$403,4,FALSE)</f>
        <v>#N/A</v>
      </c>
      <c r="D1252" s="674" t="e">
        <f>VLOOKUP(F1252,DB!$D$4:$G$403,3,FALSE)</f>
        <v>#N/A</v>
      </c>
      <c r="E1252" s="675" t="e">
        <f>VLOOKUP(F1252,DB!$D$4:$G$403,2,FALSE)</f>
        <v>#N/A</v>
      </c>
      <c r="F1252" s="491"/>
      <c r="G1252" s="491"/>
      <c r="H1252" s="492"/>
      <c r="I1252" s="493"/>
      <c r="J1252" s="494" t="str">
        <f>IF(I1252="","I열의 환율적용방법 선택",IF(I1252="개별환율", "직접입력 하세요.", IF(OR(I1252="가중평균환율",I1252="송금환율"), "직접입력 하세요.", IF(I1252="원화집행", 1, IF(I1252="월별평균환율(미화)",VLOOKUP(MONTH(A1252),월별평균환율!$B$34:$D$45,2,0), IF(I1252="월별평균환율(현지화)",VLOOKUP(MONTH(A1252),월별평균환율!$B$34:$D$45,3,0)))))))</f>
        <v>I열의 환율적용방법 선택</v>
      </c>
      <c r="K1252" s="495">
        <f t="shared" si="19"/>
        <v>0</v>
      </c>
      <c r="L1252" s="491"/>
      <c r="M1252" s="496"/>
      <c r="N1252" s="496"/>
    </row>
    <row r="1253" spans="1:14" x14ac:dyDescent="0.3">
      <c r="A1253" s="490"/>
      <c r="B1253" s="490"/>
      <c r="C1253" s="673" t="e">
        <f>VLOOKUP(F1253,DB!$D$4:$G$403,4,FALSE)</f>
        <v>#N/A</v>
      </c>
      <c r="D1253" s="674" t="e">
        <f>VLOOKUP(F1253,DB!$D$4:$G$403,3,FALSE)</f>
        <v>#N/A</v>
      </c>
      <c r="E1253" s="675" t="e">
        <f>VLOOKUP(F1253,DB!$D$4:$G$403,2,FALSE)</f>
        <v>#N/A</v>
      </c>
      <c r="F1253" s="491"/>
      <c r="G1253" s="491"/>
      <c r="H1253" s="492"/>
      <c r="I1253" s="493"/>
      <c r="J1253" s="494" t="str">
        <f>IF(I1253="","I열의 환율적용방법 선택",IF(I1253="개별환율", "직접입력 하세요.", IF(OR(I1253="가중평균환율",I1253="송금환율"), "직접입력 하세요.", IF(I1253="원화집행", 1, IF(I1253="월별평균환율(미화)",VLOOKUP(MONTH(A1253),월별평균환율!$B$34:$D$45,2,0), IF(I1253="월별평균환율(현지화)",VLOOKUP(MONTH(A1253),월별평균환율!$B$34:$D$45,3,0)))))))</f>
        <v>I열의 환율적용방법 선택</v>
      </c>
      <c r="K1253" s="495">
        <f t="shared" si="19"/>
        <v>0</v>
      </c>
      <c r="L1253" s="491"/>
      <c r="M1253" s="496"/>
      <c r="N1253" s="496"/>
    </row>
    <row r="1254" spans="1:14" x14ac:dyDescent="0.3">
      <c r="A1254" s="490"/>
      <c r="B1254" s="490"/>
      <c r="C1254" s="673" t="e">
        <f>VLOOKUP(F1254,DB!$D$4:$G$403,4,FALSE)</f>
        <v>#N/A</v>
      </c>
      <c r="D1254" s="674" t="e">
        <f>VLOOKUP(F1254,DB!$D$4:$G$403,3,FALSE)</f>
        <v>#N/A</v>
      </c>
      <c r="E1254" s="675" t="e">
        <f>VLOOKUP(F1254,DB!$D$4:$G$403,2,FALSE)</f>
        <v>#N/A</v>
      </c>
      <c r="F1254" s="491"/>
      <c r="G1254" s="491"/>
      <c r="H1254" s="492"/>
      <c r="I1254" s="493"/>
      <c r="J1254" s="494" t="str">
        <f>IF(I1254="","I열의 환율적용방법 선택",IF(I1254="개별환율", "직접입력 하세요.", IF(OR(I1254="가중평균환율",I1254="송금환율"), "직접입력 하세요.", IF(I1254="원화집행", 1, IF(I1254="월별평균환율(미화)",VLOOKUP(MONTH(A1254),월별평균환율!$B$34:$D$45,2,0), IF(I1254="월별평균환율(현지화)",VLOOKUP(MONTH(A1254),월별평균환율!$B$34:$D$45,3,0)))))))</f>
        <v>I열의 환율적용방법 선택</v>
      </c>
      <c r="K1254" s="495">
        <f t="shared" si="19"/>
        <v>0</v>
      </c>
      <c r="L1254" s="491"/>
      <c r="M1254" s="496"/>
      <c r="N1254" s="496"/>
    </row>
    <row r="1255" spans="1:14" x14ac:dyDescent="0.3">
      <c r="A1255" s="490"/>
      <c r="B1255" s="490"/>
      <c r="C1255" s="673" t="e">
        <f>VLOOKUP(F1255,DB!$D$4:$G$403,4,FALSE)</f>
        <v>#N/A</v>
      </c>
      <c r="D1255" s="674" t="e">
        <f>VLOOKUP(F1255,DB!$D$4:$G$403,3,FALSE)</f>
        <v>#N/A</v>
      </c>
      <c r="E1255" s="675" t="e">
        <f>VLOOKUP(F1255,DB!$D$4:$G$403,2,FALSE)</f>
        <v>#N/A</v>
      </c>
      <c r="F1255" s="491"/>
      <c r="G1255" s="491"/>
      <c r="H1255" s="492"/>
      <c r="I1255" s="493"/>
      <c r="J1255" s="494" t="str">
        <f>IF(I1255="","I열의 환율적용방법 선택",IF(I1255="개별환율", "직접입력 하세요.", IF(OR(I1255="가중평균환율",I1255="송금환율"), "직접입력 하세요.", IF(I1255="원화집행", 1, IF(I1255="월별평균환율(미화)",VLOOKUP(MONTH(A1255),월별평균환율!$B$34:$D$45,2,0), IF(I1255="월별평균환율(현지화)",VLOOKUP(MONTH(A1255),월별평균환율!$B$34:$D$45,3,0)))))))</f>
        <v>I열의 환율적용방법 선택</v>
      </c>
      <c r="K1255" s="495">
        <f t="shared" si="19"/>
        <v>0</v>
      </c>
      <c r="L1255" s="491"/>
      <c r="M1255" s="496"/>
      <c r="N1255" s="496"/>
    </row>
    <row r="1256" spans="1:14" x14ac:dyDescent="0.3">
      <c r="A1256" s="490"/>
      <c r="B1256" s="490"/>
      <c r="C1256" s="673" t="e">
        <f>VLOOKUP(F1256,DB!$D$4:$G$403,4,FALSE)</f>
        <v>#N/A</v>
      </c>
      <c r="D1256" s="674" t="e">
        <f>VLOOKUP(F1256,DB!$D$4:$G$403,3,FALSE)</f>
        <v>#N/A</v>
      </c>
      <c r="E1256" s="675" t="e">
        <f>VLOOKUP(F1256,DB!$D$4:$G$403,2,FALSE)</f>
        <v>#N/A</v>
      </c>
      <c r="F1256" s="491"/>
      <c r="G1256" s="491"/>
      <c r="H1256" s="492"/>
      <c r="I1256" s="493"/>
      <c r="J1256" s="494" t="str">
        <f>IF(I1256="","I열의 환율적용방법 선택",IF(I1256="개별환율", "직접입력 하세요.", IF(OR(I1256="가중평균환율",I1256="송금환율"), "직접입력 하세요.", IF(I1256="원화집행", 1, IF(I1256="월별평균환율(미화)",VLOOKUP(MONTH(A1256),월별평균환율!$B$34:$D$45,2,0), IF(I1256="월별평균환율(현지화)",VLOOKUP(MONTH(A1256),월별평균환율!$B$34:$D$45,3,0)))))))</f>
        <v>I열의 환율적용방법 선택</v>
      </c>
      <c r="K1256" s="495">
        <f t="shared" si="19"/>
        <v>0</v>
      </c>
      <c r="L1256" s="491"/>
      <c r="M1256" s="496"/>
      <c r="N1256" s="496"/>
    </row>
    <row r="1257" spans="1:14" x14ac:dyDescent="0.3">
      <c r="A1257" s="490"/>
      <c r="B1257" s="490"/>
      <c r="C1257" s="673" t="e">
        <f>VLOOKUP(F1257,DB!$D$4:$G$403,4,FALSE)</f>
        <v>#N/A</v>
      </c>
      <c r="D1257" s="674" t="e">
        <f>VLOOKUP(F1257,DB!$D$4:$G$403,3,FALSE)</f>
        <v>#N/A</v>
      </c>
      <c r="E1257" s="675" t="e">
        <f>VLOOKUP(F1257,DB!$D$4:$G$403,2,FALSE)</f>
        <v>#N/A</v>
      </c>
      <c r="F1257" s="491"/>
      <c r="G1257" s="491"/>
      <c r="H1257" s="492"/>
      <c r="I1257" s="493"/>
      <c r="J1257" s="494" t="str">
        <f>IF(I1257="","I열의 환율적용방법 선택",IF(I1257="개별환율", "직접입력 하세요.", IF(OR(I1257="가중평균환율",I1257="송금환율"), "직접입력 하세요.", IF(I1257="원화집행", 1, IF(I1257="월별평균환율(미화)",VLOOKUP(MONTH(A1257),월별평균환율!$B$34:$D$45,2,0), IF(I1257="월별평균환율(현지화)",VLOOKUP(MONTH(A1257),월별평균환율!$B$34:$D$45,3,0)))))))</f>
        <v>I열의 환율적용방법 선택</v>
      </c>
      <c r="K1257" s="495">
        <f t="shared" si="19"/>
        <v>0</v>
      </c>
      <c r="L1257" s="491"/>
      <c r="M1257" s="496"/>
      <c r="N1257" s="496"/>
    </row>
    <row r="1258" spans="1:14" x14ac:dyDescent="0.3">
      <c r="A1258" s="490"/>
      <c r="B1258" s="490"/>
      <c r="C1258" s="673" t="e">
        <f>VLOOKUP(F1258,DB!$D$4:$G$403,4,FALSE)</f>
        <v>#N/A</v>
      </c>
      <c r="D1258" s="674" t="e">
        <f>VLOOKUP(F1258,DB!$D$4:$G$403,3,FALSE)</f>
        <v>#N/A</v>
      </c>
      <c r="E1258" s="675" t="e">
        <f>VLOOKUP(F1258,DB!$D$4:$G$403,2,FALSE)</f>
        <v>#N/A</v>
      </c>
      <c r="F1258" s="491"/>
      <c r="G1258" s="491"/>
      <c r="H1258" s="492"/>
      <c r="I1258" s="493"/>
      <c r="J1258" s="494" t="str">
        <f>IF(I1258="","I열의 환율적용방법 선택",IF(I1258="개별환율", "직접입력 하세요.", IF(OR(I1258="가중평균환율",I1258="송금환율"), "직접입력 하세요.", IF(I1258="원화집행", 1, IF(I1258="월별평균환율(미화)",VLOOKUP(MONTH(A1258),월별평균환율!$B$34:$D$45,2,0), IF(I1258="월별평균환율(현지화)",VLOOKUP(MONTH(A1258),월별평균환율!$B$34:$D$45,3,0)))))))</f>
        <v>I열의 환율적용방법 선택</v>
      </c>
      <c r="K1258" s="495">
        <f t="shared" si="19"/>
        <v>0</v>
      </c>
      <c r="L1258" s="491"/>
      <c r="M1258" s="496"/>
      <c r="N1258" s="496"/>
    </row>
    <row r="1259" spans="1:14" x14ac:dyDescent="0.3">
      <c r="A1259" s="490"/>
      <c r="B1259" s="490"/>
      <c r="C1259" s="673" t="e">
        <f>VLOOKUP(F1259,DB!$D$4:$G$403,4,FALSE)</f>
        <v>#N/A</v>
      </c>
      <c r="D1259" s="674" t="e">
        <f>VLOOKUP(F1259,DB!$D$4:$G$403,3,FALSE)</f>
        <v>#N/A</v>
      </c>
      <c r="E1259" s="675" t="e">
        <f>VLOOKUP(F1259,DB!$D$4:$G$403,2,FALSE)</f>
        <v>#N/A</v>
      </c>
      <c r="F1259" s="491"/>
      <c r="G1259" s="491"/>
      <c r="H1259" s="492"/>
      <c r="I1259" s="493"/>
      <c r="J1259" s="494" t="str">
        <f>IF(I1259="","I열의 환율적용방법 선택",IF(I1259="개별환율", "직접입력 하세요.", IF(OR(I1259="가중평균환율",I1259="송금환율"), "직접입력 하세요.", IF(I1259="원화집행", 1, IF(I1259="월별평균환율(미화)",VLOOKUP(MONTH(A1259),월별평균환율!$B$34:$D$45,2,0), IF(I1259="월별평균환율(현지화)",VLOOKUP(MONTH(A1259),월별평균환율!$B$34:$D$45,3,0)))))))</f>
        <v>I열의 환율적용방법 선택</v>
      </c>
      <c r="K1259" s="495">
        <f t="shared" si="19"/>
        <v>0</v>
      </c>
      <c r="L1259" s="491"/>
      <c r="M1259" s="496"/>
      <c r="N1259" s="496"/>
    </row>
    <row r="1260" spans="1:14" x14ac:dyDescent="0.3">
      <c r="A1260" s="490"/>
      <c r="B1260" s="490"/>
      <c r="C1260" s="673" t="e">
        <f>VLOOKUP(F1260,DB!$D$4:$G$403,4,FALSE)</f>
        <v>#N/A</v>
      </c>
      <c r="D1260" s="674" t="e">
        <f>VLOOKUP(F1260,DB!$D$4:$G$403,3,FALSE)</f>
        <v>#N/A</v>
      </c>
      <c r="E1260" s="675" t="e">
        <f>VLOOKUP(F1260,DB!$D$4:$G$403,2,FALSE)</f>
        <v>#N/A</v>
      </c>
      <c r="F1260" s="491"/>
      <c r="G1260" s="491"/>
      <c r="H1260" s="492"/>
      <c r="I1260" s="493"/>
      <c r="J1260" s="494" t="str">
        <f>IF(I1260="","I열의 환율적용방법 선택",IF(I1260="개별환율", "직접입력 하세요.", IF(OR(I1260="가중평균환율",I1260="송금환율"), "직접입력 하세요.", IF(I1260="원화집행", 1, IF(I1260="월별평균환율(미화)",VLOOKUP(MONTH(A1260),월별평균환율!$B$34:$D$45,2,0), IF(I1260="월별평균환율(현지화)",VLOOKUP(MONTH(A1260),월별평균환율!$B$34:$D$45,3,0)))))))</f>
        <v>I열의 환율적용방법 선택</v>
      </c>
      <c r="K1260" s="495">
        <f t="shared" si="19"/>
        <v>0</v>
      </c>
      <c r="L1260" s="491"/>
      <c r="M1260" s="496"/>
      <c r="N1260" s="496"/>
    </row>
    <row r="1261" spans="1:14" x14ac:dyDescent="0.3">
      <c r="A1261" s="490"/>
      <c r="B1261" s="490"/>
      <c r="C1261" s="673" t="e">
        <f>VLOOKUP(F1261,DB!$D$4:$G$403,4,FALSE)</f>
        <v>#N/A</v>
      </c>
      <c r="D1261" s="674" t="e">
        <f>VLOOKUP(F1261,DB!$D$4:$G$403,3,FALSE)</f>
        <v>#N/A</v>
      </c>
      <c r="E1261" s="675" t="e">
        <f>VLOOKUP(F1261,DB!$D$4:$G$403,2,FALSE)</f>
        <v>#N/A</v>
      </c>
      <c r="F1261" s="491"/>
      <c r="G1261" s="491"/>
      <c r="H1261" s="492"/>
      <c r="I1261" s="493"/>
      <c r="J1261" s="494" t="str">
        <f>IF(I1261="","I열의 환율적용방법 선택",IF(I1261="개별환율", "직접입력 하세요.", IF(OR(I1261="가중평균환율",I1261="송금환율"), "직접입력 하세요.", IF(I1261="원화집행", 1, IF(I1261="월별평균환율(미화)",VLOOKUP(MONTH(A1261),월별평균환율!$B$34:$D$45,2,0), IF(I1261="월별평균환율(현지화)",VLOOKUP(MONTH(A1261),월별평균환율!$B$34:$D$45,3,0)))))))</f>
        <v>I열의 환율적용방법 선택</v>
      </c>
      <c r="K1261" s="495">
        <f t="shared" si="19"/>
        <v>0</v>
      </c>
      <c r="L1261" s="491"/>
      <c r="M1261" s="496"/>
      <c r="N1261" s="496"/>
    </row>
    <row r="1262" spans="1:14" x14ac:dyDescent="0.3">
      <c r="A1262" s="490"/>
      <c r="B1262" s="490"/>
      <c r="C1262" s="673" t="e">
        <f>VLOOKUP(F1262,DB!$D$4:$G$403,4,FALSE)</f>
        <v>#N/A</v>
      </c>
      <c r="D1262" s="674" t="e">
        <f>VLOOKUP(F1262,DB!$D$4:$G$403,3,FALSE)</f>
        <v>#N/A</v>
      </c>
      <c r="E1262" s="675" t="e">
        <f>VLOOKUP(F1262,DB!$D$4:$G$403,2,FALSE)</f>
        <v>#N/A</v>
      </c>
      <c r="F1262" s="491"/>
      <c r="G1262" s="491"/>
      <c r="H1262" s="492"/>
      <c r="I1262" s="493"/>
      <c r="J1262" s="494" t="str">
        <f>IF(I1262="","I열의 환율적용방법 선택",IF(I1262="개별환율", "직접입력 하세요.", IF(OR(I1262="가중평균환율",I1262="송금환율"), "직접입력 하세요.", IF(I1262="원화집행", 1, IF(I1262="월별평균환율(미화)",VLOOKUP(MONTH(A1262),월별평균환율!$B$34:$D$45,2,0), IF(I1262="월별평균환율(현지화)",VLOOKUP(MONTH(A1262),월별평균환율!$B$34:$D$45,3,0)))))))</f>
        <v>I열의 환율적용방법 선택</v>
      </c>
      <c r="K1262" s="495">
        <f t="shared" si="19"/>
        <v>0</v>
      </c>
      <c r="L1262" s="491"/>
      <c r="M1262" s="496"/>
      <c r="N1262" s="496"/>
    </row>
    <row r="1263" spans="1:14" x14ac:dyDescent="0.3">
      <c r="A1263" s="490"/>
      <c r="B1263" s="490"/>
      <c r="C1263" s="673" t="e">
        <f>VLOOKUP(F1263,DB!$D$4:$G$403,4,FALSE)</f>
        <v>#N/A</v>
      </c>
      <c r="D1263" s="674" t="e">
        <f>VLOOKUP(F1263,DB!$D$4:$G$403,3,FALSE)</f>
        <v>#N/A</v>
      </c>
      <c r="E1263" s="675" t="e">
        <f>VLOOKUP(F1263,DB!$D$4:$G$403,2,FALSE)</f>
        <v>#N/A</v>
      </c>
      <c r="F1263" s="491"/>
      <c r="G1263" s="491"/>
      <c r="H1263" s="492"/>
      <c r="I1263" s="493"/>
      <c r="J1263" s="494" t="str">
        <f>IF(I1263="","I열의 환율적용방법 선택",IF(I1263="개별환율", "직접입력 하세요.", IF(OR(I1263="가중평균환율",I1263="송금환율"), "직접입력 하세요.", IF(I1263="원화집행", 1, IF(I1263="월별평균환율(미화)",VLOOKUP(MONTH(A1263),월별평균환율!$B$34:$D$45,2,0), IF(I1263="월별평균환율(현지화)",VLOOKUP(MONTH(A1263),월별평균환율!$B$34:$D$45,3,0)))))))</f>
        <v>I열의 환율적용방법 선택</v>
      </c>
      <c r="K1263" s="495">
        <f t="shared" si="19"/>
        <v>0</v>
      </c>
      <c r="L1263" s="491"/>
      <c r="M1263" s="496"/>
      <c r="N1263" s="496"/>
    </row>
    <row r="1264" spans="1:14" x14ac:dyDescent="0.3">
      <c r="A1264" s="490"/>
      <c r="B1264" s="490"/>
      <c r="C1264" s="673" t="e">
        <f>VLOOKUP(F1264,DB!$D$4:$G$403,4,FALSE)</f>
        <v>#N/A</v>
      </c>
      <c r="D1264" s="674" t="e">
        <f>VLOOKUP(F1264,DB!$D$4:$G$403,3,FALSE)</f>
        <v>#N/A</v>
      </c>
      <c r="E1264" s="675" t="e">
        <f>VLOOKUP(F1264,DB!$D$4:$G$403,2,FALSE)</f>
        <v>#N/A</v>
      </c>
      <c r="F1264" s="491"/>
      <c r="G1264" s="491"/>
      <c r="H1264" s="492"/>
      <c r="I1264" s="493"/>
      <c r="J1264" s="494" t="str">
        <f>IF(I1264="","I열의 환율적용방법 선택",IF(I1264="개별환율", "직접입력 하세요.", IF(OR(I1264="가중평균환율",I1264="송금환율"), "직접입력 하세요.", IF(I1264="원화집행", 1, IF(I1264="월별평균환율(미화)",VLOOKUP(MONTH(A1264),월별평균환율!$B$34:$D$45,2,0), IF(I1264="월별평균환율(현지화)",VLOOKUP(MONTH(A1264),월별평균환율!$B$34:$D$45,3,0)))))))</f>
        <v>I열의 환율적용방법 선택</v>
      </c>
      <c r="K1264" s="495">
        <f t="shared" si="19"/>
        <v>0</v>
      </c>
      <c r="L1264" s="491"/>
      <c r="M1264" s="496"/>
      <c r="N1264" s="496"/>
    </row>
    <row r="1265" spans="1:14" x14ac:dyDescent="0.3">
      <c r="A1265" s="490"/>
      <c r="B1265" s="490"/>
      <c r="C1265" s="673" t="e">
        <f>VLOOKUP(F1265,DB!$D$4:$G$403,4,FALSE)</f>
        <v>#N/A</v>
      </c>
      <c r="D1265" s="674" t="e">
        <f>VLOOKUP(F1265,DB!$D$4:$G$403,3,FALSE)</f>
        <v>#N/A</v>
      </c>
      <c r="E1265" s="675" t="e">
        <f>VLOOKUP(F1265,DB!$D$4:$G$403,2,FALSE)</f>
        <v>#N/A</v>
      </c>
      <c r="F1265" s="491"/>
      <c r="G1265" s="491"/>
      <c r="H1265" s="492"/>
      <c r="I1265" s="493"/>
      <c r="J1265" s="494" t="str">
        <f>IF(I1265="","I열의 환율적용방법 선택",IF(I1265="개별환율", "직접입력 하세요.", IF(OR(I1265="가중평균환율",I1265="송금환율"), "직접입력 하세요.", IF(I1265="원화집행", 1, IF(I1265="월별평균환율(미화)",VLOOKUP(MONTH(A1265),월별평균환율!$B$34:$D$45,2,0), IF(I1265="월별평균환율(현지화)",VLOOKUP(MONTH(A1265),월별평균환율!$B$34:$D$45,3,0)))))))</f>
        <v>I열의 환율적용방법 선택</v>
      </c>
      <c r="K1265" s="495">
        <f t="shared" si="19"/>
        <v>0</v>
      </c>
      <c r="L1265" s="491"/>
      <c r="M1265" s="496"/>
      <c r="N1265" s="496"/>
    </row>
    <row r="1266" spans="1:14" x14ac:dyDescent="0.3">
      <c r="A1266" s="490"/>
      <c r="B1266" s="490"/>
      <c r="C1266" s="673" t="e">
        <f>VLOOKUP(F1266,DB!$D$4:$G$403,4,FALSE)</f>
        <v>#N/A</v>
      </c>
      <c r="D1266" s="674" t="e">
        <f>VLOOKUP(F1266,DB!$D$4:$G$403,3,FALSE)</f>
        <v>#N/A</v>
      </c>
      <c r="E1266" s="675" t="e">
        <f>VLOOKUP(F1266,DB!$D$4:$G$403,2,FALSE)</f>
        <v>#N/A</v>
      </c>
      <c r="F1266" s="491"/>
      <c r="G1266" s="491"/>
      <c r="H1266" s="492"/>
      <c r="I1266" s="493"/>
      <c r="J1266" s="494" t="str">
        <f>IF(I1266="","I열의 환율적용방법 선택",IF(I1266="개별환율", "직접입력 하세요.", IF(OR(I1266="가중평균환율",I1266="송금환율"), "직접입력 하세요.", IF(I1266="원화집행", 1, IF(I1266="월별평균환율(미화)",VLOOKUP(MONTH(A1266),월별평균환율!$B$34:$D$45,2,0), IF(I1266="월별평균환율(현지화)",VLOOKUP(MONTH(A1266),월별평균환율!$B$34:$D$45,3,0)))))))</f>
        <v>I열의 환율적용방법 선택</v>
      </c>
      <c r="K1266" s="495">
        <f t="shared" si="19"/>
        <v>0</v>
      </c>
      <c r="L1266" s="491"/>
      <c r="M1266" s="496"/>
      <c r="N1266" s="496"/>
    </row>
    <row r="1267" spans="1:14" x14ac:dyDescent="0.3">
      <c r="A1267" s="490"/>
      <c r="B1267" s="490"/>
      <c r="C1267" s="673" t="e">
        <f>VLOOKUP(F1267,DB!$D$4:$G$403,4,FALSE)</f>
        <v>#N/A</v>
      </c>
      <c r="D1267" s="674" t="e">
        <f>VLOOKUP(F1267,DB!$D$4:$G$403,3,FALSE)</f>
        <v>#N/A</v>
      </c>
      <c r="E1267" s="675" t="e">
        <f>VLOOKUP(F1267,DB!$D$4:$G$403,2,FALSE)</f>
        <v>#N/A</v>
      </c>
      <c r="F1267" s="491"/>
      <c r="G1267" s="491"/>
      <c r="H1267" s="492"/>
      <c r="I1267" s="493"/>
      <c r="J1267" s="494" t="str">
        <f>IF(I1267="","I열의 환율적용방법 선택",IF(I1267="개별환율", "직접입력 하세요.", IF(OR(I1267="가중평균환율",I1267="송금환율"), "직접입력 하세요.", IF(I1267="원화집행", 1, IF(I1267="월별평균환율(미화)",VLOOKUP(MONTH(A1267),월별평균환율!$B$34:$D$45,2,0), IF(I1267="월별평균환율(현지화)",VLOOKUP(MONTH(A1267),월별평균환율!$B$34:$D$45,3,0)))))))</f>
        <v>I열의 환율적용방법 선택</v>
      </c>
      <c r="K1267" s="495">
        <f t="shared" si="19"/>
        <v>0</v>
      </c>
      <c r="L1267" s="491"/>
      <c r="M1267" s="496"/>
      <c r="N1267" s="496"/>
    </row>
    <row r="1268" spans="1:14" x14ac:dyDescent="0.3">
      <c r="A1268" s="490"/>
      <c r="B1268" s="490"/>
      <c r="C1268" s="673" t="e">
        <f>VLOOKUP(F1268,DB!$D$4:$G$403,4,FALSE)</f>
        <v>#N/A</v>
      </c>
      <c r="D1268" s="674" t="e">
        <f>VLOOKUP(F1268,DB!$D$4:$G$403,3,FALSE)</f>
        <v>#N/A</v>
      </c>
      <c r="E1268" s="675" t="e">
        <f>VLOOKUP(F1268,DB!$D$4:$G$403,2,FALSE)</f>
        <v>#N/A</v>
      </c>
      <c r="F1268" s="491"/>
      <c r="G1268" s="491"/>
      <c r="H1268" s="492"/>
      <c r="I1268" s="493"/>
      <c r="J1268" s="494" t="str">
        <f>IF(I1268="","I열의 환율적용방법 선택",IF(I1268="개별환율", "직접입력 하세요.", IF(OR(I1268="가중평균환율",I1268="송금환율"), "직접입력 하세요.", IF(I1268="원화집행", 1, IF(I1268="월별평균환율(미화)",VLOOKUP(MONTH(A1268),월별평균환율!$B$34:$D$45,2,0), IF(I1268="월별평균환율(현지화)",VLOOKUP(MONTH(A1268),월별평균환율!$B$34:$D$45,3,0)))))))</f>
        <v>I열의 환율적용방법 선택</v>
      </c>
      <c r="K1268" s="495">
        <f t="shared" si="19"/>
        <v>0</v>
      </c>
      <c r="L1268" s="491"/>
      <c r="M1268" s="496"/>
      <c r="N1268" s="496"/>
    </row>
    <row r="1269" spans="1:14" x14ac:dyDescent="0.3">
      <c r="A1269" s="490"/>
      <c r="B1269" s="490"/>
      <c r="C1269" s="673" t="e">
        <f>VLOOKUP(F1269,DB!$D$4:$G$403,4,FALSE)</f>
        <v>#N/A</v>
      </c>
      <c r="D1269" s="674" t="e">
        <f>VLOOKUP(F1269,DB!$D$4:$G$403,3,FALSE)</f>
        <v>#N/A</v>
      </c>
      <c r="E1269" s="675" t="e">
        <f>VLOOKUP(F1269,DB!$D$4:$G$403,2,FALSE)</f>
        <v>#N/A</v>
      </c>
      <c r="F1269" s="491"/>
      <c r="G1269" s="491"/>
      <c r="H1269" s="492"/>
      <c r="I1269" s="493"/>
      <c r="J1269" s="494" t="str">
        <f>IF(I1269="","I열의 환율적용방법 선택",IF(I1269="개별환율", "직접입력 하세요.", IF(OR(I1269="가중평균환율",I1269="송금환율"), "직접입력 하세요.", IF(I1269="원화집행", 1, IF(I1269="월별평균환율(미화)",VLOOKUP(MONTH(A1269),월별평균환율!$B$34:$D$45,2,0), IF(I1269="월별평균환율(현지화)",VLOOKUP(MONTH(A1269),월별평균환율!$B$34:$D$45,3,0)))))))</f>
        <v>I열의 환율적용방법 선택</v>
      </c>
      <c r="K1269" s="495">
        <f t="shared" si="19"/>
        <v>0</v>
      </c>
      <c r="L1269" s="491"/>
      <c r="M1269" s="496"/>
      <c r="N1269" s="496"/>
    </row>
    <row r="1270" spans="1:14" x14ac:dyDescent="0.3">
      <c r="A1270" s="490"/>
      <c r="B1270" s="490"/>
      <c r="C1270" s="673" t="e">
        <f>VLOOKUP(F1270,DB!$D$4:$G$403,4,FALSE)</f>
        <v>#N/A</v>
      </c>
      <c r="D1270" s="674" t="e">
        <f>VLOOKUP(F1270,DB!$D$4:$G$403,3,FALSE)</f>
        <v>#N/A</v>
      </c>
      <c r="E1270" s="675" t="e">
        <f>VLOOKUP(F1270,DB!$D$4:$G$403,2,FALSE)</f>
        <v>#N/A</v>
      </c>
      <c r="F1270" s="491"/>
      <c r="G1270" s="491"/>
      <c r="H1270" s="492"/>
      <c r="I1270" s="493"/>
      <c r="J1270" s="494" t="str">
        <f>IF(I1270="","I열의 환율적용방법 선택",IF(I1270="개별환율", "직접입력 하세요.", IF(OR(I1270="가중평균환율",I1270="송금환율"), "직접입력 하세요.", IF(I1270="원화집행", 1, IF(I1270="월별평균환율(미화)",VLOOKUP(MONTH(A1270),월별평균환율!$B$34:$D$45,2,0), IF(I1270="월별평균환율(현지화)",VLOOKUP(MONTH(A1270),월별평균환율!$B$34:$D$45,3,0)))))))</f>
        <v>I열의 환율적용방법 선택</v>
      </c>
      <c r="K1270" s="495">
        <f t="shared" si="19"/>
        <v>0</v>
      </c>
      <c r="L1270" s="491"/>
      <c r="M1270" s="496"/>
      <c r="N1270" s="496"/>
    </row>
    <row r="1271" spans="1:14" x14ac:dyDescent="0.3">
      <c r="A1271" s="490"/>
      <c r="B1271" s="490"/>
      <c r="C1271" s="673" t="e">
        <f>VLOOKUP(F1271,DB!$D$4:$G$403,4,FALSE)</f>
        <v>#N/A</v>
      </c>
      <c r="D1271" s="674" t="e">
        <f>VLOOKUP(F1271,DB!$D$4:$G$403,3,FALSE)</f>
        <v>#N/A</v>
      </c>
      <c r="E1271" s="675" t="e">
        <f>VLOOKUP(F1271,DB!$D$4:$G$403,2,FALSE)</f>
        <v>#N/A</v>
      </c>
      <c r="F1271" s="491"/>
      <c r="G1271" s="491"/>
      <c r="H1271" s="492"/>
      <c r="I1271" s="493"/>
      <c r="J1271" s="494" t="str">
        <f>IF(I1271="","I열의 환율적용방법 선택",IF(I1271="개별환율", "직접입력 하세요.", IF(OR(I1271="가중평균환율",I1271="송금환율"), "직접입력 하세요.", IF(I1271="원화집행", 1, IF(I1271="월별평균환율(미화)",VLOOKUP(MONTH(A1271),월별평균환율!$B$34:$D$45,2,0), IF(I1271="월별평균환율(현지화)",VLOOKUP(MONTH(A1271),월별평균환율!$B$34:$D$45,3,0)))))))</f>
        <v>I열의 환율적용방법 선택</v>
      </c>
      <c r="K1271" s="495">
        <f t="shared" si="19"/>
        <v>0</v>
      </c>
      <c r="L1271" s="491"/>
      <c r="M1271" s="496"/>
      <c r="N1271" s="496"/>
    </row>
    <row r="1272" spans="1:14" x14ac:dyDescent="0.3">
      <c r="A1272" s="490"/>
      <c r="B1272" s="490"/>
      <c r="C1272" s="673" t="e">
        <f>VLOOKUP(F1272,DB!$D$4:$G$403,4,FALSE)</f>
        <v>#N/A</v>
      </c>
      <c r="D1272" s="674" t="e">
        <f>VLOOKUP(F1272,DB!$D$4:$G$403,3,FALSE)</f>
        <v>#N/A</v>
      </c>
      <c r="E1272" s="675" t="e">
        <f>VLOOKUP(F1272,DB!$D$4:$G$403,2,FALSE)</f>
        <v>#N/A</v>
      </c>
      <c r="F1272" s="491"/>
      <c r="G1272" s="491"/>
      <c r="H1272" s="492"/>
      <c r="I1272" s="493"/>
      <c r="J1272" s="494" t="str">
        <f>IF(I1272="","I열의 환율적용방법 선택",IF(I1272="개별환율", "직접입력 하세요.", IF(OR(I1272="가중평균환율",I1272="송금환율"), "직접입력 하세요.", IF(I1272="원화집행", 1, IF(I1272="월별평균환율(미화)",VLOOKUP(MONTH(A1272),월별평균환율!$B$34:$D$45,2,0), IF(I1272="월별평균환율(현지화)",VLOOKUP(MONTH(A1272),월별평균환율!$B$34:$D$45,3,0)))))))</f>
        <v>I열의 환율적용방법 선택</v>
      </c>
      <c r="K1272" s="495">
        <f t="shared" si="19"/>
        <v>0</v>
      </c>
      <c r="L1272" s="491"/>
      <c r="M1272" s="496"/>
      <c r="N1272" s="496"/>
    </row>
    <row r="1273" spans="1:14" x14ac:dyDescent="0.3">
      <c r="A1273" s="490"/>
      <c r="B1273" s="490"/>
      <c r="C1273" s="673" t="e">
        <f>VLOOKUP(F1273,DB!$D$4:$G$403,4,FALSE)</f>
        <v>#N/A</v>
      </c>
      <c r="D1273" s="674" t="e">
        <f>VLOOKUP(F1273,DB!$D$4:$G$403,3,FALSE)</f>
        <v>#N/A</v>
      </c>
      <c r="E1273" s="675" t="e">
        <f>VLOOKUP(F1273,DB!$D$4:$G$403,2,FALSE)</f>
        <v>#N/A</v>
      </c>
      <c r="F1273" s="491"/>
      <c r="G1273" s="491"/>
      <c r="H1273" s="492"/>
      <c r="I1273" s="493"/>
      <c r="J1273" s="494" t="str">
        <f>IF(I1273="","I열의 환율적용방법 선택",IF(I1273="개별환율", "직접입력 하세요.", IF(OR(I1273="가중평균환율",I1273="송금환율"), "직접입력 하세요.", IF(I1273="원화집행", 1, IF(I1273="월별평균환율(미화)",VLOOKUP(MONTH(A1273),월별평균환율!$B$34:$D$45,2,0), IF(I1273="월별평균환율(현지화)",VLOOKUP(MONTH(A1273),월별평균환율!$B$34:$D$45,3,0)))))))</f>
        <v>I열의 환율적용방법 선택</v>
      </c>
      <c r="K1273" s="495">
        <f t="shared" si="19"/>
        <v>0</v>
      </c>
      <c r="L1273" s="491"/>
      <c r="M1273" s="496"/>
      <c r="N1273" s="496"/>
    </row>
    <row r="1274" spans="1:14" x14ac:dyDescent="0.3">
      <c r="A1274" s="490"/>
      <c r="B1274" s="490"/>
      <c r="C1274" s="673" t="e">
        <f>VLOOKUP(F1274,DB!$D$4:$G$403,4,FALSE)</f>
        <v>#N/A</v>
      </c>
      <c r="D1274" s="674" t="e">
        <f>VLOOKUP(F1274,DB!$D$4:$G$403,3,FALSE)</f>
        <v>#N/A</v>
      </c>
      <c r="E1274" s="675" t="e">
        <f>VLOOKUP(F1274,DB!$D$4:$G$403,2,FALSE)</f>
        <v>#N/A</v>
      </c>
      <c r="F1274" s="491"/>
      <c r="G1274" s="491"/>
      <c r="H1274" s="492"/>
      <c r="I1274" s="493"/>
      <c r="J1274" s="494" t="str">
        <f>IF(I1274="","I열의 환율적용방법 선택",IF(I1274="개별환율", "직접입력 하세요.", IF(OR(I1274="가중평균환율",I1274="송금환율"), "직접입력 하세요.", IF(I1274="원화집행", 1, IF(I1274="월별평균환율(미화)",VLOOKUP(MONTH(A1274),월별평균환율!$B$34:$D$45,2,0), IF(I1274="월별평균환율(현지화)",VLOOKUP(MONTH(A1274),월별평균환율!$B$34:$D$45,3,0)))))))</f>
        <v>I열의 환율적용방법 선택</v>
      </c>
      <c r="K1274" s="495">
        <f t="shared" si="19"/>
        <v>0</v>
      </c>
      <c r="L1274" s="491"/>
      <c r="M1274" s="496"/>
      <c r="N1274" s="496"/>
    </row>
    <row r="1275" spans="1:14" x14ac:dyDescent="0.3">
      <c r="A1275" s="490"/>
      <c r="B1275" s="490"/>
      <c r="C1275" s="673" t="e">
        <f>VLOOKUP(F1275,DB!$D$4:$G$403,4,FALSE)</f>
        <v>#N/A</v>
      </c>
      <c r="D1275" s="674" t="e">
        <f>VLOOKUP(F1275,DB!$D$4:$G$403,3,FALSE)</f>
        <v>#N/A</v>
      </c>
      <c r="E1275" s="675" t="e">
        <f>VLOOKUP(F1275,DB!$D$4:$G$403,2,FALSE)</f>
        <v>#N/A</v>
      </c>
      <c r="F1275" s="491"/>
      <c r="G1275" s="491"/>
      <c r="H1275" s="492"/>
      <c r="I1275" s="493"/>
      <c r="J1275" s="494" t="str">
        <f>IF(I1275="","I열의 환율적용방법 선택",IF(I1275="개별환율", "직접입력 하세요.", IF(OR(I1275="가중평균환율",I1275="송금환율"), "직접입력 하세요.", IF(I1275="원화집행", 1, IF(I1275="월별평균환율(미화)",VLOOKUP(MONTH(A1275),월별평균환율!$B$34:$D$45,2,0), IF(I1275="월별평균환율(현지화)",VLOOKUP(MONTH(A1275),월별평균환율!$B$34:$D$45,3,0)))))))</f>
        <v>I열의 환율적용방법 선택</v>
      </c>
      <c r="K1275" s="495">
        <f t="shared" si="19"/>
        <v>0</v>
      </c>
      <c r="L1275" s="491"/>
      <c r="M1275" s="496"/>
      <c r="N1275" s="496"/>
    </row>
    <row r="1276" spans="1:14" x14ac:dyDescent="0.3">
      <c r="A1276" s="490"/>
      <c r="B1276" s="490"/>
      <c r="C1276" s="673" t="e">
        <f>VLOOKUP(F1276,DB!$D$4:$G$403,4,FALSE)</f>
        <v>#N/A</v>
      </c>
      <c r="D1276" s="674" t="e">
        <f>VLOOKUP(F1276,DB!$D$4:$G$403,3,FALSE)</f>
        <v>#N/A</v>
      </c>
      <c r="E1276" s="675" t="e">
        <f>VLOOKUP(F1276,DB!$D$4:$G$403,2,FALSE)</f>
        <v>#N/A</v>
      </c>
      <c r="F1276" s="491"/>
      <c r="G1276" s="491"/>
      <c r="H1276" s="492"/>
      <c r="I1276" s="493"/>
      <c r="J1276" s="494" t="str">
        <f>IF(I1276="","I열의 환율적용방법 선택",IF(I1276="개별환율", "직접입력 하세요.", IF(OR(I1276="가중평균환율",I1276="송금환율"), "직접입력 하세요.", IF(I1276="원화집행", 1, IF(I1276="월별평균환율(미화)",VLOOKUP(MONTH(A1276),월별평균환율!$B$34:$D$45,2,0), IF(I1276="월별평균환율(현지화)",VLOOKUP(MONTH(A1276),월별평균환율!$B$34:$D$45,3,0)))))))</f>
        <v>I열의 환율적용방법 선택</v>
      </c>
      <c r="K1276" s="495">
        <f t="shared" si="19"/>
        <v>0</v>
      </c>
      <c r="L1276" s="491"/>
      <c r="M1276" s="496"/>
      <c r="N1276" s="496"/>
    </row>
    <row r="1277" spans="1:14" x14ac:dyDescent="0.3">
      <c r="A1277" s="490"/>
      <c r="B1277" s="490"/>
      <c r="C1277" s="673" t="e">
        <f>VLOOKUP(F1277,DB!$D$4:$G$403,4,FALSE)</f>
        <v>#N/A</v>
      </c>
      <c r="D1277" s="674" t="e">
        <f>VLOOKUP(F1277,DB!$D$4:$G$403,3,FALSE)</f>
        <v>#N/A</v>
      </c>
      <c r="E1277" s="675" t="e">
        <f>VLOOKUP(F1277,DB!$D$4:$G$403,2,FALSE)</f>
        <v>#N/A</v>
      </c>
      <c r="F1277" s="491"/>
      <c r="G1277" s="491"/>
      <c r="H1277" s="492"/>
      <c r="I1277" s="493"/>
      <c r="J1277" s="494" t="str">
        <f>IF(I1277="","I열의 환율적용방법 선택",IF(I1277="개별환율", "직접입력 하세요.", IF(OR(I1277="가중평균환율",I1277="송금환율"), "직접입력 하세요.", IF(I1277="원화집행", 1, IF(I1277="월별평균환율(미화)",VLOOKUP(MONTH(A1277),월별평균환율!$B$34:$D$45,2,0), IF(I1277="월별평균환율(현지화)",VLOOKUP(MONTH(A1277),월별평균환율!$B$34:$D$45,3,0)))))))</f>
        <v>I열의 환율적용방법 선택</v>
      </c>
      <c r="K1277" s="495">
        <f t="shared" si="19"/>
        <v>0</v>
      </c>
      <c r="L1277" s="491"/>
      <c r="M1277" s="496"/>
      <c r="N1277" s="496"/>
    </row>
    <row r="1278" spans="1:14" x14ac:dyDescent="0.3">
      <c r="A1278" s="490"/>
      <c r="B1278" s="490"/>
      <c r="C1278" s="673" t="e">
        <f>VLOOKUP(F1278,DB!$D$4:$G$403,4,FALSE)</f>
        <v>#N/A</v>
      </c>
      <c r="D1278" s="674" t="e">
        <f>VLOOKUP(F1278,DB!$D$4:$G$403,3,FALSE)</f>
        <v>#N/A</v>
      </c>
      <c r="E1278" s="675" t="e">
        <f>VLOOKUP(F1278,DB!$D$4:$G$403,2,FALSE)</f>
        <v>#N/A</v>
      </c>
      <c r="F1278" s="491"/>
      <c r="G1278" s="491"/>
      <c r="H1278" s="492"/>
      <c r="I1278" s="493"/>
      <c r="J1278" s="494" t="str">
        <f>IF(I1278="","I열의 환율적용방법 선택",IF(I1278="개별환율", "직접입력 하세요.", IF(OR(I1278="가중평균환율",I1278="송금환율"), "직접입력 하세요.", IF(I1278="원화집행", 1, IF(I1278="월별평균환율(미화)",VLOOKUP(MONTH(A1278),월별평균환율!$B$34:$D$45,2,0), IF(I1278="월별평균환율(현지화)",VLOOKUP(MONTH(A1278),월별평균환율!$B$34:$D$45,3,0)))))))</f>
        <v>I열의 환율적용방법 선택</v>
      </c>
      <c r="K1278" s="495">
        <f t="shared" si="19"/>
        <v>0</v>
      </c>
      <c r="L1278" s="491"/>
      <c r="M1278" s="496"/>
      <c r="N1278" s="496"/>
    </row>
    <row r="1279" spans="1:14" x14ac:dyDescent="0.3">
      <c r="A1279" s="490"/>
      <c r="B1279" s="490"/>
      <c r="C1279" s="673" t="e">
        <f>VLOOKUP(F1279,DB!$D$4:$G$403,4,FALSE)</f>
        <v>#N/A</v>
      </c>
      <c r="D1279" s="674" t="e">
        <f>VLOOKUP(F1279,DB!$D$4:$G$403,3,FALSE)</f>
        <v>#N/A</v>
      </c>
      <c r="E1279" s="675" t="e">
        <f>VLOOKUP(F1279,DB!$D$4:$G$403,2,FALSE)</f>
        <v>#N/A</v>
      </c>
      <c r="F1279" s="491"/>
      <c r="G1279" s="491"/>
      <c r="H1279" s="492"/>
      <c r="I1279" s="493"/>
      <c r="J1279" s="494" t="str">
        <f>IF(I1279="","I열의 환율적용방법 선택",IF(I1279="개별환율", "직접입력 하세요.", IF(OR(I1279="가중평균환율",I1279="송금환율"), "직접입력 하세요.", IF(I1279="원화집행", 1, IF(I1279="월별평균환율(미화)",VLOOKUP(MONTH(A1279),월별평균환율!$B$34:$D$45,2,0), IF(I1279="월별평균환율(현지화)",VLOOKUP(MONTH(A1279),월별평균환율!$B$34:$D$45,3,0)))))))</f>
        <v>I열의 환율적용방법 선택</v>
      </c>
      <c r="K1279" s="495">
        <f t="shared" si="19"/>
        <v>0</v>
      </c>
      <c r="L1279" s="491"/>
      <c r="M1279" s="496"/>
      <c r="N1279" s="496"/>
    </row>
    <row r="1280" spans="1:14" x14ac:dyDescent="0.3">
      <c r="A1280" s="490"/>
      <c r="B1280" s="490"/>
      <c r="C1280" s="673" t="e">
        <f>VLOOKUP(F1280,DB!$D$4:$G$403,4,FALSE)</f>
        <v>#N/A</v>
      </c>
      <c r="D1280" s="674" t="e">
        <f>VLOOKUP(F1280,DB!$D$4:$G$403,3,FALSE)</f>
        <v>#N/A</v>
      </c>
      <c r="E1280" s="675" t="e">
        <f>VLOOKUP(F1280,DB!$D$4:$G$403,2,FALSE)</f>
        <v>#N/A</v>
      </c>
      <c r="F1280" s="491"/>
      <c r="G1280" s="491"/>
      <c r="H1280" s="492"/>
      <c r="I1280" s="493"/>
      <c r="J1280" s="494" t="str">
        <f>IF(I1280="","I열의 환율적용방법 선택",IF(I1280="개별환율", "직접입력 하세요.", IF(OR(I1280="가중평균환율",I1280="송금환율"), "직접입력 하세요.", IF(I1280="원화집행", 1, IF(I1280="월별평균환율(미화)",VLOOKUP(MONTH(A1280),월별평균환율!$B$34:$D$45,2,0), IF(I1280="월별평균환율(현지화)",VLOOKUP(MONTH(A1280),월별평균환율!$B$34:$D$45,3,0)))))))</f>
        <v>I열의 환율적용방법 선택</v>
      </c>
      <c r="K1280" s="495">
        <f t="shared" si="19"/>
        <v>0</v>
      </c>
      <c r="L1280" s="491"/>
      <c r="M1280" s="496"/>
      <c r="N1280" s="496"/>
    </row>
    <row r="1281" spans="1:14" x14ac:dyDescent="0.3">
      <c r="A1281" s="490"/>
      <c r="B1281" s="490"/>
      <c r="C1281" s="673" t="e">
        <f>VLOOKUP(F1281,DB!$D$4:$G$403,4,FALSE)</f>
        <v>#N/A</v>
      </c>
      <c r="D1281" s="674" t="e">
        <f>VLOOKUP(F1281,DB!$D$4:$G$403,3,FALSE)</f>
        <v>#N/A</v>
      </c>
      <c r="E1281" s="675" t="e">
        <f>VLOOKUP(F1281,DB!$D$4:$G$403,2,FALSE)</f>
        <v>#N/A</v>
      </c>
      <c r="F1281" s="491"/>
      <c r="G1281" s="491"/>
      <c r="H1281" s="492"/>
      <c r="I1281" s="493"/>
      <c r="J1281" s="494" t="str">
        <f>IF(I1281="","I열의 환율적용방법 선택",IF(I1281="개별환율", "직접입력 하세요.", IF(OR(I1281="가중평균환율",I1281="송금환율"), "직접입력 하세요.", IF(I1281="원화집행", 1, IF(I1281="월별평균환율(미화)",VLOOKUP(MONTH(A1281),월별평균환율!$B$34:$D$45,2,0), IF(I1281="월별평균환율(현지화)",VLOOKUP(MONTH(A1281),월별평균환율!$B$34:$D$45,3,0)))))))</f>
        <v>I열의 환율적용방법 선택</v>
      </c>
      <c r="K1281" s="495">
        <f t="shared" si="19"/>
        <v>0</v>
      </c>
      <c r="L1281" s="491"/>
      <c r="M1281" s="496"/>
      <c r="N1281" s="496"/>
    </row>
    <row r="1282" spans="1:14" x14ac:dyDescent="0.3">
      <c r="A1282" s="490"/>
      <c r="B1282" s="490"/>
      <c r="C1282" s="673" t="e">
        <f>VLOOKUP(F1282,DB!$D$4:$G$403,4,FALSE)</f>
        <v>#N/A</v>
      </c>
      <c r="D1282" s="674" t="e">
        <f>VLOOKUP(F1282,DB!$D$4:$G$403,3,FALSE)</f>
        <v>#N/A</v>
      </c>
      <c r="E1282" s="675" t="e">
        <f>VLOOKUP(F1282,DB!$D$4:$G$403,2,FALSE)</f>
        <v>#N/A</v>
      </c>
      <c r="F1282" s="491"/>
      <c r="G1282" s="491"/>
      <c r="H1282" s="492"/>
      <c r="I1282" s="493"/>
      <c r="J1282" s="494" t="str">
        <f>IF(I1282="","I열의 환율적용방법 선택",IF(I1282="개별환율", "직접입력 하세요.", IF(OR(I1282="가중평균환율",I1282="송금환율"), "직접입력 하세요.", IF(I1282="원화집행", 1, IF(I1282="월별평균환율(미화)",VLOOKUP(MONTH(A1282),월별평균환율!$B$34:$D$45,2,0), IF(I1282="월별평균환율(현지화)",VLOOKUP(MONTH(A1282),월별평균환율!$B$34:$D$45,3,0)))))))</f>
        <v>I열의 환율적용방법 선택</v>
      </c>
      <c r="K1282" s="495">
        <f t="shared" si="19"/>
        <v>0</v>
      </c>
      <c r="L1282" s="491"/>
      <c r="M1282" s="496"/>
      <c r="N1282" s="496"/>
    </row>
    <row r="1283" spans="1:14" x14ac:dyDescent="0.3">
      <c r="A1283" s="490"/>
      <c r="B1283" s="490"/>
      <c r="C1283" s="673" t="e">
        <f>VLOOKUP(F1283,DB!$D$4:$G$403,4,FALSE)</f>
        <v>#N/A</v>
      </c>
      <c r="D1283" s="674" t="e">
        <f>VLOOKUP(F1283,DB!$D$4:$G$403,3,FALSE)</f>
        <v>#N/A</v>
      </c>
      <c r="E1283" s="675" t="e">
        <f>VLOOKUP(F1283,DB!$D$4:$G$403,2,FALSE)</f>
        <v>#N/A</v>
      </c>
      <c r="F1283" s="491"/>
      <c r="G1283" s="491"/>
      <c r="H1283" s="492"/>
      <c r="I1283" s="493"/>
      <c r="J1283" s="494" t="str">
        <f>IF(I1283="","I열의 환율적용방법 선택",IF(I1283="개별환율", "직접입력 하세요.", IF(OR(I1283="가중평균환율",I1283="송금환율"), "직접입력 하세요.", IF(I1283="원화집행", 1, IF(I1283="월별평균환율(미화)",VLOOKUP(MONTH(A1283),월별평균환율!$B$34:$D$45,2,0), IF(I1283="월별평균환율(현지화)",VLOOKUP(MONTH(A1283),월별평균환율!$B$34:$D$45,3,0)))))))</f>
        <v>I열의 환율적용방법 선택</v>
      </c>
      <c r="K1283" s="495">
        <f t="shared" si="19"/>
        <v>0</v>
      </c>
      <c r="L1283" s="491"/>
      <c r="M1283" s="496"/>
      <c r="N1283" s="496"/>
    </row>
    <row r="1284" spans="1:14" x14ac:dyDescent="0.3">
      <c r="A1284" s="490"/>
      <c r="B1284" s="490"/>
      <c r="C1284" s="673" t="e">
        <f>VLOOKUP(F1284,DB!$D$4:$G$403,4,FALSE)</f>
        <v>#N/A</v>
      </c>
      <c r="D1284" s="674" t="e">
        <f>VLOOKUP(F1284,DB!$D$4:$G$403,3,FALSE)</f>
        <v>#N/A</v>
      </c>
      <c r="E1284" s="675" t="e">
        <f>VLOOKUP(F1284,DB!$D$4:$G$403,2,FALSE)</f>
        <v>#N/A</v>
      </c>
      <c r="F1284" s="491"/>
      <c r="G1284" s="491"/>
      <c r="H1284" s="492"/>
      <c r="I1284" s="493"/>
      <c r="J1284" s="494" t="str">
        <f>IF(I1284="","I열의 환율적용방법 선택",IF(I1284="개별환율", "직접입력 하세요.", IF(OR(I1284="가중평균환율",I1284="송금환율"), "직접입력 하세요.", IF(I1284="원화집행", 1, IF(I1284="월별평균환율(미화)",VLOOKUP(MONTH(A1284),월별평균환율!$B$34:$D$45,2,0), IF(I1284="월별평균환율(현지화)",VLOOKUP(MONTH(A1284),월별평균환율!$B$34:$D$45,3,0)))))))</f>
        <v>I열의 환율적용방법 선택</v>
      </c>
      <c r="K1284" s="495">
        <f t="shared" si="19"/>
        <v>0</v>
      </c>
      <c r="L1284" s="491"/>
      <c r="M1284" s="496"/>
      <c r="N1284" s="496"/>
    </row>
    <row r="1285" spans="1:14" x14ac:dyDescent="0.3">
      <c r="A1285" s="490"/>
      <c r="B1285" s="490"/>
      <c r="C1285" s="673" t="e">
        <f>VLOOKUP(F1285,DB!$D$4:$G$403,4,FALSE)</f>
        <v>#N/A</v>
      </c>
      <c r="D1285" s="674" t="e">
        <f>VLOOKUP(F1285,DB!$D$4:$G$403,3,FALSE)</f>
        <v>#N/A</v>
      </c>
      <c r="E1285" s="675" t="e">
        <f>VLOOKUP(F1285,DB!$D$4:$G$403,2,FALSE)</f>
        <v>#N/A</v>
      </c>
      <c r="F1285" s="491"/>
      <c r="G1285" s="491"/>
      <c r="H1285" s="492"/>
      <c r="I1285" s="493"/>
      <c r="J1285" s="494" t="str">
        <f>IF(I1285="","I열의 환율적용방법 선택",IF(I1285="개별환율", "직접입력 하세요.", IF(OR(I1285="가중평균환율",I1285="송금환율"), "직접입력 하세요.", IF(I1285="원화집행", 1, IF(I1285="월별평균환율(미화)",VLOOKUP(MONTH(A1285),월별평균환율!$B$34:$D$45,2,0), IF(I1285="월별평균환율(현지화)",VLOOKUP(MONTH(A1285),월별평균환율!$B$34:$D$45,3,0)))))))</f>
        <v>I열의 환율적용방법 선택</v>
      </c>
      <c r="K1285" s="495">
        <f t="shared" ref="K1285:K1348" si="20">IFERROR(ROUND(H1285*J1285, 0),0)</f>
        <v>0</v>
      </c>
      <c r="L1285" s="491"/>
      <c r="M1285" s="496"/>
      <c r="N1285" s="496"/>
    </row>
    <row r="1286" spans="1:14" x14ac:dyDescent="0.3">
      <c r="A1286" s="490"/>
      <c r="B1286" s="490"/>
      <c r="C1286" s="673" t="e">
        <f>VLOOKUP(F1286,DB!$D$4:$G$403,4,FALSE)</f>
        <v>#N/A</v>
      </c>
      <c r="D1286" s="674" t="e">
        <f>VLOOKUP(F1286,DB!$D$4:$G$403,3,FALSE)</f>
        <v>#N/A</v>
      </c>
      <c r="E1286" s="675" t="e">
        <f>VLOOKUP(F1286,DB!$D$4:$G$403,2,FALSE)</f>
        <v>#N/A</v>
      </c>
      <c r="F1286" s="491"/>
      <c r="G1286" s="491"/>
      <c r="H1286" s="492"/>
      <c r="I1286" s="493"/>
      <c r="J1286" s="494" t="str">
        <f>IF(I1286="","I열의 환율적용방법 선택",IF(I1286="개별환율", "직접입력 하세요.", IF(OR(I1286="가중평균환율",I1286="송금환율"), "직접입력 하세요.", IF(I1286="원화집행", 1, IF(I1286="월별평균환율(미화)",VLOOKUP(MONTH(A1286),월별평균환율!$B$34:$D$45,2,0), IF(I1286="월별평균환율(현지화)",VLOOKUP(MONTH(A1286),월별평균환율!$B$34:$D$45,3,0)))))))</f>
        <v>I열의 환율적용방법 선택</v>
      </c>
      <c r="K1286" s="495">
        <f t="shared" si="20"/>
        <v>0</v>
      </c>
      <c r="L1286" s="491"/>
      <c r="M1286" s="496"/>
      <c r="N1286" s="496"/>
    </row>
    <row r="1287" spans="1:14" x14ac:dyDescent="0.3">
      <c r="A1287" s="490"/>
      <c r="B1287" s="490"/>
      <c r="C1287" s="673" t="e">
        <f>VLOOKUP(F1287,DB!$D$4:$G$403,4,FALSE)</f>
        <v>#N/A</v>
      </c>
      <c r="D1287" s="674" t="e">
        <f>VLOOKUP(F1287,DB!$D$4:$G$403,3,FALSE)</f>
        <v>#N/A</v>
      </c>
      <c r="E1287" s="675" t="e">
        <f>VLOOKUP(F1287,DB!$D$4:$G$403,2,FALSE)</f>
        <v>#N/A</v>
      </c>
      <c r="F1287" s="491"/>
      <c r="G1287" s="491"/>
      <c r="H1287" s="492"/>
      <c r="I1287" s="493"/>
      <c r="J1287" s="494" t="str">
        <f>IF(I1287="","I열의 환율적용방법 선택",IF(I1287="개별환율", "직접입력 하세요.", IF(OR(I1287="가중평균환율",I1287="송금환율"), "직접입력 하세요.", IF(I1287="원화집행", 1, IF(I1287="월별평균환율(미화)",VLOOKUP(MONTH(A1287),월별평균환율!$B$34:$D$45,2,0), IF(I1287="월별평균환율(현지화)",VLOOKUP(MONTH(A1287),월별평균환율!$B$34:$D$45,3,0)))))))</f>
        <v>I열의 환율적용방법 선택</v>
      </c>
      <c r="K1287" s="495">
        <f t="shared" si="20"/>
        <v>0</v>
      </c>
      <c r="L1287" s="491"/>
      <c r="M1287" s="496"/>
      <c r="N1287" s="496"/>
    </row>
    <row r="1288" spans="1:14" x14ac:dyDescent="0.3">
      <c r="A1288" s="490"/>
      <c r="B1288" s="490"/>
      <c r="C1288" s="673" t="e">
        <f>VLOOKUP(F1288,DB!$D$4:$G$403,4,FALSE)</f>
        <v>#N/A</v>
      </c>
      <c r="D1288" s="674" t="e">
        <f>VLOOKUP(F1288,DB!$D$4:$G$403,3,FALSE)</f>
        <v>#N/A</v>
      </c>
      <c r="E1288" s="675" t="e">
        <f>VLOOKUP(F1288,DB!$D$4:$G$403,2,FALSE)</f>
        <v>#N/A</v>
      </c>
      <c r="F1288" s="491"/>
      <c r="G1288" s="491"/>
      <c r="H1288" s="492"/>
      <c r="I1288" s="493"/>
      <c r="J1288" s="494" t="str">
        <f>IF(I1288="","I열의 환율적용방법 선택",IF(I1288="개별환율", "직접입력 하세요.", IF(OR(I1288="가중평균환율",I1288="송금환율"), "직접입력 하세요.", IF(I1288="원화집행", 1, IF(I1288="월별평균환율(미화)",VLOOKUP(MONTH(A1288),월별평균환율!$B$34:$D$45,2,0), IF(I1288="월별평균환율(현지화)",VLOOKUP(MONTH(A1288),월별평균환율!$B$34:$D$45,3,0)))))))</f>
        <v>I열의 환율적용방법 선택</v>
      </c>
      <c r="K1288" s="495">
        <f t="shared" si="20"/>
        <v>0</v>
      </c>
      <c r="L1288" s="491"/>
      <c r="M1288" s="496"/>
      <c r="N1288" s="496"/>
    </row>
    <row r="1289" spans="1:14" x14ac:dyDescent="0.3">
      <c r="A1289" s="490"/>
      <c r="B1289" s="490"/>
      <c r="C1289" s="673" t="e">
        <f>VLOOKUP(F1289,DB!$D$4:$G$403,4,FALSE)</f>
        <v>#N/A</v>
      </c>
      <c r="D1289" s="674" t="e">
        <f>VLOOKUP(F1289,DB!$D$4:$G$403,3,FALSE)</f>
        <v>#N/A</v>
      </c>
      <c r="E1289" s="675" t="e">
        <f>VLOOKUP(F1289,DB!$D$4:$G$403,2,FALSE)</f>
        <v>#N/A</v>
      </c>
      <c r="F1289" s="491"/>
      <c r="G1289" s="491"/>
      <c r="H1289" s="492"/>
      <c r="I1289" s="493"/>
      <c r="J1289" s="494" t="str">
        <f>IF(I1289="","I열의 환율적용방법 선택",IF(I1289="개별환율", "직접입력 하세요.", IF(OR(I1289="가중평균환율",I1289="송금환율"), "직접입력 하세요.", IF(I1289="원화집행", 1, IF(I1289="월별평균환율(미화)",VLOOKUP(MONTH(A1289),월별평균환율!$B$34:$D$45,2,0), IF(I1289="월별평균환율(현지화)",VLOOKUP(MONTH(A1289),월별평균환율!$B$34:$D$45,3,0)))))))</f>
        <v>I열의 환율적용방법 선택</v>
      </c>
      <c r="K1289" s="495">
        <f t="shared" si="20"/>
        <v>0</v>
      </c>
      <c r="L1289" s="491"/>
      <c r="M1289" s="496"/>
      <c r="N1289" s="496"/>
    </row>
    <row r="1290" spans="1:14" x14ac:dyDescent="0.3">
      <c r="A1290" s="490"/>
      <c r="B1290" s="490"/>
      <c r="C1290" s="673" t="e">
        <f>VLOOKUP(F1290,DB!$D$4:$G$403,4,FALSE)</f>
        <v>#N/A</v>
      </c>
      <c r="D1290" s="674" t="e">
        <f>VLOOKUP(F1290,DB!$D$4:$G$403,3,FALSE)</f>
        <v>#N/A</v>
      </c>
      <c r="E1290" s="675" t="e">
        <f>VLOOKUP(F1290,DB!$D$4:$G$403,2,FALSE)</f>
        <v>#N/A</v>
      </c>
      <c r="F1290" s="491"/>
      <c r="G1290" s="491"/>
      <c r="H1290" s="492"/>
      <c r="I1290" s="493"/>
      <c r="J1290" s="494" t="str">
        <f>IF(I1290="","I열의 환율적용방법 선택",IF(I1290="개별환율", "직접입력 하세요.", IF(OR(I1290="가중평균환율",I1290="송금환율"), "직접입력 하세요.", IF(I1290="원화집행", 1, IF(I1290="월별평균환율(미화)",VLOOKUP(MONTH(A1290),월별평균환율!$B$34:$D$45,2,0), IF(I1290="월별평균환율(현지화)",VLOOKUP(MONTH(A1290),월별평균환율!$B$34:$D$45,3,0)))))))</f>
        <v>I열의 환율적용방법 선택</v>
      </c>
      <c r="K1290" s="495">
        <f t="shared" si="20"/>
        <v>0</v>
      </c>
      <c r="L1290" s="491"/>
      <c r="M1290" s="496"/>
      <c r="N1290" s="496"/>
    </row>
    <row r="1291" spans="1:14" x14ac:dyDescent="0.3">
      <c r="A1291" s="490"/>
      <c r="B1291" s="490"/>
      <c r="C1291" s="673" t="e">
        <f>VLOOKUP(F1291,DB!$D$4:$G$403,4,FALSE)</f>
        <v>#N/A</v>
      </c>
      <c r="D1291" s="674" t="e">
        <f>VLOOKUP(F1291,DB!$D$4:$G$403,3,FALSE)</f>
        <v>#N/A</v>
      </c>
      <c r="E1291" s="675" t="e">
        <f>VLOOKUP(F1291,DB!$D$4:$G$403,2,FALSE)</f>
        <v>#N/A</v>
      </c>
      <c r="F1291" s="491"/>
      <c r="G1291" s="491"/>
      <c r="H1291" s="492"/>
      <c r="I1291" s="493"/>
      <c r="J1291" s="494" t="str">
        <f>IF(I1291="","I열의 환율적용방법 선택",IF(I1291="개별환율", "직접입력 하세요.", IF(OR(I1291="가중평균환율",I1291="송금환율"), "직접입력 하세요.", IF(I1291="원화집행", 1, IF(I1291="월별평균환율(미화)",VLOOKUP(MONTH(A1291),월별평균환율!$B$34:$D$45,2,0), IF(I1291="월별평균환율(현지화)",VLOOKUP(MONTH(A1291),월별평균환율!$B$34:$D$45,3,0)))))))</f>
        <v>I열의 환율적용방법 선택</v>
      </c>
      <c r="K1291" s="495">
        <f t="shared" si="20"/>
        <v>0</v>
      </c>
      <c r="L1291" s="491"/>
      <c r="M1291" s="496"/>
      <c r="N1291" s="496"/>
    </row>
    <row r="1292" spans="1:14" x14ac:dyDescent="0.3">
      <c r="A1292" s="490"/>
      <c r="B1292" s="490"/>
      <c r="C1292" s="673" t="e">
        <f>VLOOKUP(F1292,DB!$D$4:$G$403,4,FALSE)</f>
        <v>#N/A</v>
      </c>
      <c r="D1292" s="674" t="e">
        <f>VLOOKUP(F1292,DB!$D$4:$G$403,3,FALSE)</f>
        <v>#N/A</v>
      </c>
      <c r="E1292" s="675" t="e">
        <f>VLOOKUP(F1292,DB!$D$4:$G$403,2,FALSE)</f>
        <v>#N/A</v>
      </c>
      <c r="F1292" s="491"/>
      <c r="G1292" s="491"/>
      <c r="H1292" s="492"/>
      <c r="I1292" s="493"/>
      <c r="J1292" s="494" t="str">
        <f>IF(I1292="","I열의 환율적용방법 선택",IF(I1292="개별환율", "직접입력 하세요.", IF(OR(I1292="가중평균환율",I1292="송금환율"), "직접입력 하세요.", IF(I1292="원화집행", 1, IF(I1292="월별평균환율(미화)",VLOOKUP(MONTH(A1292),월별평균환율!$B$34:$D$45,2,0), IF(I1292="월별평균환율(현지화)",VLOOKUP(MONTH(A1292),월별평균환율!$B$34:$D$45,3,0)))))))</f>
        <v>I열의 환율적용방법 선택</v>
      </c>
      <c r="K1292" s="495">
        <f t="shared" si="20"/>
        <v>0</v>
      </c>
      <c r="L1292" s="491"/>
      <c r="M1292" s="496"/>
      <c r="N1292" s="496"/>
    </row>
    <row r="1293" spans="1:14" x14ac:dyDescent="0.3">
      <c r="A1293" s="490"/>
      <c r="B1293" s="490"/>
      <c r="C1293" s="673" t="e">
        <f>VLOOKUP(F1293,DB!$D$4:$G$403,4,FALSE)</f>
        <v>#N/A</v>
      </c>
      <c r="D1293" s="674" t="e">
        <f>VLOOKUP(F1293,DB!$D$4:$G$403,3,FALSE)</f>
        <v>#N/A</v>
      </c>
      <c r="E1293" s="675" t="e">
        <f>VLOOKUP(F1293,DB!$D$4:$G$403,2,FALSE)</f>
        <v>#N/A</v>
      </c>
      <c r="F1293" s="491"/>
      <c r="G1293" s="491"/>
      <c r="H1293" s="492"/>
      <c r="I1293" s="493"/>
      <c r="J1293" s="494" t="str">
        <f>IF(I1293="","I열의 환율적용방법 선택",IF(I1293="개별환율", "직접입력 하세요.", IF(OR(I1293="가중평균환율",I1293="송금환율"), "직접입력 하세요.", IF(I1293="원화집행", 1, IF(I1293="월별평균환율(미화)",VLOOKUP(MONTH(A1293),월별평균환율!$B$34:$D$45,2,0), IF(I1293="월별평균환율(현지화)",VLOOKUP(MONTH(A1293),월별평균환율!$B$34:$D$45,3,0)))))))</f>
        <v>I열의 환율적용방법 선택</v>
      </c>
      <c r="K1293" s="495">
        <f t="shared" si="20"/>
        <v>0</v>
      </c>
      <c r="L1293" s="491"/>
      <c r="M1293" s="496"/>
      <c r="N1293" s="496"/>
    </row>
    <row r="1294" spans="1:14" x14ac:dyDescent="0.3">
      <c r="A1294" s="490"/>
      <c r="B1294" s="490"/>
      <c r="C1294" s="673" t="e">
        <f>VLOOKUP(F1294,DB!$D$4:$G$403,4,FALSE)</f>
        <v>#N/A</v>
      </c>
      <c r="D1294" s="674" t="e">
        <f>VLOOKUP(F1294,DB!$D$4:$G$403,3,FALSE)</f>
        <v>#N/A</v>
      </c>
      <c r="E1294" s="675" t="e">
        <f>VLOOKUP(F1294,DB!$D$4:$G$403,2,FALSE)</f>
        <v>#N/A</v>
      </c>
      <c r="F1294" s="491"/>
      <c r="G1294" s="491"/>
      <c r="H1294" s="492"/>
      <c r="I1294" s="493"/>
      <c r="J1294" s="494" t="str">
        <f>IF(I1294="","I열의 환율적용방법 선택",IF(I1294="개별환율", "직접입력 하세요.", IF(OR(I1294="가중평균환율",I1294="송금환율"), "직접입력 하세요.", IF(I1294="원화집행", 1, IF(I1294="월별평균환율(미화)",VLOOKUP(MONTH(A1294),월별평균환율!$B$34:$D$45,2,0), IF(I1294="월별평균환율(현지화)",VLOOKUP(MONTH(A1294),월별평균환율!$B$34:$D$45,3,0)))))))</f>
        <v>I열의 환율적용방법 선택</v>
      </c>
      <c r="K1294" s="495">
        <f t="shared" si="20"/>
        <v>0</v>
      </c>
      <c r="L1294" s="491"/>
      <c r="M1294" s="496"/>
      <c r="N1294" s="496"/>
    </row>
    <row r="1295" spans="1:14" x14ac:dyDescent="0.3">
      <c r="A1295" s="490"/>
      <c r="B1295" s="490"/>
      <c r="C1295" s="673" t="e">
        <f>VLOOKUP(F1295,DB!$D$4:$G$403,4,FALSE)</f>
        <v>#N/A</v>
      </c>
      <c r="D1295" s="674" t="e">
        <f>VLOOKUP(F1295,DB!$D$4:$G$403,3,FALSE)</f>
        <v>#N/A</v>
      </c>
      <c r="E1295" s="675" t="e">
        <f>VLOOKUP(F1295,DB!$D$4:$G$403,2,FALSE)</f>
        <v>#N/A</v>
      </c>
      <c r="F1295" s="491"/>
      <c r="G1295" s="491"/>
      <c r="H1295" s="492"/>
      <c r="I1295" s="493"/>
      <c r="J1295" s="494" t="str">
        <f>IF(I1295="","I열의 환율적용방법 선택",IF(I1295="개별환율", "직접입력 하세요.", IF(OR(I1295="가중평균환율",I1295="송금환율"), "직접입력 하세요.", IF(I1295="원화집행", 1, IF(I1295="월별평균환율(미화)",VLOOKUP(MONTH(A1295),월별평균환율!$B$34:$D$45,2,0), IF(I1295="월별평균환율(현지화)",VLOOKUP(MONTH(A1295),월별평균환율!$B$34:$D$45,3,0)))))))</f>
        <v>I열의 환율적용방법 선택</v>
      </c>
      <c r="K1295" s="495">
        <f t="shared" si="20"/>
        <v>0</v>
      </c>
      <c r="L1295" s="491"/>
      <c r="M1295" s="496"/>
      <c r="N1295" s="496"/>
    </row>
    <row r="1296" spans="1:14" x14ac:dyDescent="0.3">
      <c r="A1296" s="490"/>
      <c r="B1296" s="490"/>
      <c r="C1296" s="673" t="e">
        <f>VLOOKUP(F1296,DB!$D$4:$G$403,4,FALSE)</f>
        <v>#N/A</v>
      </c>
      <c r="D1296" s="674" t="e">
        <f>VLOOKUP(F1296,DB!$D$4:$G$403,3,FALSE)</f>
        <v>#N/A</v>
      </c>
      <c r="E1296" s="675" t="e">
        <f>VLOOKUP(F1296,DB!$D$4:$G$403,2,FALSE)</f>
        <v>#N/A</v>
      </c>
      <c r="F1296" s="491"/>
      <c r="G1296" s="491"/>
      <c r="H1296" s="492"/>
      <c r="I1296" s="493"/>
      <c r="J1296" s="494" t="str">
        <f>IF(I1296="","I열의 환율적용방법 선택",IF(I1296="개별환율", "직접입력 하세요.", IF(OR(I1296="가중평균환율",I1296="송금환율"), "직접입력 하세요.", IF(I1296="원화집행", 1, IF(I1296="월별평균환율(미화)",VLOOKUP(MONTH(A1296),월별평균환율!$B$34:$D$45,2,0), IF(I1296="월별평균환율(현지화)",VLOOKUP(MONTH(A1296),월별평균환율!$B$34:$D$45,3,0)))))))</f>
        <v>I열의 환율적용방법 선택</v>
      </c>
      <c r="K1296" s="495">
        <f t="shared" si="20"/>
        <v>0</v>
      </c>
      <c r="L1296" s="491"/>
      <c r="M1296" s="496"/>
      <c r="N1296" s="496"/>
    </row>
    <row r="1297" spans="1:14" x14ac:dyDescent="0.3">
      <c r="A1297" s="490"/>
      <c r="B1297" s="490"/>
      <c r="C1297" s="673" t="e">
        <f>VLOOKUP(F1297,DB!$D$4:$G$403,4,FALSE)</f>
        <v>#N/A</v>
      </c>
      <c r="D1297" s="674" t="e">
        <f>VLOOKUP(F1297,DB!$D$4:$G$403,3,FALSE)</f>
        <v>#N/A</v>
      </c>
      <c r="E1297" s="675" t="e">
        <f>VLOOKUP(F1297,DB!$D$4:$G$403,2,FALSE)</f>
        <v>#N/A</v>
      </c>
      <c r="F1297" s="491"/>
      <c r="G1297" s="491"/>
      <c r="H1297" s="492"/>
      <c r="I1297" s="493"/>
      <c r="J1297" s="494" t="str">
        <f>IF(I1297="","I열의 환율적용방법 선택",IF(I1297="개별환율", "직접입력 하세요.", IF(OR(I1297="가중평균환율",I1297="송금환율"), "직접입력 하세요.", IF(I1297="원화집행", 1, IF(I1297="월별평균환율(미화)",VLOOKUP(MONTH(A1297),월별평균환율!$B$34:$D$45,2,0), IF(I1297="월별평균환율(현지화)",VLOOKUP(MONTH(A1297),월별평균환율!$B$34:$D$45,3,0)))))))</f>
        <v>I열의 환율적용방법 선택</v>
      </c>
      <c r="K1297" s="495">
        <f t="shared" si="20"/>
        <v>0</v>
      </c>
      <c r="L1297" s="491"/>
      <c r="M1297" s="496"/>
      <c r="N1297" s="496"/>
    </row>
    <row r="1298" spans="1:14" x14ac:dyDescent="0.3">
      <c r="A1298" s="490"/>
      <c r="B1298" s="490"/>
      <c r="C1298" s="673" t="e">
        <f>VLOOKUP(F1298,DB!$D$4:$G$403,4,FALSE)</f>
        <v>#N/A</v>
      </c>
      <c r="D1298" s="674" t="e">
        <f>VLOOKUP(F1298,DB!$D$4:$G$403,3,FALSE)</f>
        <v>#N/A</v>
      </c>
      <c r="E1298" s="675" t="e">
        <f>VLOOKUP(F1298,DB!$D$4:$G$403,2,FALSE)</f>
        <v>#N/A</v>
      </c>
      <c r="F1298" s="491"/>
      <c r="G1298" s="491"/>
      <c r="H1298" s="492"/>
      <c r="I1298" s="493"/>
      <c r="J1298" s="494" t="str">
        <f>IF(I1298="","I열의 환율적용방법 선택",IF(I1298="개별환율", "직접입력 하세요.", IF(OR(I1298="가중평균환율",I1298="송금환율"), "직접입력 하세요.", IF(I1298="원화집행", 1, IF(I1298="월별평균환율(미화)",VLOOKUP(MONTH(A1298),월별평균환율!$B$34:$D$45,2,0), IF(I1298="월별평균환율(현지화)",VLOOKUP(MONTH(A1298),월별평균환율!$B$34:$D$45,3,0)))))))</f>
        <v>I열의 환율적용방법 선택</v>
      </c>
      <c r="K1298" s="495">
        <f t="shared" si="20"/>
        <v>0</v>
      </c>
      <c r="L1298" s="491"/>
      <c r="M1298" s="496"/>
      <c r="N1298" s="496"/>
    </row>
    <row r="1299" spans="1:14" x14ac:dyDescent="0.3">
      <c r="A1299" s="490"/>
      <c r="B1299" s="490"/>
      <c r="C1299" s="673" t="e">
        <f>VLOOKUP(F1299,DB!$D$4:$G$403,4,FALSE)</f>
        <v>#N/A</v>
      </c>
      <c r="D1299" s="674" t="e">
        <f>VLOOKUP(F1299,DB!$D$4:$G$403,3,FALSE)</f>
        <v>#N/A</v>
      </c>
      <c r="E1299" s="675" t="e">
        <f>VLOOKUP(F1299,DB!$D$4:$G$403,2,FALSE)</f>
        <v>#N/A</v>
      </c>
      <c r="F1299" s="491"/>
      <c r="G1299" s="491"/>
      <c r="H1299" s="492"/>
      <c r="I1299" s="493"/>
      <c r="J1299" s="494" t="str">
        <f>IF(I1299="","I열의 환율적용방법 선택",IF(I1299="개별환율", "직접입력 하세요.", IF(OR(I1299="가중평균환율",I1299="송금환율"), "직접입력 하세요.", IF(I1299="원화집행", 1, IF(I1299="월별평균환율(미화)",VLOOKUP(MONTH(A1299),월별평균환율!$B$34:$D$45,2,0), IF(I1299="월별평균환율(현지화)",VLOOKUP(MONTH(A1299),월별평균환율!$B$34:$D$45,3,0)))))))</f>
        <v>I열의 환율적용방법 선택</v>
      </c>
      <c r="K1299" s="495">
        <f t="shared" si="20"/>
        <v>0</v>
      </c>
      <c r="L1299" s="491"/>
      <c r="M1299" s="496"/>
      <c r="N1299" s="496"/>
    </row>
    <row r="1300" spans="1:14" x14ac:dyDescent="0.3">
      <c r="A1300" s="490"/>
      <c r="B1300" s="490"/>
      <c r="C1300" s="673" t="e">
        <f>VLOOKUP(F1300,DB!$D$4:$G$403,4,FALSE)</f>
        <v>#N/A</v>
      </c>
      <c r="D1300" s="674" t="e">
        <f>VLOOKUP(F1300,DB!$D$4:$G$403,3,FALSE)</f>
        <v>#N/A</v>
      </c>
      <c r="E1300" s="675" t="e">
        <f>VLOOKUP(F1300,DB!$D$4:$G$403,2,FALSE)</f>
        <v>#N/A</v>
      </c>
      <c r="F1300" s="491"/>
      <c r="G1300" s="491"/>
      <c r="H1300" s="492"/>
      <c r="I1300" s="493"/>
      <c r="J1300" s="494" t="str">
        <f>IF(I1300="","I열의 환율적용방법 선택",IF(I1300="개별환율", "직접입력 하세요.", IF(OR(I1300="가중평균환율",I1300="송금환율"), "직접입력 하세요.", IF(I1300="원화집행", 1, IF(I1300="월별평균환율(미화)",VLOOKUP(MONTH(A1300),월별평균환율!$B$34:$D$45,2,0), IF(I1300="월별평균환율(현지화)",VLOOKUP(MONTH(A1300),월별평균환율!$B$34:$D$45,3,0)))))))</f>
        <v>I열의 환율적용방법 선택</v>
      </c>
      <c r="K1300" s="495">
        <f t="shared" si="20"/>
        <v>0</v>
      </c>
      <c r="L1300" s="491"/>
      <c r="M1300" s="496"/>
      <c r="N1300" s="496"/>
    </row>
    <row r="1301" spans="1:14" x14ac:dyDescent="0.3">
      <c r="A1301" s="490"/>
      <c r="B1301" s="490"/>
      <c r="C1301" s="673" t="e">
        <f>VLOOKUP(F1301,DB!$D$4:$G$403,4,FALSE)</f>
        <v>#N/A</v>
      </c>
      <c r="D1301" s="674" t="e">
        <f>VLOOKUP(F1301,DB!$D$4:$G$403,3,FALSE)</f>
        <v>#N/A</v>
      </c>
      <c r="E1301" s="675" t="e">
        <f>VLOOKUP(F1301,DB!$D$4:$G$403,2,FALSE)</f>
        <v>#N/A</v>
      </c>
      <c r="F1301" s="491"/>
      <c r="G1301" s="491"/>
      <c r="H1301" s="492"/>
      <c r="I1301" s="493"/>
      <c r="J1301" s="494" t="str">
        <f>IF(I1301="","I열의 환율적용방법 선택",IF(I1301="개별환율", "직접입력 하세요.", IF(OR(I1301="가중평균환율",I1301="송금환율"), "직접입력 하세요.", IF(I1301="원화집행", 1, IF(I1301="월별평균환율(미화)",VLOOKUP(MONTH(A1301),월별평균환율!$B$34:$D$45,2,0), IF(I1301="월별평균환율(현지화)",VLOOKUP(MONTH(A1301),월별평균환율!$B$34:$D$45,3,0)))))))</f>
        <v>I열의 환율적용방법 선택</v>
      </c>
      <c r="K1301" s="495">
        <f t="shared" si="20"/>
        <v>0</v>
      </c>
      <c r="L1301" s="491"/>
      <c r="M1301" s="496"/>
      <c r="N1301" s="496"/>
    </row>
    <row r="1302" spans="1:14" x14ac:dyDescent="0.3">
      <c r="A1302" s="490"/>
      <c r="B1302" s="490"/>
      <c r="C1302" s="673" t="e">
        <f>VLOOKUP(F1302,DB!$D$4:$G$403,4,FALSE)</f>
        <v>#N/A</v>
      </c>
      <c r="D1302" s="674" t="e">
        <f>VLOOKUP(F1302,DB!$D$4:$G$403,3,FALSE)</f>
        <v>#N/A</v>
      </c>
      <c r="E1302" s="675" t="e">
        <f>VLOOKUP(F1302,DB!$D$4:$G$403,2,FALSE)</f>
        <v>#N/A</v>
      </c>
      <c r="F1302" s="491"/>
      <c r="G1302" s="491"/>
      <c r="H1302" s="492"/>
      <c r="I1302" s="493"/>
      <c r="J1302" s="494" t="str">
        <f>IF(I1302="","I열의 환율적용방법 선택",IF(I1302="개별환율", "직접입력 하세요.", IF(OR(I1302="가중평균환율",I1302="송금환율"), "직접입력 하세요.", IF(I1302="원화집행", 1, IF(I1302="월별평균환율(미화)",VLOOKUP(MONTH(A1302),월별평균환율!$B$34:$D$45,2,0), IF(I1302="월별평균환율(현지화)",VLOOKUP(MONTH(A1302),월별평균환율!$B$34:$D$45,3,0)))))))</f>
        <v>I열의 환율적용방법 선택</v>
      </c>
      <c r="K1302" s="495">
        <f t="shared" si="20"/>
        <v>0</v>
      </c>
      <c r="L1302" s="491"/>
      <c r="M1302" s="496"/>
      <c r="N1302" s="496"/>
    </row>
    <row r="1303" spans="1:14" x14ac:dyDescent="0.3">
      <c r="A1303" s="490"/>
      <c r="B1303" s="490"/>
      <c r="C1303" s="673" t="e">
        <f>VLOOKUP(F1303,DB!$D$4:$G$403,4,FALSE)</f>
        <v>#N/A</v>
      </c>
      <c r="D1303" s="674" t="e">
        <f>VLOOKUP(F1303,DB!$D$4:$G$403,3,FALSE)</f>
        <v>#N/A</v>
      </c>
      <c r="E1303" s="675" t="e">
        <f>VLOOKUP(F1303,DB!$D$4:$G$403,2,FALSE)</f>
        <v>#N/A</v>
      </c>
      <c r="F1303" s="491"/>
      <c r="G1303" s="491"/>
      <c r="H1303" s="492"/>
      <c r="I1303" s="493"/>
      <c r="J1303" s="494" t="str">
        <f>IF(I1303="","I열의 환율적용방법 선택",IF(I1303="개별환율", "직접입력 하세요.", IF(OR(I1303="가중평균환율",I1303="송금환율"), "직접입력 하세요.", IF(I1303="원화집행", 1, IF(I1303="월별평균환율(미화)",VLOOKUP(MONTH(A1303),월별평균환율!$B$34:$D$45,2,0), IF(I1303="월별평균환율(현지화)",VLOOKUP(MONTH(A1303),월별평균환율!$B$34:$D$45,3,0)))))))</f>
        <v>I열의 환율적용방법 선택</v>
      </c>
      <c r="K1303" s="495">
        <f t="shared" si="20"/>
        <v>0</v>
      </c>
      <c r="L1303" s="491"/>
      <c r="M1303" s="496"/>
      <c r="N1303" s="496"/>
    </row>
    <row r="1304" spans="1:14" x14ac:dyDescent="0.3">
      <c r="A1304" s="490"/>
      <c r="B1304" s="490"/>
      <c r="C1304" s="673" t="e">
        <f>VLOOKUP(F1304,DB!$D$4:$G$403,4,FALSE)</f>
        <v>#N/A</v>
      </c>
      <c r="D1304" s="674" t="e">
        <f>VLOOKUP(F1304,DB!$D$4:$G$403,3,FALSE)</f>
        <v>#N/A</v>
      </c>
      <c r="E1304" s="675" t="e">
        <f>VLOOKUP(F1304,DB!$D$4:$G$403,2,FALSE)</f>
        <v>#N/A</v>
      </c>
      <c r="F1304" s="491"/>
      <c r="G1304" s="491"/>
      <c r="H1304" s="492"/>
      <c r="I1304" s="493"/>
      <c r="J1304" s="494" t="str">
        <f>IF(I1304="","I열의 환율적용방법 선택",IF(I1304="개별환율", "직접입력 하세요.", IF(OR(I1304="가중평균환율",I1304="송금환율"), "직접입력 하세요.", IF(I1304="원화집행", 1, IF(I1304="월별평균환율(미화)",VLOOKUP(MONTH(A1304),월별평균환율!$B$34:$D$45,2,0), IF(I1304="월별평균환율(현지화)",VLOOKUP(MONTH(A1304),월별평균환율!$B$34:$D$45,3,0)))))))</f>
        <v>I열의 환율적용방법 선택</v>
      </c>
      <c r="K1304" s="495">
        <f t="shared" si="20"/>
        <v>0</v>
      </c>
      <c r="L1304" s="491"/>
      <c r="M1304" s="496"/>
      <c r="N1304" s="496"/>
    </row>
    <row r="1305" spans="1:14" x14ac:dyDescent="0.3">
      <c r="A1305" s="490"/>
      <c r="B1305" s="490"/>
      <c r="C1305" s="673" t="e">
        <f>VLOOKUP(F1305,DB!$D$4:$G$403,4,FALSE)</f>
        <v>#N/A</v>
      </c>
      <c r="D1305" s="674" t="e">
        <f>VLOOKUP(F1305,DB!$D$4:$G$403,3,FALSE)</f>
        <v>#N/A</v>
      </c>
      <c r="E1305" s="675" t="e">
        <f>VLOOKUP(F1305,DB!$D$4:$G$403,2,FALSE)</f>
        <v>#N/A</v>
      </c>
      <c r="F1305" s="491"/>
      <c r="G1305" s="491"/>
      <c r="H1305" s="492"/>
      <c r="I1305" s="493"/>
      <c r="J1305" s="494" t="str">
        <f>IF(I1305="","I열의 환율적용방법 선택",IF(I1305="개별환율", "직접입력 하세요.", IF(OR(I1305="가중평균환율",I1305="송금환율"), "직접입력 하세요.", IF(I1305="원화집행", 1, IF(I1305="월별평균환율(미화)",VLOOKUP(MONTH(A1305),월별평균환율!$B$34:$D$45,2,0), IF(I1305="월별평균환율(현지화)",VLOOKUP(MONTH(A1305),월별평균환율!$B$34:$D$45,3,0)))))))</f>
        <v>I열의 환율적용방법 선택</v>
      </c>
      <c r="K1305" s="495">
        <f t="shared" si="20"/>
        <v>0</v>
      </c>
      <c r="L1305" s="491"/>
      <c r="M1305" s="496"/>
      <c r="N1305" s="496"/>
    </row>
    <row r="1306" spans="1:14" x14ac:dyDescent="0.3">
      <c r="A1306" s="490"/>
      <c r="B1306" s="490"/>
      <c r="C1306" s="673" t="e">
        <f>VLOOKUP(F1306,DB!$D$4:$G$403,4,FALSE)</f>
        <v>#N/A</v>
      </c>
      <c r="D1306" s="674" t="e">
        <f>VLOOKUP(F1306,DB!$D$4:$G$403,3,FALSE)</f>
        <v>#N/A</v>
      </c>
      <c r="E1306" s="675" t="e">
        <f>VLOOKUP(F1306,DB!$D$4:$G$403,2,FALSE)</f>
        <v>#N/A</v>
      </c>
      <c r="F1306" s="491"/>
      <c r="G1306" s="491"/>
      <c r="H1306" s="492"/>
      <c r="I1306" s="493"/>
      <c r="J1306" s="494" t="str">
        <f>IF(I1306="","I열의 환율적용방법 선택",IF(I1306="개별환율", "직접입력 하세요.", IF(OR(I1306="가중평균환율",I1306="송금환율"), "직접입력 하세요.", IF(I1306="원화집행", 1, IF(I1306="월별평균환율(미화)",VLOOKUP(MONTH(A1306),월별평균환율!$B$34:$D$45,2,0), IF(I1306="월별평균환율(현지화)",VLOOKUP(MONTH(A1306),월별평균환율!$B$34:$D$45,3,0)))))))</f>
        <v>I열의 환율적용방법 선택</v>
      </c>
      <c r="K1306" s="495">
        <f t="shared" si="20"/>
        <v>0</v>
      </c>
      <c r="L1306" s="491"/>
      <c r="M1306" s="496"/>
      <c r="N1306" s="496"/>
    </row>
    <row r="1307" spans="1:14" x14ac:dyDescent="0.3">
      <c r="A1307" s="490"/>
      <c r="B1307" s="490"/>
      <c r="C1307" s="673" t="e">
        <f>VLOOKUP(F1307,DB!$D$4:$G$403,4,FALSE)</f>
        <v>#N/A</v>
      </c>
      <c r="D1307" s="674" t="e">
        <f>VLOOKUP(F1307,DB!$D$4:$G$403,3,FALSE)</f>
        <v>#N/A</v>
      </c>
      <c r="E1307" s="675" t="e">
        <f>VLOOKUP(F1307,DB!$D$4:$G$403,2,FALSE)</f>
        <v>#N/A</v>
      </c>
      <c r="F1307" s="491"/>
      <c r="G1307" s="491"/>
      <c r="H1307" s="492"/>
      <c r="I1307" s="493"/>
      <c r="J1307" s="494" t="str">
        <f>IF(I1307="","I열의 환율적용방법 선택",IF(I1307="개별환율", "직접입력 하세요.", IF(OR(I1307="가중평균환율",I1307="송금환율"), "직접입력 하세요.", IF(I1307="원화집행", 1, IF(I1307="월별평균환율(미화)",VLOOKUP(MONTH(A1307),월별평균환율!$B$34:$D$45,2,0), IF(I1307="월별평균환율(현지화)",VLOOKUP(MONTH(A1307),월별평균환율!$B$34:$D$45,3,0)))))))</f>
        <v>I열의 환율적용방법 선택</v>
      </c>
      <c r="K1307" s="495">
        <f t="shared" si="20"/>
        <v>0</v>
      </c>
      <c r="L1307" s="491"/>
      <c r="M1307" s="496"/>
      <c r="N1307" s="496"/>
    </row>
    <row r="1308" spans="1:14" x14ac:dyDescent="0.3">
      <c r="A1308" s="490"/>
      <c r="B1308" s="490"/>
      <c r="C1308" s="673" t="e">
        <f>VLOOKUP(F1308,DB!$D$4:$G$403,4,FALSE)</f>
        <v>#N/A</v>
      </c>
      <c r="D1308" s="674" t="e">
        <f>VLOOKUP(F1308,DB!$D$4:$G$403,3,FALSE)</f>
        <v>#N/A</v>
      </c>
      <c r="E1308" s="675" t="e">
        <f>VLOOKUP(F1308,DB!$D$4:$G$403,2,FALSE)</f>
        <v>#N/A</v>
      </c>
      <c r="F1308" s="491"/>
      <c r="G1308" s="491"/>
      <c r="H1308" s="492"/>
      <c r="I1308" s="493"/>
      <c r="J1308" s="494" t="str">
        <f>IF(I1308="","I열의 환율적용방법 선택",IF(I1308="개별환율", "직접입력 하세요.", IF(OR(I1308="가중평균환율",I1308="송금환율"), "직접입력 하세요.", IF(I1308="원화집행", 1, IF(I1308="월별평균환율(미화)",VLOOKUP(MONTH(A1308),월별평균환율!$B$34:$D$45,2,0), IF(I1308="월별평균환율(현지화)",VLOOKUP(MONTH(A1308),월별평균환율!$B$34:$D$45,3,0)))))))</f>
        <v>I열의 환율적용방법 선택</v>
      </c>
      <c r="K1308" s="495">
        <f t="shared" si="20"/>
        <v>0</v>
      </c>
      <c r="L1308" s="491"/>
      <c r="M1308" s="496"/>
      <c r="N1308" s="496"/>
    </row>
    <row r="1309" spans="1:14" x14ac:dyDescent="0.3">
      <c r="A1309" s="490"/>
      <c r="B1309" s="490"/>
      <c r="C1309" s="673" t="e">
        <f>VLOOKUP(F1309,DB!$D$4:$G$403,4,FALSE)</f>
        <v>#N/A</v>
      </c>
      <c r="D1309" s="674" t="e">
        <f>VLOOKUP(F1309,DB!$D$4:$G$403,3,FALSE)</f>
        <v>#N/A</v>
      </c>
      <c r="E1309" s="675" t="e">
        <f>VLOOKUP(F1309,DB!$D$4:$G$403,2,FALSE)</f>
        <v>#N/A</v>
      </c>
      <c r="F1309" s="491"/>
      <c r="G1309" s="491"/>
      <c r="H1309" s="492"/>
      <c r="I1309" s="493"/>
      <c r="J1309" s="494" t="str">
        <f>IF(I1309="","I열의 환율적용방법 선택",IF(I1309="개별환율", "직접입력 하세요.", IF(OR(I1309="가중평균환율",I1309="송금환율"), "직접입력 하세요.", IF(I1309="원화집행", 1, IF(I1309="월별평균환율(미화)",VLOOKUP(MONTH(A1309),월별평균환율!$B$34:$D$45,2,0), IF(I1309="월별평균환율(현지화)",VLOOKUP(MONTH(A1309),월별평균환율!$B$34:$D$45,3,0)))))))</f>
        <v>I열의 환율적용방법 선택</v>
      </c>
      <c r="K1309" s="495">
        <f t="shared" si="20"/>
        <v>0</v>
      </c>
      <c r="L1309" s="491"/>
      <c r="M1309" s="496"/>
      <c r="N1309" s="496"/>
    </row>
    <row r="1310" spans="1:14" x14ac:dyDescent="0.3">
      <c r="A1310" s="490"/>
      <c r="B1310" s="490"/>
      <c r="C1310" s="673" t="e">
        <f>VLOOKUP(F1310,DB!$D$4:$G$403,4,FALSE)</f>
        <v>#N/A</v>
      </c>
      <c r="D1310" s="674" t="e">
        <f>VLOOKUP(F1310,DB!$D$4:$G$403,3,FALSE)</f>
        <v>#N/A</v>
      </c>
      <c r="E1310" s="675" t="e">
        <f>VLOOKUP(F1310,DB!$D$4:$G$403,2,FALSE)</f>
        <v>#N/A</v>
      </c>
      <c r="F1310" s="491"/>
      <c r="G1310" s="491"/>
      <c r="H1310" s="492"/>
      <c r="I1310" s="493"/>
      <c r="J1310" s="494" t="str">
        <f>IF(I1310="","I열의 환율적용방법 선택",IF(I1310="개별환율", "직접입력 하세요.", IF(OR(I1310="가중평균환율",I1310="송금환율"), "직접입력 하세요.", IF(I1310="원화집행", 1, IF(I1310="월별평균환율(미화)",VLOOKUP(MONTH(A1310),월별평균환율!$B$34:$D$45,2,0), IF(I1310="월별평균환율(현지화)",VLOOKUP(MONTH(A1310),월별평균환율!$B$34:$D$45,3,0)))))))</f>
        <v>I열의 환율적용방법 선택</v>
      </c>
      <c r="K1310" s="495">
        <f t="shared" si="20"/>
        <v>0</v>
      </c>
      <c r="L1310" s="491"/>
      <c r="M1310" s="496"/>
      <c r="N1310" s="496"/>
    </row>
    <row r="1311" spans="1:14" x14ac:dyDescent="0.3">
      <c r="A1311" s="490"/>
      <c r="B1311" s="490"/>
      <c r="C1311" s="673" t="e">
        <f>VLOOKUP(F1311,DB!$D$4:$G$403,4,FALSE)</f>
        <v>#N/A</v>
      </c>
      <c r="D1311" s="674" t="e">
        <f>VLOOKUP(F1311,DB!$D$4:$G$403,3,FALSE)</f>
        <v>#N/A</v>
      </c>
      <c r="E1311" s="675" t="e">
        <f>VLOOKUP(F1311,DB!$D$4:$G$403,2,FALSE)</f>
        <v>#N/A</v>
      </c>
      <c r="F1311" s="491"/>
      <c r="G1311" s="491"/>
      <c r="H1311" s="492"/>
      <c r="I1311" s="493"/>
      <c r="J1311" s="494" t="str">
        <f>IF(I1311="","I열의 환율적용방법 선택",IF(I1311="개별환율", "직접입력 하세요.", IF(OR(I1311="가중평균환율",I1311="송금환율"), "직접입력 하세요.", IF(I1311="원화집행", 1, IF(I1311="월별평균환율(미화)",VLOOKUP(MONTH(A1311),월별평균환율!$B$34:$D$45,2,0), IF(I1311="월별평균환율(현지화)",VLOOKUP(MONTH(A1311),월별평균환율!$B$34:$D$45,3,0)))))))</f>
        <v>I열의 환율적용방법 선택</v>
      </c>
      <c r="K1311" s="495">
        <f t="shared" si="20"/>
        <v>0</v>
      </c>
      <c r="L1311" s="491"/>
      <c r="M1311" s="496"/>
      <c r="N1311" s="496"/>
    </row>
    <row r="1312" spans="1:14" x14ac:dyDescent="0.3">
      <c r="A1312" s="490"/>
      <c r="B1312" s="490"/>
      <c r="C1312" s="673" t="e">
        <f>VLOOKUP(F1312,DB!$D$4:$G$403,4,FALSE)</f>
        <v>#N/A</v>
      </c>
      <c r="D1312" s="674" t="e">
        <f>VLOOKUP(F1312,DB!$D$4:$G$403,3,FALSE)</f>
        <v>#N/A</v>
      </c>
      <c r="E1312" s="675" t="e">
        <f>VLOOKUP(F1312,DB!$D$4:$G$403,2,FALSE)</f>
        <v>#N/A</v>
      </c>
      <c r="F1312" s="491"/>
      <c r="G1312" s="491"/>
      <c r="H1312" s="492"/>
      <c r="I1312" s="493"/>
      <c r="J1312" s="494" t="str">
        <f>IF(I1312="","I열의 환율적용방법 선택",IF(I1312="개별환율", "직접입력 하세요.", IF(OR(I1312="가중평균환율",I1312="송금환율"), "직접입력 하세요.", IF(I1312="원화집행", 1, IF(I1312="월별평균환율(미화)",VLOOKUP(MONTH(A1312),월별평균환율!$B$34:$D$45,2,0), IF(I1312="월별평균환율(현지화)",VLOOKUP(MONTH(A1312),월별평균환율!$B$34:$D$45,3,0)))))))</f>
        <v>I열의 환율적용방법 선택</v>
      </c>
      <c r="K1312" s="495">
        <f t="shared" si="20"/>
        <v>0</v>
      </c>
      <c r="L1312" s="491"/>
      <c r="M1312" s="496"/>
      <c r="N1312" s="496"/>
    </row>
    <row r="1313" spans="1:14" x14ac:dyDescent="0.3">
      <c r="A1313" s="490"/>
      <c r="B1313" s="490"/>
      <c r="C1313" s="673" t="e">
        <f>VLOOKUP(F1313,DB!$D$4:$G$403,4,FALSE)</f>
        <v>#N/A</v>
      </c>
      <c r="D1313" s="674" t="e">
        <f>VLOOKUP(F1313,DB!$D$4:$G$403,3,FALSE)</f>
        <v>#N/A</v>
      </c>
      <c r="E1313" s="675" t="e">
        <f>VLOOKUP(F1313,DB!$D$4:$G$403,2,FALSE)</f>
        <v>#N/A</v>
      </c>
      <c r="F1313" s="491"/>
      <c r="G1313" s="491"/>
      <c r="H1313" s="492"/>
      <c r="I1313" s="493"/>
      <c r="J1313" s="494" t="str">
        <f>IF(I1313="","I열의 환율적용방법 선택",IF(I1313="개별환율", "직접입력 하세요.", IF(OR(I1313="가중평균환율",I1313="송금환율"), "직접입력 하세요.", IF(I1313="원화집행", 1, IF(I1313="월별평균환율(미화)",VLOOKUP(MONTH(A1313),월별평균환율!$B$34:$D$45,2,0), IF(I1313="월별평균환율(현지화)",VLOOKUP(MONTH(A1313),월별평균환율!$B$34:$D$45,3,0)))))))</f>
        <v>I열의 환율적용방법 선택</v>
      </c>
      <c r="K1313" s="495">
        <f t="shared" si="20"/>
        <v>0</v>
      </c>
      <c r="L1313" s="491"/>
      <c r="M1313" s="496"/>
      <c r="N1313" s="496"/>
    </row>
    <row r="1314" spans="1:14" x14ac:dyDescent="0.3">
      <c r="A1314" s="490"/>
      <c r="B1314" s="490"/>
      <c r="C1314" s="673" t="e">
        <f>VLOOKUP(F1314,DB!$D$4:$G$403,4,FALSE)</f>
        <v>#N/A</v>
      </c>
      <c r="D1314" s="674" t="e">
        <f>VLOOKUP(F1314,DB!$D$4:$G$403,3,FALSE)</f>
        <v>#N/A</v>
      </c>
      <c r="E1314" s="675" t="e">
        <f>VLOOKUP(F1314,DB!$D$4:$G$403,2,FALSE)</f>
        <v>#N/A</v>
      </c>
      <c r="F1314" s="491"/>
      <c r="G1314" s="491"/>
      <c r="H1314" s="492"/>
      <c r="I1314" s="493"/>
      <c r="J1314" s="494" t="str">
        <f>IF(I1314="","I열의 환율적용방법 선택",IF(I1314="개별환율", "직접입력 하세요.", IF(OR(I1314="가중평균환율",I1314="송금환율"), "직접입력 하세요.", IF(I1314="원화집행", 1, IF(I1314="월별평균환율(미화)",VLOOKUP(MONTH(A1314),월별평균환율!$B$34:$D$45,2,0), IF(I1314="월별평균환율(현지화)",VLOOKUP(MONTH(A1314),월별평균환율!$B$34:$D$45,3,0)))))))</f>
        <v>I열의 환율적용방법 선택</v>
      </c>
      <c r="K1314" s="495">
        <f t="shared" si="20"/>
        <v>0</v>
      </c>
      <c r="L1314" s="491"/>
      <c r="M1314" s="496"/>
      <c r="N1314" s="496"/>
    </row>
    <row r="1315" spans="1:14" x14ac:dyDescent="0.3">
      <c r="A1315" s="490"/>
      <c r="B1315" s="490"/>
      <c r="C1315" s="673" t="e">
        <f>VLOOKUP(F1315,DB!$D$4:$G$403,4,FALSE)</f>
        <v>#N/A</v>
      </c>
      <c r="D1315" s="674" t="e">
        <f>VLOOKUP(F1315,DB!$D$4:$G$403,3,FALSE)</f>
        <v>#N/A</v>
      </c>
      <c r="E1315" s="675" t="e">
        <f>VLOOKUP(F1315,DB!$D$4:$G$403,2,FALSE)</f>
        <v>#N/A</v>
      </c>
      <c r="F1315" s="491"/>
      <c r="G1315" s="491"/>
      <c r="H1315" s="492"/>
      <c r="I1315" s="493"/>
      <c r="J1315" s="494" t="str">
        <f>IF(I1315="","I열의 환율적용방법 선택",IF(I1315="개별환율", "직접입력 하세요.", IF(OR(I1315="가중평균환율",I1315="송금환율"), "직접입력 하세요.", IF(I1315="원화집행", 1, IF(I1315="월별평균환율(미화)",VLOOKUP(MONTH(A1315),월별평균환율!$B$34:$D$45,2,0), IF(I1315="월별평균환율(현지화)",VLOOKUP(MONTH(A1315),월별평균환율!$B$34:$D$45,3,0)))))))</f>
        <v>I열의 환율적용방법 선택</v>
      </c>
      <c r="K1315" s="495">
        <f t="shared" si="20"/>
        <v>0</v>
      </c>
      <c r="L1315" s="491"/>
      <c r="M1315" s="496"/>
      <c r="N1315" s="496"/>
    </row>
    <row r="1316" spans="1:14" x14ac:dyDescent="0.3">
      <c r="A1316" s="490"/>
      <c r="B1316" s="490"/>
      <c r="C1316" s="673" t="e">
        <f>VLOOKUP(F1316,DB!$D$4:$G$403,4,FALSE)</f>
        <v>#N/A</v>
      </c>
      <c r="D1316" s="674" t="e">
        <f>VLOOKUP(F1316,DB!$D$4:$G$403,3,FALSE)</f>
        <v>#N/A</v>
      </c>
      <c r="E1316" s="675" t="e">
        <f>VLOOKUP(F1316,DB!$D$4:$G$403,2,FALSE)</f>
        <v>#N/A</v>
      </c>
      <c r="F1316" s="491"/>
      <c r="G1316" s="491"/>
      <c r="H1316" s="492"/>
      <c r="I1316" s="493"/>
      <c r="J1316" s="494" t="str">
        <f>IF(I1316="","I열의 환율적용방법 선택",IF(I1316="개별환율", "직접입력 하세요.", IF(OR(I1316="가중평균환율",I1316="송금환율"), "직접입력 하세요.", IF(I1316="원화집행", 1, IF(I1316="월별평균환율(미화)",VLOOKUP(MONTH(A1316),월별평균환율!$B$34:$D$45,2,0), IF(I1316="월별평균환율(현지화)",VLOOKUP(MONTH(A1316),월별평균환율!$B$34:$D$45,3,0)))))))</f>
        <v>I열의 환율적용방법 선택</v>
      </c>
      <c r="K1316" s="495">
        <f t="shared" si="20"/>
        <v>0</v>
      </c>
      <c r="L1316" s="491"/>
      <c r="M1316" s="496"/>
      <c r="N1316" s="496"/>
    </row>
    <row r="1317" spans="1:14" x14ac:dyDescent="0.3">
      <c r="A1317" s="490"/>
      <c r="B1317" s="490"/>
      <c r="C1317" s="673" t="e">
        <f>VLOOKUP(F1317,DB!$D$4:$G$403,4,FALSE)</f>
        <v>#N/A</v>
      </c>
      <c r="D1317" s="674" t="e">
        <f>VLOOKUP(F1317,DB!$D$4:$G$403,3,FALSE)</f>
        <v>#N/A</v>
      </c>
      <c r="E1317" s="675" t="e">
        <f>VLOOKUP(F1317,DB!$D$4:$G$403,2,FALSE)</f>
        <v>#N/A</v>
      </c>
      <c r="F1317" s="491"/>
      <c r="G1317" s="491"/>
      <c r="H1317" s="492"/>
      <c r="I1317" s="493"/>
      <c r="J1317" s="494" t="str">
        <f>IF(I1317="","I열의 환율적용방법 선택",IF(I1317="개별환율", "직접입력 하세요.", IF(OR(I1317="가중평균환율",I1317="송금환율"), "직접입력 하세요.", IF(I1317="원화집행", 1, IF(I1317="월별평균환율(미화)",VLOOKUP(MONTH(A1317),월별평균환율!$B$34:$D$45,2,0), IF(I1317="월별평균환율(현지화)",VLOOKUP(MONTH(A1317),월별평균환율!$B$34:$D$45,3,0)))))))</f>
        <v>I열의 환율적용방법 선택</v>
      </c>
      <c r="K1317" s="495">
        <f t="shared" si="20"/>
        <v>0</v>
      </c>
      <c r="L1317" s="491"/>
      <c r="M1317" s="496"/>
      <c r="N1317" s="496"/>
    </row>
    <row r="1318" spans="1:14" x14ac:dyDescent="0.3">
      <c r="A1318" s="490"/>
      <c r="B1318" s="490"/>
      <c r="C1318" s="673" t="e">
        <f>VLOOKUP(F1318,DB!$D$4:$G$403,4,FALSE)</f>
        <v>#N/A</v>
      </c>
      <c r="D1318" s="674" t="e">
        <f>VLOOKUP(F1318,DB!$D$4:$G$403,3,FALSE)</f>
        <v>#N/A</v>
      </c>
      <c r="E1318" s="675" t="e">
        <f>VLOOKUP(F1318,DB!$D$4:$G$403,2,FALSE)</f>
        <v>#N/A</v>
      </c>
      <c r="F1318" s="491"/>
      <c r="G1318" s="491"/>
      <c r="H1318" s="492"/>
      <c r="I1318" s="493"/>
      <c r="J1318" s="494" t="str">
        <f>IF(I1318="","I열의 환율적용방법 선택",IF(I1318="개별환율", "직접입력 하세요.", IF(OR(I1318="가중평균환율",I1318="송금환율"), "직접입력 하세요.", IF(I1318="원화집행", 1, IF(I1318="월별평균환율(미화)",VLOOKUP(MONTH(A1318),월별평균환율!$B$34:$D$45,2,0), IF(I1318="월별평균환율(현지화)",VLOOKUP(MONTH(A1318),월별평균환율!$B$34:$D$45,3,0)))))))</f>
        <v>I열의 환율적용방법 선택</v>
      </c>
      <c r="K1318" s="495">
        <f t="shared" si="20"/>
        <v>0</v>
      </c>
      <c r="L1318" s="491"/>
      <c r="M1318" s="496"/>
      <c r="N1318" s="496"/>
    </row>
    <row r="1319" spans="1:14" x14ac:dyDescent="0.3">
      <c r="A1319" s="490"/>
      <c r="B1319" s="490"/>
      <c r="C1319" s="673" t="e">
        <f>VLOOKUP(F1319,DB!$D$4:$G$403,4,FALSE)</f>
        <v>#N/A</v>
      </c>
      <c r="D1319" s="674" t="e">
        <f>VLOOKUP(F1319,DB!$D$4:$G$403,3,FALSE)</f>
        <v>#N/A</v>
      </c>
      <c r="E1319" s="675" t="e">
        <f>VLOOKUP(F1319,DB!$D$4:$G$403,2,FALSE)</f>
        <v>#N/A</v>
      </c>
      <c r="F1319" s="491"/>
      <c r="G1319" s="491"/>
      <c r="H1319" s="492"/>
      <c r="I1319" s="493"/>
      <c r="J1319" s="494" t="str">
        <f>IF(I1319="","I열의 환율적용방법 선택",IF(I1319="개별환율", "직접입력 하세요.", IF(OR(I1319="가중평균환율",I1319="송금환율"), "직접입력 하세요.", IF(I1319="원화집행", 1, IF(I1319="월별평균환율(미화)",VLOOKUP(MONTH(A1319),월별평균환율!$B$34:$D$45,2,0), IF(I1319="월별평균환율(현지화)",VLOOKUP(MONTH(A1319),월별평균환율!$B$34:$D$45,3,0)))))))</f>
        <v>I열의 환율적용방법 선택</v>
      </c>
      <c r="K1319" s="495">
        <f t="shared" si="20"/>
        <v>0</v>
      </c>
      <c r="L1319" s="491"/>
      <c r="M1319" s="496"/>
      <c r="N1319" s="496"/>
    </row>
    <row r="1320" spans="1:14" x14ac:dyDescent="0.3">
      <c r="A1320" s="490"/>
      <c r="B1320" s="490"/>
      <c r="C1320" s="673" t="e">
        <f>VLOOKUP(F1320,DB!$D$4:$G$403,4,FALSE)</f>
        <v>#N/A</v>
      </c>
      <c r="D1320" s="674" t="e">
        <f>VLOOKUP(F1320,DB!$D$4:$G$403,3,FALSE)</f>
        <v>#N/A</v>
      </c>
      <c r="E1320" s="675" t="e">
        <f>VLOOKUP(F1320,DB!$D$4:$G$403,2,FALSE)</f>
        <v>#N/A</v>
      </c>
      <c r="F1320" s="491"/>
      <c r="G1320" s="491"/>
      <c r="H1320" s="492"/>
      <c r="I1320" s="493"/>
      <c r="J1320" s="494" t="str">
        <f>IF(I1320="","I열의 환율적용방법 선택",IF(I1320="개별환율", "직접입력 하세요.", IF(OR(I1320="가중평균환율",I1320="송금환율"), "직접입력 하세요.", IF(I1320="원화집행", 1, IF(I1320="월별평균환율(미화)",VLOOKUP(MONTH(A1320),월별평균환율!$B$34:$D$45,2,0), IF(I1320="월별평균환율(현지화)",VLOOKUP(MONTH(A1320),월별평균환율!$B$34:$D$45,3,0)))))))</f>
        <v>I열의 환율적용방법 선택</v>
      </c>
      <c r="K1320" s="495">
        <f t="shared" si="20"/>
        <v>0</v>
      </c>
      <c r="L1320" s="491"/>
      <c r="M1320" s="496"/>
      <c r="N1320" s="496"/>
    </row>
    <row r="1321" spans="1:14" x14ac:dyDescent="0.3">
      <c r="A1321" s="490"/>
      <c r="B1321" s="490"/>
      <c r="C1321" s="673" t="e">
        <f>VLOOKUP(F1321,DB!$D$4:$G$403,4,FALSE)</f>
        <v>#N/A</v>
      </c>
      <c r="D1321" s="674" t="e">
        <f>VLOOKUP(F1321,DB!$D$4:$G$403,3,FALSE)</f>
        <v>#N/A</v>
      </c>
      <c r="E1321" s="675" t="e">
        <f>VLOOKUP(F1321,DB!$D$4:$G$403,2,FALSE)</f>
        <v>#N/A</v>
      </c>
      <c r="F1321" s="491"/>
      <c r="G1321" s="491"/>
      <c r="H1321" s="492"/>
      <c r="I1321" s="493"/>
      <c r="J1321" s="494" t="str">
        <f>IF(I1321="","I열의 환율적용방법 선택",IF(I1321="개별환율", "직접입력 하세요.", IF(OR(I1321="가중평균환율",I1321="송금환율"), "직접입력 하세요.", IF(I1321="원화집행", 1, IF(I1321="월별평균환율(미화)",VLOOKUP(MONTH(A1321),월별평균환율!$B$34:$D$45,2,0), IF(I1321="월별평균환율(현지화)",VLOOKUP(MONTH(A1321),월별평균환율!$B$34:$D$45,3,0)))))))</f>
        <v>I열의 환율적용방법 선택</v>
      </c>
      <c r="K1321" s="495">
        <f t="shared" si="20"/>
        <v>0</v>
      </c>
      <c r="L1321" s="491"/>
      <c r="M1321" s="496"/>
      <c r="N1321" s="496"/>
    </row>
    <row r="1322" spans="1:14" x14ac:dyDescent="0.3">
      <c r="A1322" s="490"/>
      <c r="B1322" s="490"/>
      <c r="C1322" s="673" t="e">
        <f>VLOOKUP(F1322,DB!$D$4:$G$403,4,FALSE)</f>
        <v>#N/A</v>
      </c>
      <c r="D1322" s="674" t="e">
        <f>VLOOKUP(F1322,DB!$D$4:$G$403,3,FALSE)</f>
        <v>#N/A</v>
      </c>
      <c r="E1322" s="675" t="e">
        <f>VLOOKUP(F1322,DB!$D$4:$G$403,2,FALSE)</f>
        <v>#N/A</v>
      </c>
      <c r="F1322" s="491"/>
      <c r="G1322" s="491"/>
      <c r="H1322" s="492"/>
      <c r="I1322" s="493"/>
      <c r="J1322" s="494" t="str">
        <f>IF(I1322="","I열의 환율적용방법 선택",IF(I1322="개별환율", "직접입력 하세요.", IF(OR(I1322="가중평균환율",I1322="송금환율"), "직접입력 하세요.", IF(I1322="원화집행", 1, IF(I1322="월별평균환율(미화)",VLOOKUP(MONTH(A1322),월별평균환율!$B$34:$D$45,2,0), IF(I1322="월별평균환율(현지화)",VLOOKUP(MONTH(A1322),월별평균환율!$B$34:$D$45,3,0)))))))</f>
        <v>I열의 환율적용방법 선택</v>
      </c>
      <c r="K1322" s="495">
        <f t="shared" si="20"/>
        <v>0</v>
      </c>
      <c r="L1322" s="491"/>
      <c r="M1322" s="496"/>
      <c r="N1322" s="496"/>
    </row>
    <row r="1323" spans="1:14" x14ac:dyDescent="0.3">
      <c r="A1323" s="490"/>
      <c r="B1323" s="490"/>
      <c r="C1323" s="673" t="e">
        <f>VLOOKUP(F1323,DB!$D$4:$G$403,4,FALSE)</f>
        <v>#N/A</v>
      </c>
      <c r="D1323" s="674" t="e">
        <f>VLOOKUP(F1323,DB!$D$4:$G$403,3,FALSE)</f>
        <v>#N/A</v>
      </c>
      <c r="E1323" s="675" t="e">
        <f>VLOOKUP(F1323,DB!$D$4:$G$403,2,FALSE)</f>
        <v>#N/A</v>
      </c>
      <c r="F1323" s="491"/>
      <c r="G1323" s="491"/>
      <c r="H1323" s="492"/>
      <c r="I1323" s="493"/>
      <c r="J1323" s="494" t="str">
        <f>IF(I1323="","I열의 환율적용방법 선택",IF(I1323="개별환율", "직접입력 하세요.", IF(OR(I1323="가중평균환율",I1323="송금환율"), "직접입력 하세요.", IF(I1323="원화집행", 1, IF(I1323="월별평균환율(미화)",VLOOKUP(MONTH(A1323),월별평균환율!$B$34:$D$45,2,0), IF(I1323="월별평균환율(현지화)",VLOOKUP(MONTH(A1323),월별평균환율!$B$34:$D$45,3,0)))))))</f>
        <v>I열의 환율적용방법 선택</v>
      </c>
      <c r="K1323" s="495">
        <f t="shared" si="20"/>
        <v>0</v>
      </c>
      <c r="L1323" s="491"/>
      <c r="M1323" s="496"/>
      <c r="N1323" s="496"/>
    </row>
    <row r="1324" spans="1:14" x14ac:dyDescent="0.3">
      <c r="A1324" s="490"/>
      <c r="B1324" s="490"/>
      <c r="C1324" s="673" t="e">
        <f>VLOOKUP(F1324,DB!$D$4:$G$403,4,FALSE)</f>
        <v>#N/A</v>
      </c>
      <c r="D1324" s="674" t="e">
        <f>VLOOKUP(F1324,DB!$D$4:$G$403,3,FALSE)</f>
        <v>#N/A</v>
      </c>
      <c r="E1324" s="675" t="e">
        <f>VLOOKUP(F1324,DB!$D$4:$G$403,2,FALSE)</f>
        <v>#N/A</v>
      </c>
      <c r="F1324" s="491"/>
      <c r="G1324" s="491"/>
      <c r="H1324" s="492"/>
      <c r="I1324" s="493"/>
      <c r="J1324" s="494" t="str">
        <f>IF(I1324="","I열의 환율적용방법 선택",IF(I1324="개별환율", "직접입력 하세요.", IF(OR(I1324="가중평균환율",I1324="송금환율"), "직접입력 하세요.", IF(I1324="원화집행", 1, IF(I1324="월별평균환율(미화)",VLOOKUP(MONTH(A1324),월별평균환율!$B$34:$D$45,2,0), IF(I1324="월별평균환율(현지화)",VLOOKUP(MONTH(A1324),월별평균환율!$B$34:$D$45,3,0)))))))</f>
        <v>I열의 환율적용방법 선택</v>
      </c>
      <c r="K1324" s="495">
        <f t="shared" si="20"/>
        <v>0</v>
      </c>
      <c r="L1324" s="491"/>
      <c r="M1324" s="496"/>
      <c r="N1324" s="496"/>
    </row>
    <row r="1325" spans="1:14" x14ac:dyDescent="0.3">
      <c r="A1325" s="490"/>
      <c r="B1325" s="490"/>
      <c r="C1325" s="673" t="e">
        <f>VLOOKUP(F1325,DB!$D$4:$G$403,4,FALSE)</f>
        <v>#N/A</v>
      </c>
      <c r="D1325" s="674" t="e">
        <f>VLOOKUP(F1325,DB!$D$4:$G$403,3,FALSE)</f>
        <v>#N/A</v>
      </c>
      <c r="E1325" s="675" t="e">
        <f>VLOOKUP(F1325,DB!$D$4:$G$403,2,FALSE)</f>
        <v>#N/A</v>
      </c>
      <c r="F1325" s="491"/>
      <c r="G1325" s="491"/>
      <c r="H1325" s="492"/>
      <c r="I1325" s="493"/>
      <c r="J1325" s="494" t="str">
        <f>IF(I1325="","I열의 환율적용방법 선택",IF(I1325="개별환율", "직접입력 하세요.", IF(OR(I1325="가중평균환율",I1325="송금환율"), "직접입력 하세요.", IF(I1325="원화집행", 1, IF(I1325="월별평균환율(미화)",VLOOKUP(MONTH(A1325),월별평균환율!$B$34:$D$45,2,0), IF(I1325="월별평균환율(현지화)",VLOOKUP(MONTH(A1325),월별평균환율!$B$34:$D$45,3,0)))))))</f>
        <v>I열의 환율적용방법 선택</v>
      </c>
      <c r="K1325" s="495">
        <f t="shared" si="20"/>
        <v>0</v>
      </c>
      <c r="L1325" s="491"/>
      <c r="M1325" s="496"/>
      <c r="N1325" s="496"/>
    </row>
    <row r="1326" spans="1:14" x14ac:dyDescent="0.3">
      <c r="A1326" s="490"/>
      <c r="B1326" s="490"/>
      <c r="C1326" s="673" t="e">
        <f>VLOOKUP(F1326,DB!$D$4:$G$403,4,FALSE)</f>
        <v>#N/A</v>
      </c>
      <c r="D1326" s="674" t="e">
        <f>VLOOKUP(F1326,DB!$D$4:$G$403,3,FALSE)</f>
        <v>#N/A</v>
      </c>
      <c r="E1326" s="675" t="e">
        <f>VLOOKUP(F1326,DB!$D$4:$G$403,2,FALSE)</f>
        <v>#N/A</v>
      </c>
      <c r="F1326" s="491"/>
      <c r="G1326" s="491"/>
      <c r="H1326" s="492"/>
      <c r="I1326" s="493"/>
      <c r="J1326" s="494" t="str">
        <f>IF(I1326="","I열의 환율적용방법 선택",IF(I1326="개별환율", "직접입력 하세요.", IF(OR(I1326="가중평균환율",I1326="송금환율"), "직접입력 하세요.", IF(I1326="원화집행", 1, IF(I1326="월별평균환율(미화)",VLOOKUP(MONTH(A1326),월별평균환율!$B$34:$D$45,2,0), IF(I1326="월별평균환율(현지화)",VLOOKUP(MONTH(A1326),월별평균환율!$B$34:$D$45,3,0)))))))</f>
        <v>I열의 환율적용방법 선택</v>
      </c>
      <c r="K1326" s="495">
        <f t="shared" si="20"/>
        <v>0</v>
      </c>
      <c r="L1326" s="491"/>
      <c r="M1326" s="496"/>
      <c r="N1326" s="496"/>
    </row>
    <row r="1327" spans="1:14" x14ac:dyDescent="0.3">
      <c r="A1327" s="490"/>
      <c r="B1327" s="490"/>
      <c r="C1327" s="673" t="e">
        <f>VLOOKUP(F1327,DB!$D$4:$G$403,4,FALSE)</f>
        <v>#N/A</v>
      </c>
      <c r="D1327" s="674" t="e">
        <f>VLOOKUP(F1327,DB!$D$4:$G$403,3,FALSE)</f>
        <v>#N/A</v>
      </c>
      <c r="E1327" s="675" t="e">
        <f>VLOOKUP(F1327,DB!$D$4:$G$403,2,FALSE)</f>
        <v>#N/A</v>
      </c>
      <c r="F1327" s="491"/>
      <c r="G1327" s="491"/>
      <c r="H1327" s="492"/>
      <c r="I1327" s="493"/>
      <c r="J1327" s="494" t="str">
        <f>IF(I1327="","I열의 환율적용방법 선택",IF(I1327="개별환율", "직접입력 하세요.", IF(OR(I1327="가중평균환율",I1327="송금환율"), "직접입력 하세요.", IF(I1327="원화집행", 1, IF(I1327="월별평균환율(미화)",VLOOKUP(MONTH(A1327),월별평균환율!$B$34:$D$45,2,0), IF(I1327="월별평균환율(현지화)",VLOOKUP(MONTH(A1327),월별평균환율!$B$34:$D$45,3,0)))))))</f>
        <v>I열의 환율적용방법 선택</v>
      </c>
      <c r="K1327" s="495">
        <f t="shared" si="20"/>
        <v>0</v>
      </c>
      <c r="L1327" s="491"/>
      <c r="M1327" s="496"/>
      <c r="N1327" s="496"/>
    </row>
    <row r="1328" spans="1:14" x14ac:dyDescent="0.3">
      <c r="A1328" s="490"/>
      <c r="B1328" s="490"/>
      <c r="C1328" s="673" t="e">
        <f>VLOOKUP(F1328,DB!$D$4:$G$403,4,FALSE)</f>
        <v>#N/A</v>
      </c>
      <c r="D1328" s="674" t="e">
        <f>VLOOKUP(F1328,DB!$D$4:$G$403,3,FALSE)</f>
        <v>#N/A</v>
      </c>
      <c r="E1328" s="675" t="e">
        <f>VLOOKUP(F1328,DB!$D$4:$G$403,2,FALSE)</f>
        <v>#N/A</v>
      </c>
      <c r="F1328" s="491"/>
      <c r="G1328" s="491"/>
      <c r="H1328" s="492"/>
      <c r="I1328" s="493"/>
      <c r="J1328" s="494" t="str">
        <f>IF(I1328="","I열의 환율적용방법 선택",IF(I1328="개별환율", "직접입력 하세요.", IF(OR(I1328="가중평균환율",I1328="송금환율"), "직접입력 하세요.", IF(I1328="원화집행", 1, IF(I1328="월별평균환율(미화)",VLOOKUP(MONTH(A1328),월별평균환율!$B$34:$D$45,2,0), IF(I1328="월별평균환율(현지화)",VLOOKUP(MONTH(A1328),월별평균환율!$B$34:$D$45,3,0)))))))</f>
        <v>I열의 환율적용방법 선택</v>
      </c>
      <c r="K1328" s="495">
        <f t="shared" si="20"/>
        <v>0</v>
      </c>
      <c r="L1328" s="491"/>
      <c r="M1328" s="496"/>
      <c r="N1328" s="496"/>
    </row>
    <row r="1329" spans="1:14" x14ac:dyDescent="0.3">
      <c r="A1329" s="490"/>
      <c r="B1329" s="490"/>
      <c r="C1329" s="673" t="e">
        <f>VLOOKUP(F1329,DB!$D$4:$G$403,4,FALSE)</f>
        <v>#N/A</v>
      </c>
      <c r="D1329" s="674" t="e">
        <f>VLOOKUP(F1329,DB!$D$4:$G$403,3,FALSE)</f>
        <v>#N/A</v>
      </c>
      <c r="E1329" s="675" t="e">
        <f>VLOOKUP(F1329,DB!$D$4:$G$403,2,FALSE)</f>
        <v>#N/A</v>
      </c>
      <c r="F1329" s="491"/>
      <c r="G1329" s="491"/>
      <c r="H1329" s="492"/>
      <c r="I1329" s="493"/>
      <c r="J1329" s="494" t="str">
        <f>IF(I1329="","I열의 환율적용방법 선택",IF(I1329="개별환율", "직접입력 하세요.", IF(OR(I1329="가중평균환율",I1329="송금환율"), "직접입력 하세요.", IF(I1329="원화집행", 1, IF(I1329="월별평균환율(미화)",VLOOKUP(MONTH(A1329),월별평균환율!$B$34:$D$45,2,0), IF(I1329="월별평균환율(현지화)",VLOOKUP(MONTH(A1329),월별평균환율!$B$34:$D$45,3,0)))))))</f>
        <v>I열의 환율적용방법 선택</v>
      </c>
      <c r="K1329" s="495">
        <f t="shared" si="20"/>
        <v>0</v>
      </c>
      <c r="L1329" s="491"/>
      <c r="M1329" s="496"/>
      <c r="N1329" s="496"/>
    </row>
    <row r="1330" spans="1:14" x14ac:dyDescent="0.3">
      <c r="A1330" s="490"/>
      <c r="B1330" s="490"/>
      <c r="C1330" s="673" t="e">
        <f>VLOOKUP(F1330,DB!$D$4:$G$403,4,FALSE)</f>
        <v>#N/A</v>
      </c>
      <c r="D1330" s="674" t="e">
        <f>VLOOKUP(F1330,DB!$D$4:$G$403,3,FALSE)</f>
        <v>#N/A</v>
      </c>
      <c r="E1330" s="675" t="e">
        <f>VLOOKUP(F1330,DB!$D$4:$G$403,2,FALSE)</f>
        <v>#N/A</v>
      </c>
      <c r="F1330" s="491"/>
      <c r="G1330" s="491"/>
      <c r="H1330" s="492"/>
      <c r="I1330" s="493"/>
      <c r="J1330" s="494" t="str">
        <f>IF(I1330="","I열의 환율적용방법 선택",IF(I1330="개별환율", "직접입력 하세요.", IF(OR(I1330="가중평균환율",I1330="송금환율"), "직접입력 하세요.", IF(I1330="원화집행", 1, IF(I1330="월별평균환율(미화)",VLOOKUP(MONTH(A1330),월별평균환율!$B$34:$D$45,2,0), IF(I1330="월별평균환율(현지화)",VLOOKUP(MONTH(A1330),월별평균환율!$B$34:$D$45,3,0)))))))</f>
        <v>I열의 환율적용방법 선택</v>
      </c>
      <c r="K1330" s="495">
        <f t="shared" si="20"/>
        <v>0</v>
      </c>
      <c r="L1330" s="491"/>
      <c r="M1330" s="496"/>
      <c r="N1330" s="496"/>
    </row>
    <row r="1331" spans="1:14" x14ac:dyDescent="0.3">
      <c r="A1331" s="490"/>
      <c r="B1331" s="490"/>
      <c r="C1331" s="673" t="e">
        <f>VLOOKUP(F1331,DB!$D$4:$G$403,4,FALSE)</f>
        <v>#N/A</v>
      </c>
      <c r="D1331" s="674" t="e">
        <f>VLOOKUP(F1331,DB!$D$4:$G$403,3,FALSE)</f>
        <v>#N/A</v>
      </c>
      <c r="E1331" s="675" t="e">
        <f>VLOOKUP(F1331,DB!$D$4:$G$403,2,FALSE)</f>
        <v>#N/A</v>
      </c>
      <c r="F1331" s="491"/>
      <c r="G1331" s="491"/>
      <c r="H1331" s="492"/>
      <c r="I1331" s="493"/>
      <c r="J1331" s="494" t="str">
        <f>IF(I1331="","I열의 환율적용방법 선택",IF(I1331="개별환율", "직접입력 하세요.", IF(OR(I1331="가중평균환율",I1331="송금환율"), "직접입력 하세요.", IF(I1331="원화집행", 1, IF(I1331="월별평균환율(미화)",VLOOKUP(MONTH(A1331),월별평균환율!$B$34:$D$45,2,0), IF(I1331="월별평균환율(현지화)",VLOOKUP(MONTH(A1331),월별평균환율!$B$34:$D$45,3,0)))))))</f>
        <v>I열의 환율적용방법 선택</v>
      </c>
      <c r="K1331" s="495">
        <f t="shared" si="20"/>
        <v>0</v>
      </c>
      <c r="L1331" s="491"/>
      <c r="M1331" s="496"/>
      <c r="N1331" s="496"/>
    </row>
    <row r="1332" spans="1:14" x14ac:dyDescent="0.3">
      <c r="A1332" s="490"/>
      <c r="B1332" s="490"/>
      <c r="C1332" s="673" t="e">
        <f>VLOOKUP(F1332,DB!$D$4:$G$403,4,FALSE)</f>
        <v>#N/A</v>
      </c>
      <c r="D1332" s="674" t="e">
        <f>VLOOKUP(F1332,DB!$D$4:$G$403,3,FALSE)</f>
        <v>#N/A</v>
      </c>
      <c r="E1332" s="675" t="e">
        <f>VLOOKUP(F1332,DB!$D$4:$G$403,2,FALSE)</f>
        <v>#N/A</v>
      </c>
      <c r="F1332" s="491"/>
      <c r="G1332" s="491"/>
      <c r="H1332" s="492"/>
      <c r="I1332" s="493"/>
      <c r="J1332" s="494" t="str">
        <f>IF(I1332="","I열의 환율적용방법 선택",IF(I1332="개별환율", "직접입력 하세요.", IF(OR(I1332="가중평균환율",I1332="송금환율"), "직접입력 하세요.", IF(I1332="원화집행", 1, IF(I1332="월별평균환율(미화)",VLOOKUP(MONTH(A1332),월별평균환율!$B$34:$D$45,2,0), IF(I1332="월별평균환율(현지화)",VLOOKUP(MONTH(A1332),월별평균환율!$B$34:$D$45,3,0)))))))</f>
        <v>I열의 환율적용방법 선택</v>
      </c>
      <c r="K1332" s="495">
        <f t="shared" si="20"/>
        <v>0</v>
      </c>
      <c r="L1332" s="491"/>
      <c r="M1332" s="496"/>
      <c r="N1332" s="496"/>
    </row>
    <row r="1333" spans="1:14" x14ac:dyDescent="0.3">
      <c r="A1333" s="490"/>
      <c r="B1333" s="490"/>
      <c r="C1333" s="673" t="e">
        <f>VLOOKUP(F1333,DB!$D$4:$G$403,4,FALSE)</f>
        <v>#N/A</v>
      </c>
      <c r="D1333" s="674" t="e">
        <f>VLOOKUP(F1333,DB!$D$4:$G$403,3,FALSE)</f>
        <v>#N/A</v>
      </c>
      <c r="E1333" s="675" t="e">
        <f>VLOOKUP(F1333,DB!$D$4:$G$403,2,FALSE)</f>
        <v>#N/A</v>
      </c>
      <c r="F1333" s="491"/>
      <c r="G1333" s="491"/>
      <c r="H1333" s="492"/>
      <c r="I1333" s="493"/>
      <c r="J1333" s="494" t="str">
        <f>IF(I1333="","I열의 환율적용방법 선택",IF(I1333="개별환율", "직접입력 하세요.", IF(OR(I1333="가중평균환율",I1333="송금환율"), "직접입력 하세요.", IF(I1333="원화집행", 1, IF(I1333="월별평균환율(미화)",VLOOKUP(MONTH(A1333),월별평균환율!$B$34:$D$45,2,0), IF(I1333="월별평균환율(현지화)",VLOOKUP(MONTH(A1333),월별평균환율!$B$34:$D$45,3,0)))))))</f>
        <v>I열의 환율적용방법 선택</v>
      </c>
      <c r="K1333" s="495">
        <f t="shared" si="20"/>
        <v>0</v>
      </c>
      <c r="L1333" s="491"/>
      <c r="M1333" s="496"/>
      <c r="N1333" s="496"/>
    </row>
    <row r="1334" spans="1:14" x14ac:dyDescent="0.3">
      <c r="A1334" s="490"/>
      <c r="B1334" s="490"/>
      <c r="C1334" s="673" t="e">
        <f>VLOOKUP(F1334,DB!$D$4:$G$403,4,FALSE)</f>
        <v>#N/A</v>
      </c>
      <c r="D1334" s="674" t="e">
        <f>VLOOKUP(F1334,DB!$D$4:$G$403,3,FALSE)</f>
        <v>#N/A</v>
      </c>
      <c r="E1334" s="675" t="e">
        <f>VLOOKUP(F1334,DB!$D$4:$G$403,2,FALSE)</f>
        <v>#N/A</v>
      </c>
      <c r="F1334" s="491"/>
      <c r="G1334" s="491"/>
      <c r="H1334" s="492"/>
      <c r="I1334" s="493"/>
      <c r="J1334" s="494" t="str">
        <f>IF(I1334="","I열의 환율적용방법 선택",IF(I1334="개별환율", "직접입력 하세요.", IF(OR(I1334="가중평균환율",I1334="송금환율"), "직접입력 하세요.", IF(I1334="원화집행", 1, IF(I1334="월별평균환율(미화)",VLOOKUP(MONTH(A1334),월별평균환율!$B$34:$D$45,2,0), IF(I1334="월별평균환율(현지화)",VLOOKUP(MONTH(A1334),월별평균환율!$B$34:$D$45,3,0)))))))</f>
        <v>I열의 환율적용방법 선택</v>
      </c>
      <c r="K1334" s="495">
        <f t="shared" si="20"/>
        <v>0</v>
      </c>
      <c r="L1334" s="491"/>
      <c r="M1334" s="496"/>
      <c r="N1334" s="496"/>
    </row>
    <row r="1335" spans="1:14" x14ac:dyDescent="0.3">
      <c r="A1335" s="490"/>
      <c r="B1335" s="490"/>
      <c r="C1335" s="673" t="e">
        <f>VLOOKUP(F1335,DB!$D$4:$G$403,4,FALSE)</f>
        <v>#N/A</v>
      </c>
      <c r="D1335" s="674" t="e">
        <f>VLOOKUP(F1335,DB!$D$4:$G$403,3,FALSE)</f>
        <v>#N/A</v>
      </c>
      <c r="E1335" s="675" t="e">
        <f>VLOOKUP(F1335,DB!$D$4:$G$403,2,FALSE)</f>
        <v>#N/A</v>
      </c>
      <c r="F1335" s="491"/>
      <c r="G1335" s="491"/>
      <c r="H1335" s="492"/>
      <c r="I1335" s="493"/>
      <c r="J1335" s="494" t="str">
        <f>IF(I1335="","I열의 환율적용방법 선택",IF(I1335="개별환율", "직접입력 하세요.", IF(OR(I1335="가중평균환율",I1335="송금환율"), "직접입력 하세요.", IF(I1335="원화집행", 1, IF(I1335="월별평균환율(미화)",VLOOKUP(MONTH(A1335),월별평균환율!$B$34:$D$45,2,0), IF(I1335="월별평균환율(현지화)",VLOOKUP(MONTH(A1335),월별평균환율!$B$34:$D$45,3,0)))))))</f>
        <v>I열의 환율적용방법 선택</v>
      </c>
      <c r="K1335" s="495">
        <f t="shared" si="20"/>
        <v>0</v>
      </c>
      <c r="L1335" s="491"/>
      <c r="M1335" s="496"/>
      <c r="N1335" s="496"/>
    </row>
    <row r="1336" spans="1:14" x14ac:dyDescent="0.3">
      <c r="A1336" s="490"/>
      <c r="B1336" s="490"/>
      <c r="C1336" s="673" t="e">
        <f>VLOOKUP(F1336,DB!$D$4:$G$403,4,FALSE)</f>
        <v>#N/A</v>
      </c>
      <c r="D1336" s="674" t="e">
        <f>VLOOKUP(F1336,DB!$D$4:$G$403,3,FALSE)</f>
        <v>#N/A</v>
      </c>
      <c r="E1336" s="675" t="e">
        <f>VLOOKUP(F1336,DB!$D$4:$G$403,2,FALSE)</f>
        <v>#N/A</v>
      </c>
      <c r="F1336" s="491"/>
      <c r="G1336" s="491"/>
      <c r="H1336" s="492"/>
      <c r="I1336" s="493"/>
      <c r="J1336" s="494" t="str">
        <f>IF(I1336="","I열의 환율적용방법 선택",IF(I1336="개별환율", "직접입력 하세요.", IF(OR(I1336="가중평균환율",I1336="송금환율"), "직접입력 하세요.", IF(I1336="원화집행", 1, IF(I1336="월별평균환율(미화)",VLOOKUP(MONTH(A1336),월별평균환율!$B$34:$D$45,2,0), IF(I1336="월별평균환율(현지화)",VLOOKUP(MONTH(A1336),월별평균환율!$B$34:$D$45,3,0)))))))</f>
        <v>I열의 환율적용방법 선택</v>
      </c>
      <c r="K1336" s="495">
        <f t="shared" si="20"/>
        <v>0</v>
      </c>
      <c r="L1336" s="491"/>
      <c r="M1336" s="496"/>
      <c r="N1336" s="496"/>
    </row>
    <row r="1337" spans="1:14" x14ac:dyDescent="0.3">
      <c r="A1337" s="490"/>
      <c r="B1337" s="490"/>
      <c r="C1337" s="673" t="e">
        <f>VLOOKUP(F1337,DB!$D$4:$G$403,4,FALSE)</f>
        <v>#N/A</v>
      </c>
      <c r="D1337" s="674" t="e">
        <f>VLOOKUP(F1337,DB!$D$4:$G$403,3,FALSE)</f>
        <v>#N/A</v>
      </c>
      <c r="E1337" s="675" t="e">
        <f>VLOOKUP(F1337,DB!$D$4:$G$403,2,FALSE)</f>
        <v>#N/A</v>
      </c>
      <c r="F1337" s="491"/>
      <c r="G1337" s="491"/>
      <c r="H1337" s="492"/>
      <c r="I1337" s="493"/>
      <c r="J1337" s="494" t="str">
        <f>IF(I1337="","I열의 환율적용방법 선택",IF(I1337="개별환율", "직접입력 하세요.", IF(OR(I1337="가중평균환율",I1337="송금환율"), "직접입력 하세요.", IF(I1337="원화집행", 1, IF(I1337="월별평균환율(미화)",VLOOKUP(MONTH(A1337),월별평균환율!$B$34:$D$45,2,0), IF(I1337="월별평균환율(현지화)",VLOOKUP(MONTH(A1337),월별평균환율!$B$34:$D$45,3,0)))))))</f>
        <v>I열의 환율적용방법 선택</v>
      </c>
      <c r="K1337" s="495">
        <f t="shared" si="20"/>
        <v>0</v>
      </c>
      <c r="L1337" s="491"/>
      <c r="M1337" s="496"/>
      <c r="N1337" s="496"/>
    </row>
    <row r="1338" spans="1:14" x14ac:dyDescent="0.3">
      <c r="A1338" s="490"/>
      <c r="B1338" s="490"/>
      <c r="C1338" s="673" t="e">
        <f>VLOOKUP(F1338,DB!$D$4:$G$403,4,FALSE)</f>
        <v>#N/A</v>
      </c>
      <c r="D1338" s="674" t="e">
        <f>VLOOKUP(F1338,DB!$D$4:$G$403,3,FALSE)</f>
        <v>#N/A</v>
      </c>
      <c r="E1338" s="675" t="e">
        <f>VLOOKUP(F1338,DB!$D$4:$G$403,2,FALSE)</f>
        <v>#N/A</v>
      </c>
      <c r="F1338" s="491"/>
      <c r="G1338" s="491"/>
      <c r="H1338" s="492"/>
      <c r="I1338" s="493"/>
      <c r="J1338" s="494" t="str">
        <f>IF(I1338="","I열의 환율적용방법 선택",IF(I1338="개별환율", "직접입력 하세요.", IF(OR(I1338="가중평균환율",I1338="송금환율"), "직접입력 하세요.", IF(I1338="원화집행", 1, IF(I1338="월별평균환율(미화)",VLOOKUP(MONTH(A1338),월별평균환율!$B$34:$D$45,2,0), IF(I1338="월별평균환율(현지화)",VLOOKUP(MONTH(A1338),월별평균환율!$B$34:$D$45,3,0)))))))</f>
        <v>I열의 환율적용방법 선택</v>
      </c>
      <c r="K1338" s="495">
        <f t="shared" si="20"/>
        <v>0</v>
      </c>
      <c r="L1338" s="491"/>
      <c r="M1338" s="496"/>
      <c r="N1338" s="496"/>
    </row>
    <row r="1339" spans="1:14" x14ac:dyDescent="0.3">
      <c r="A1339" s="490"/>
      <c r="B1339" s="490"/>
      <c r="C1339" s="673" t="e">
        <f>VLOOKUP(F1339,DB!$D$4:$G$403,4,FALSE)</f>
        <v>#N/A</v>
      </c>
      <c r="D1339" s="674" t="e">
        <f>VLOOKUP(F1339,DB!$D$4:$G$403,3,FALSE)</f>
        <v>#N/A</v>
      </c>
      <c r="E1339" s="675" t="e">
        <f>VLOOKUP(F1339,DB!$D$4:$G$403,2,FALSE)</f>
        <v>#N/A</v>
      </c>
      <c r="F1339" s="491"/>
      <c r="G1339" s="491"/>
      <c r="H1339" s="492"/>
      <c r="I1339" s="493"/>
      <c r="J1339" s="494" t="str">
        <f>IF(I1339="","I열의 환율적용방법 선택",IF(I1339="개별환율", "직접입력 하세요.", IF(OR(I1339="가중평균환율",I1339="송금환율"), "직접입력 하세요.", IF(I1339="원화집행", 1, IF(I1339="월별평균환율(미화)",VLOOKUP(MONTH(A1339),월별평균환율!$B$34:$D$45,2,0), IF(I1339="월별평균환율(현지화)",VLOOKUP(MONTH(A1339),월별평균환율!$B$34:$D$45,3,0)))))))</f>
        <v>I열의 환율적용방법 선택</v>
      </c>
      <c r="K1339" s="495">
        <f t="shared" si="20"/>
        <v>0</v>
      </c>
      <c r="L1339" s="491"/>
      <c r="M1339" s="496"/>
      <c r="N1339" s="496"/>
    </row>
    <row r="1340" spans="1:14" x14ac:dyDescent="0.3">
      <c r="A1340" s="490"/>
      <c r="B1340" s="490"/>
      <c r="C1340" s="673" t="e">
        <f>VLOOKUP(F1340,DB!$D$4:$G$403,4,FALSE)</f>
        <v>#N/A</v>
      </c>
      <c r="D1340" s="674" t="e">
        <f>VLOOKUP(F1340,DB!$D$4:$G$403,3,FALSE)</f>
        <v>#N/A</v>
      </c>
      <c r="E1340" s="675" t="e">
        <f>VLOOKUP(F1340,DB!$D$4:$G$403,2,FALSE)</f>
        <v>#N/A</v>
      </c>
      <c r="F1340" s="491"/>
      <c r="G1340" s="491"/>
      <c r="H1340" s="492"/>
      <c r="I1340" s="493"/>
      <c r="J1340" s="494" t="str">
        <f>IF(I1340="","I열의 환율적용방법 선택",IF(I1340="개별환율", "직접입력 하세요.", IF(OR(I1340="가중평균환율",I1340="송금환율"), "직접입력 하세요.", IF(I1340="원화집행", 1, IF(I1340="월별평균환율(미화)",VLOOKUP(MONTH(A1340),월별평균환율!$B$34:$D$45,2,0), IF(I1340="월별평균환율(현지화)",VLOOKUP(MONTH(A1340),월별평균환율!$B$34:$D$45,3,0)))))))</f>
        <v>I열의 환율적용방법 선택</v>
      </c>
      <c r="K1340" s="495">
        <f t="shared" si="20"/>
        <v>0</v>
      </c>
      <c r="L1340" s="491"/>
      <c r="M1340" s="496"/>
      <c r="N1340" s="496"/>
    </row>
    <row r="1341" spans="1:14" x14ac:dyDescent="0.3">
      <c r="A1341" s="490"/>
      <c r="B1341" s="490"/>
      <c r="C1341" s="673" t="e">
        <f>VLOOKUP(F1341,DB!$D$4:$G$403,4,FALSE)</f>
        <v>#N/A</v>
      </c>
      <c r="D1341" s="674" t="e">
        <f>VLOOKUP(F1341,DB!$D$4:$G$403,3,FALSE)</f>
        <v>#N/A</v>
      </c>
      <c r="E1341" s="675" t="e">
        <f>VLOOKUP(F1341,DB!$D$4:$G$403,2,FALSE)</f>
        <v>#N/A</v>
      </c>
      <c r="F1341" s="491"/>
      <c r="G1341" s="491"/>
      <c r="H1341" s="492"/>
      <c r="I1341" s="493"/>
      <c r="J1341" s="494" t="str">
        <f>IF(I1341="","I열의 환율적용방법 선택",IF(I1341="개별환율", "직접입력 하세요.", IF(OR(I1341="가중평균환율",I1341="송금환율"), "직접입력 하세요.", IF(I1341="원화집행", 1, IF(I1341="월별평균환율(미화)",VLOOKUP(MONTH(A1341),월별평균환율!$B$34:$D$45,2,0), IF(I1341="월별평균환율(현지화)",VLOOKUP(MONTH(A1341),월별평균환율!$B$34:$D$45,3,0)))))))</f>
        <v>I열의 환율적용방법 선택</v>
      </c>
      <c r="K1341" s="495">
        <f t="shared" si="20"/>
        <v>0</v>
      </c>
      <c r="L1341" s="491"/>
      <c r="M1341" s="496"/>
      <c r="N1341" s="496"/>
    </row>
    <row r="1342" spans="1:14" x14ac:dyDescent="0.3">
      <c r="A1342" s="490"/>
      <c r="B1342" s="490"/>
      <c r="C1342" s="673" t="e">
        <f>VLOOKUP(F1342,DB!$D$4:$G$403,4,FALSE)</f>
        <v>#N/A</v>
      </c>
      <c r="D1342" s="674" t="e">
        <f>VLOOKUP(F1342,DB!$D$4:$G$403,3,FALSE)</f>
        <v>#N/A</v>
      </c>
      <c r="E1342" s="675" t="e">
        <f>VLOOKUP(F1342,DB!$D$4:$G$403,2,FALSE)</f>
        <v>#N/A</v>
      </c>
      <c r="F1342" s="491"/>
      <c r="G1342" s="491"/>
      <c r="H1342" s="492"/>
      <c r="I1342" s="493"/>
      <c r="J1342" s="494" t="str">
        <f>IF(I1342="","I열의 환율적용방법 선택",IF(I1342="개별환율", "직접입력 하세요.", IF(OR(I1342="가중평균환율",I1342="송금환율"), "직접입력 하세요.", IF(I1342="원화집행", 1, IF(I1342="월별평균환율(미화)",VLOOKUP(MONTH(A1342),월별평균환율!$B$34:$D$45,2,0), IF(I1342="월별평균환율(현지화)",VLOOKUP(MONTH(A1342),월별평균환율!$B$34:$D$45,3,0)))))))</f>
        <v>I열의 환율적용방법 선택</v>
      </c>
      <c r="K1342" s="495">
        <f t="shared" si="20"/>
        <v>0</v>
      </c>
      <c r="L1342" s="491"/>
      <c r="M1342" s="496"/>
      <c r="N1342" s="496"/>
    </row>
    <row r="1343" spans="1:14" x14ac:dyDescent="0.3">
      <c r="A1343" s="490"/>
      <c r="B1343" s="490"/>
      <c r="C1343" s="673" t="e">
        <f>VLOOKUP(F1343,DB!$D$4:$G$403,4,FALSE)</f>
        <v>#N/A</v>
      </c>
      <c r="D1343" s="674" t="e">
        <f>VLOOKUP(F1343,DB!$D$4:$G$403,3,FALSE)</f>
        <v>#N/A</v>
      </c>
      <c r="E1343" s="675" t="e">
        <f>VLOOKUP(F1343,DB!$D$4:$G$403,2,FALSE)</f>
        <v>#N/A</v>
      </c>
      <c r="F1343" s="491"/>
      <c r="G1343" s="491"/>
      <c r="H1343" s="492"/>
      <c r="I1343" s="493"/>
      <c r="J1343" s="494" t="str">
        <f>IF(I1343="","I열의 환율적용방법 선택",IF(I1343="개별환율", "직접입력 하세요.", IF(OR(I1343="가중평균환율",I1343="송금환율"), "직접입력 하세요.", IF(I1343="원화집행", 1, IF(I1343="월별평균환율(미화)",VLOOKUP(MONTH(A1343),월별평균환율!$B$34:$D$45,2,0), IF(I1343="월별평균환율(현지화)",VLOOKUP(MONTH(A1343),월별평균환율!$B$34:$D$45,3,0)))))))</f>
        <v>I열의 환율적용방법 선택</v>
      </c>
      <c r="K1343" s="495">
        <f t="shared" si="20"/>
        <v>0</v>
      </c>
      <c r="L1343" s="491"/>
      <c r="M1343" s="496"/>
      <c r="N1343" s="496"/>
    </row>
    <row r="1344" spans="1:14" x14ac:dyDescent="0.3">
      <c r="A1344" s="490"/>
      <c r="B1344" s="490"/>
      <c r="C1344" s="673" t="e">
        <f>VLOOKUP(F1344,DB!$D$4:$G$403,4,FALSE)</f>
        <v>#N/A</v>
      </c>
      <c r="D1344" s="674" t="e">
        <f>VLOOKUP(F1344,DB!$D$4:$G$403,3,FALSE)</f>
        <v>#N/A</v>
      </c>
      <c r="E1344" s="675" t="e">
        <f>VLOOKUP(F1344,DB!$D$4:$G$403,2,FALSE)</f>
        <v>#N/A</v>
      </c>
      <c r="F1344" s="491"/>
      <c r="G1344" s="491"/>
      <c r="H1344" s="492"/>
      <c r="I1344" s="493"/>
      <c r="J1344" s="494" t="str">
        <f>IF(I1344="","I열의 환율적용방법 선택",IF(I1344="개별환율", "직접입력 하세요.", IF(OR(I1344="가중평균환율",I1344="송금환율"), "직접입력 하세요.", IF(I1344="원화집행", 1, IF(I1344="월별평균환율(미화)",VLOOKUP(MONTH(A1344),월별평균환율!$B$34:$D$45,2,0), IF(I1344="월별평균환율(현지화)",VLOOKUP(MONTH(A1344),월별평균환율!$B$34:$D$45,3,0)))))))</f>
        <v>I열의 환율적용방법 선택</v>
      </c>
      <c r="K1344" s="495">
        <f t="shared" si="20"/>
        <v>0</v>
      </c>
      <c r="L1344" s="491"/>
      <c r="M1344" s="496"/>
      <c r="N1344" s="496"/>
    </row>
    <row r="1345" spans="1:14" x14ac:dyDescent="0.3">
      <c r="A1345" s="490"/>
      <c r="B1345" s="490"/>
      <c r="C1345" s="673" t="e">
        <f>VLOOKUP(F1345,DB!$D$4:$G$403,4,FALSE)</f>
        <v>#N/A</v>
      </c>
      <c r="D1345" s="674" t="e">
        <f>VLOOKUP(F1345,DB!$D$4:$G$403,3,FALSE)</f>
        <v>#N/A</v>
      </c>
      <c r="E1345" s="675" t="e">
        <f>VLOOKUP(F1345,DB!$D$4:$G$403,2,FALSE)</f>
        <v>#N/A</v>
      </c>
      <c r="F1345" s="491"/>
      <c r="G1345" s="491"/>
      <c r="H1345" s="492"/>
      <c r="I1345" s="493"/>
      <c r="J1345" s="494" t="str">
        <f>IF(I1345="","I열의 환율적용방법 선택",IF(I1345="개별환율", "직접입력 하세요.", IF(OR(I1345="가중평균환율",I1345="송금환율"), "직접입력 하세요.", IF(I1345="원화집행", 1, IF(I1345="월별평균환율(미화)",VLOOKUP(MONTH(A1345),월별평균환율!$B$34:$D$45,2,0), IF(I1345="월별평균환율(현지화)",VLOOKUP(MONTH(A1345),월별평균환율!$B$34:$D$45,3,0)))))))</f>
        <v>I열의 환율적용방법 선택</v>
      </c>
      <c r="K1345" s="495">
        <f t="shared" si="20"/>
        <v>0</v>
      </c>
      <c r="L1345" s="491"/>
      <c r="M1345" s="496"/>
      <c r="N1345" s="496"/>
    </row>
    <row r="1346" spans="1:14" x14ac:dyDescent="0.3">
      <c r="A1346" s="490"/>
      <c r="B1346" s="490"/>
      <c r="C1346" s="673" t="e">
        <f>VLOOKUP(F1346,DB!$D$4:$G$403,4,FALSE)</f>
        <v>#N/A</v>
      </c>
      <c r="D1346" s="674" t="e">
        <f>VLOOKUP(F1346,DB!$D$4:$G$403,3,FALSE)</f>
        <v>#N/A</v>
      </c>
      <c r="E1346" s="675" t="e">
        <f>VLOOKUP(F1346,DB!$D$4:$G$403,2,FALSE)</f>
        <v>#N/A</v>
      </c>
      <c r="F1346" s="491"/>
      <c r="G1346" s="491"/>
      <c r="H1346" s="492"/>
      <c r="I1346" s="493"/>
      <c r="J1346" s="494" t="str">
        <f>IF(I1346="","I열의 환율적용방법 선택",IF(I1346="개별환율", "직접입력 하세요.", IF(OR(I1346="가중평균환율",I1346="송금환율"), "직접입력 하세요.", IF(I1346="원화집행", 1, IF(I1346="월별평균환율(미화)",VLOOKUP(MONTH(A1346),월별평균환율!$B$34:$D$45,2,0), IF(I1346="월별평균환율(현지화)",VLOOKUP(MONTH(A1346),월별평균환율!$B$34:$D$45,3,0)))))))</f>
        <v>I열의 환율적용방법 선택</v>
      </c>
      <c r="K1346" s="495">
        <f t="shared" si="20"/>
        <v>0</v>
      </c>
      <c r="L1346" s="491"/>
      <c r="M1346" s="496"/>
      <c r="N1346" s="496"/>
    </row>
    <row r="1347" spans="1:14" x14ac:dyDescent="0.3">
      <c r="A1347" s="490"/>
      <c r="B1347" s="490"/>
      <c r="C1347" s="673" t="e">
        <f>VLOOKUP(F1347,DB!$D$4:$G$403,4,FALSE)</f>
        <v>#N/A</v>
      </c>
      <c r="D1347" s="674" t="e">
        <f>VLOOKUP(F1347,DB!$D$4:$G$403,3,FALSE)</f>
        <v>#N/A</v>
      </c>
      <c r="E1347" s="675" t="e">
        <f>VLOOKUP(F1347,DB!$D$4:$G$403,2,FALSE)</f>
        <v>#N/A</v>
      </c>
      <c r="F1347" s="491"/>
      <c r="G1347" s="491"/>
      <c r="H1347" s="492"/>
      <c r="I1347" s="493"/>
      <c r="J1347" s="494" t="str">
        <f>IF(I1347="","I열의 환율적용방법 선택",IF(I1347="개별환율", "직접입력 하세요.", IF(OR(I1347="가중평균환율",I1347="송금환율"), "직접입력 하세요.", IF(I1347="원화집행", 1, IF(I1347="월별평균환율(미화)",VLOOKUP(MONTH(A1347),월별평균환율!$B$34:$D$45,2,0), IF(I1347="월별평균환율(현지화)",VLOOKUP(MONTH(A1347),월별평균환율!$B$34:$D$45,3,0)))))))</f>
        <v>I열의 환율적용방법 선택</v>
      </c>
      <c r="K1347" s="495">
        <f t="shared" si="20"/>
        <v>0</v>
      </c>
      <c r="L1347" s="491"/>
      <c r="M1347" s="496"/>
      <c r="N1347" s="496"/>
    </row>
    <row r="1348" spans="1:14" x14ac:dyDescent="0.3">
      <c r="A1348" s="490"/>
      <c r="B1348" s="490"/>
      <c r="C1348" s="673" t="e">
        <f>VLOOKUP(F1348,DB!$D$4:$G$403,4,FALSE)</f>
        <v>#N/A</v>
      </c>
      <c r="D1348" s="674" t="e">
        <f>VLOOKUP(F1348,DB!$D$4:$G$403,3,FALSE)</f>
        <v>#N/A</v>
      </c>
      <c r="E1348" s="675" t="e">
        <f>VLOOKUP(F1348,DB!$D$4:$G$403,2,FALSE)</f>
        <v>#N/A</v>
      </c>
      <c r="F1348" s="491"/>
      <c r="G1348" s="491"/>
      <c r="H1348" s="492"/>
      <c r="I1348" s="493"/>
      <c r="J1348" s="494" t="str">
        <f>IF(I1348="","I열의 환율적용방법 선택",IF(I1348="개별환율", "직접입력 하세요.", IF(OR(I1348="가중평균환율",I1348="송금환율"), "직접입력 하세요.", IF(I1348="원화집행", 1, IF(I1348="월별평균환율(미화)",VLOOKUP(MONTH(A1348),월별평균환율!$B$34:$D$45,2,0), IF(I1348="월별평균환율(현지화)",VLOOKUP(MONTH(A1348),월별평균환율!$B$34:$D$45,3,0)))))))</f>
        <v>I열의 환율적용방법 선택</v>
      </c>
      <c r="K1348" s="495">
        <f t="shared" si="20"/>
        <v>0</v>
      </c>
      <c r="L1348" s="491"/>
      <c r="M1348" s="496"/>
      <c r="N1348" s="496"/>
    </row>
    <row r="1349" spans="1:14" x14ac:dyDescent="0.3">
      <c r="A1349" s="490"/>
      <c r="B1349" s="490"/>
      <c r="C1349" s="673" t="e">
        <f>VLOOKUP(F1349,DB!$D$4:$G$403,4,FALSE)</f>
        <v>#N/A</v>
      </c>
      <c r="D1349" s="674" t="e">
        <f>VLOOKUP(F1349,DB!$D$4:$G$403,3,FALSE)</f>
        <v>#N/A</v>
      </c>
      <c r="E1349" s="675" t="e">
        <f>VLOOKUP(F1349,DB!$D$4:$G$403,2,FALSE)</f>
        <v>#N/A</v>
      </c>
      <c r="F1349" s="491"/>
      <c r="G1349" s="491"/>
      <c r="H1349" s="492"/>
      <c r="I1349" s="493"/>
      <c r="J1349" s="494" t="str">
        <f>IF(I1349="","I열의 환율적용방법 선택",IF(I1349="개별환율", "직접입력 하세요.", IF(OR(I1349="가중평균환율",I1349="송금환율"), "직접입력 하세요.", IF(I1349="원화집행", 1, IF(I1349="월별평균환율(미화)",VLOOKUP(MONTH(A1349),월별평균환율!$B$34:$D$45,2,0), IF(I1349="월별평균환율(현지화)",VLOOKUP(MONTH(A1349),월별평균환율!$B$34:$D$45,3,0)))))))</f>
        <v>I열의 환율적용방법 선택</v>
      </c>
      <c r="K1349" s="495">
        <f t="shared" ref="K1349:K1412" si="21">IFERROR(ROUND(H1349*J1349, 0),0)</f>
        <v>0</v>
      </c>
      <c r="L1349" s="491"/>
      <c r="M1349" s="496"/>
      <c r="N1349" s="496"/>
    </row>
    <row r="1350" spans="1:14" x14ac:dyDescent="0.3">
      <c r="A1350" s="490"/>
      <c r="B1350" s="490"/>
      <c r="C1350" s="673" t="e">
        <f>VLOOKUP(F1350,DB!$D$4:$G$403,4,FALSE)</f>
        <v>#N/A</v>
      </c>
      <c r="D1350" s="674" t="e">
        <f>VLOOKUP(F1350,DB!$D$4:$G$403,3,FALSE)</f>
        <v>#N/A</v>
      </c>
      <c r="E1350" s="675" t="e">
        <f>VLOOKUP(F1350,DB!$D$4:$G$403,2,FALSE)</f>
        <v>#N/A</v>
      </c>
      <c r="F1350" s="491"/>
      <c r="G1350" s="491"/>
      <c r="H1350" s="492"/>
      <c r="I1350" s="493"/>
      <c r="J1350" s="494" t="str">
        <f>IF(I1350="","I열의 환율적용방법 선택",IF(I1350="개별환율", "직접입력 하세요.", IF(OR(I1350="가중평균환율",I1350="송금환율"), "직접입력 하세요.", IF(I1350="원화집행", 1, IF(I1350="월별평균환율(미화)",VLOOKUP(MONTH(A1350),월별평균환율!$B$34:$D$45,2,0), IF(I1350="월별평균환율(현지화)",VLOOKUP(MONTH(A1350),월별평균환율!$B$34:$D$45,3,0)))))))</f>
        <v>I열의 환율적용방법 선택</v>
      </c>
      <c r="K1350" s="495">
        <f t="shared" si="21"/>
        <v>0</v>
      </c>
      <c r="L1350" s="491"/>
      <c r="M1350" s="496"/>
      <c r="N1350" s="496"/>
    </row>
    <row r="1351" spans="1:14" x14ac:dyDescent="0.3">
      <c r="A1351" s="490"/>
      <c r="B1351" s="490"/>
      <c r="C1351" s="673" t="e">
        <f>VLOOKUP(F1351,DB!$D$4:$G$403,4,FALSE)</f>
        <v>#N/A</v>
      </c>
      <c r="D1351" s="674" t="e">
        <f>VLOOKUP(F1351,DB!$D$4:$G$403,3,FALSE)</f>
        <v>#N/A</v>
      </c>
      <c r="E1351" s="675" t="e">
        <f>VLOOKUP(F1351,DB!$D$4:$G$403,2,FALSE)</f>
        <v>#N/A</v>
      </c>
      <c r="F1351" s="491"/>
      <c r="G1351" s="491"/>
      <c r="H1351" s="492"/>
      <c r="I1351" s="493"/>
      <c r="J1351" s="494" t="str">
        <f>IF(I1351="","I열의 환율적용방법 선택",IF(I1351="개별환율", "직접입력 하세요.", IF(OR(I1351="가중평균환율",I1351="송금환율"), "직접입력 하세요.", IF(I1351="원화집행", 1, IF(I1351="월별평균환율(미화)",VLOOKUP(MONTH(A1351),월별평균환율!$B$34:$D$45,2,0), IF(I1351="월별평균환율(현지화)",VLOOKUP(MONTH(A1351),월별평균환율!$B$34:$D$45,3,0)))))))</f>
        <v>I열의 환율적용방법 선택</v>
      </c>
      <c r="K1351" s="495">
        <f t="shared" si="21"/>
        <v>0</v>
      </c>
      <c r="L1351" s="491"/>
      <c r="M1351" s="496"/>
      <c r="N1351" s="496"/>
    </row>
    <row r="1352" spans="1:14" x14ac:dyDescent="0.3">
      <c r="A1352" s="490"/>
      <c r="B1352" s="490"/>
      <c r="C1352" s="673" t="e">
        <f>VLOOKUP(F1352,DB!$D$4:$G$403,4,FALSE)</f>
        <v>#N/A</v>
      </c>
      <c r="D1352" s="674" t="e">
        <f>VLOOKUP(F1352,DB!$D$4:$G$403,3,FALSE)</f>
        <v>#N/A</v>
      </c>
      <c r="E1352" s="675" t="e">
        <f>VLOOKUP(F1352,DB!$D$4:$G$403,2,FALSE)</f>
        <v>#N/A</v>
      </c>
      <c r="F1352" s="491"/>
      <c r="G1352" s="491"/>
      <c r="H1352" s="492"/>
      <c r="I1352" s="493"/>
      <c r="J1352" s="494" t="str">
        <f>IF(I1352="","I열의 환율적용방법 선택",IF(I1352="개별환율", "직접입력 하세요.", IF(OR(I1352="가중평균환율",I1352="송금환율"), "직접입력 하세요.", IF(I1352="원화집행", 1, IF(I1352="월별평균환율(미화)",VLOOKUP(MONTH(A1352),월별평균환율!$B$34:$D$45,2,0), IF(I1352="월별평균환율(현지화)",VLOOKUP(MONTH(A1352),월별평균환율!$B$34:$D$45,3,0)))))))</f>
        <v>I열의 환율적용방법 선택</v>
      </c>
      <c r="K1352" s="495">
        <f t="shared" si="21"/>
        <v>0</v>
      </c>
      <c r="L1352" s="491"/>
      <c r="M1352" s="496"/>
      <c r="N1352" s="496"/>
    </row>
    <row r="1353" spans="1:14" x14ac:dyDescent="0.3">
      <c r="A1353" s="490"/>
      <c r="B1353" s="490"/>
      <c r="C1353" s="673" t="e">
        <f>VLOOKUP(F1353,DB!$D$4:$G$403,4,FALSE)</f>
        <v>#N/A</v>
      </c>
      <c r="D1353" s="674" t="e">
        <f>VLOOKUP(F1353,DB!$D$4:$G$403,3,FALSE)</f>
        <v>#N/A</v>
      </c>
      <c r="E1353" s="675" t="e">
        <f>VLOOKUP(F1353,DB!$D$4:$G$403,2,FALSE)</f>
        <v>#N/A</v>
      </c>
      <c r="F1353" s="491"/>
      <c r="G1353" s="491"/>
      <c r="H1353" s="492"/>
      <c r="I1353" s="493"/>
      <c r="J1353" s="494" t="str">
        <f>IF(I1353="","I열의 환율적용방법 선택",IF(I1353="개별환율", "직접입력 하세요.", IF(OR(I1353="가중평균환율",I1353="송금환율"), "직접입력 하세요.", IF(I1353="원화집행", 1, IF(I1353="월별평균환율(미화)",VLOOKUP(MONTH(A1353),월별평균환율!$B$34:$D$45,2,0), IF(I1353="월별평균환율(현지화)",VLOOKUP(MONTH(A1353),월별평균환율!$B$34:$D$45,3,0)))))))</f>
        <v>I열의 환율적용방법 선택</v>
      </c>
      <c r="K1353" s="495">
        <f t="shared" si="21"/>
        <v>0</v>
      </c>
      <c r="L1353" s="491"/>
      <c r="M1353" s="496"/>
      <c r="N1353" s="496"/>
    </row>
    <row r="1354" spans="1:14" x14ac:dyDescent="0.3">
      <c r="A1354" s="490"/>
      <c r="B1354" s="490"/>
      <c r="C1354" s="673" t="e">
        <f>VLOOKUP(F1354,DB!$D$4:$G$403,4,FALSE)</f>
        <v>#N/A</v>
      </c>
      <c r="D1354" s="674" t="e">
        <f>VLOOKUP(F1354,DB!$D$4:$G$403,3,FALSE)</f>
        <v>#N/A</v>
      </c>
      <c r="E1354" s="675" t="e">
        <f>VLOOKUP(F1354,DB!$D$4:$G$403,2,FALSE)</f>
        <v>#N/A</v>
      </c>
      <c r="F1354" s="491"/>
      <c r="G1354" s="491"/>
      <c r="H1354" s="492"/>
      <c r="I1354" s="493"/>
      <c r="J1354" s="494" t="str">
        <f>IF(I1354="","I열의 환율적용방법 선택",IF(I1354="개별환율", "직접입력 하세요.", IF(OR(I1354="가중평균환율",I1354="송금환율"), "직접입력 하세요.", IF(I1354="원화집행", 1, IF(I1354="월별평균환율(미화)",VLOOKUP(MONTH(A1354),월별평균환율!$B$34:$D$45,2,0), IF(I1354="월별평균환율(현지화)",VLOOKUP(MONTH(A1354),월별평균환율!$B$34:$D$45,3,0)))))))</f>
        <v>I열의 환율적용방법 선택</v>
      </c>
      <c r="K1354" s="495">
        <f t="shared" si="21"/>
        <v>0</v>
      </c>
      <c r="L1354" s="491"/>
      <c r="M1354" s="496"/>
      <c r="N1354" s="496"/>
    </row>
    <row r="1355" spans="1:14" x14ac:dyDescent="0.3">
      <c r="A1355" s="490"/>
      <c r="B1355" s="490"/>
      <c r="C1355" s="673" t="e">
        <f>VLOOKUP(F1355,DB!$D$4:$G$403,4,FALSE)</f>
        <v>#N/A</v>
      </c>
      <c r="D1355" s="674" t="e">
        <f>VLOOKUP(F1355,DB!$D$4:$G$403,3,FALSE)</f>
        <v>#N/A</v>
      </c>
      <c r="E1355" s="675" t="e">
        <f>VLOOKUP(F1355,DB!$D$4:$G$403,2,FALSE)</f>
        <v>#N/A</v>
      </c>
      <c r="F1355" s="491"/>
      <c r="G1355" s="491"/>
      <c r="H1355" s="492"/>
      <c r="I1355" s="493"/>
      <c r="J1355" s="494" t="str">
        <f>IF(I1355="","I열의 환율적용방법 선택",IF(I1355="개별환율", "직접입력 하세요.", IF(OR(I1355="가중평균환율",I1355="송금환율"), "직접입력 하세요.", IF(I1355="원화집행", 1, IF(I1355="월별평균환율(미화)",VLOOKUP(MONTH(A1355),월별평균환율!$B$34:$D$45,2,0), IF(I1355="월별평균환율(현지화)",VLOOKUP(MONTH(A1355),월별평균환율!$B$34:$D$45,3,0)))))))</f>
        <v>I열의 환율적용방법 선택</v>
      </c>
      <c r="K1355" s="495">
        <f t="shared" si="21"/>
        <v>0</v>
      </c>
      <c r="L1355" s="491"/>
      <c r="M1355" s="496"/>
      <c r="N1355" s="496"/>
    </row>
    <row r="1356" spans="1:14" x14ac:dyDescent="0.3">
      <c r="A1356" s="490"/>
      <c r="B1356" s="490"/>
      <c r="C1356" s="673" t="e">
        <f>VLOOKUP(F1356,DB!$D$4:$G$403,4,FALSE)</f>
        <v>#N/A</v>
      </c>
      <c r="D1356" s="674" t="e">
        <f>VLOOKUP(F1356,DB!$D$4:$G$403,3,FALSE)</f>
        <v>#N/A</v>
      </c>
      <c r="E1356" s="675" t="e">
        <f>VLOOKUP(F1356,DB!$D$4:$G$403,2,FALSE)</f>
        <v>#N/A</v>
      </c>
      <c r="F1356" s="491"/>
      <c r="G1356" s="491"/>
      <c r="H1356" s="492"/>
      <c r="I1356" s="493"/>
      <c r="J1356" s="494" t="str">
        <f>IF(I1356="","I열의 환율적용방법 선택",IF(I1356="개별환율", "직접입력 하세요.", IF(OR(I1356="가중평균환율",I1356="송금환율"), "직접입력 하세요.", IF(I1356="원화집행", 1, IF(I1356="월별평균환율(미화)",VLOOKUP(MONTH(A1356),월별평균환율!$B$34:$D$45,2,0), IF(I1356="월별평균환율(현지화)",VLOOKUP(MONTH(A1356),월별평균환율!$B$34:$D$45,3,0)))))))</f>
        <v>I열의 환율적용방법 선택</v>
      </c>
      <c r="K1356" s="495">
        <f t="shared" si="21"/>
        <v>0</v>
      </c>
      <c r="L1356" s="491"/>
      <c r="M1356" s="496"/>
      <c r="N1356" s="496"/>
    </row>
    <row r="1357" spans="1:14" x14ac:dyDescent="0.3">
      <c r="A1357" s="490"/>
      <c r="B1357" s="490"/>
      <c r="C1357" s="673" t="e">
        <f>VLOOKUP(F1357,DB!$D$4:$G$403,4,FALSE)</f>
        <v>#N/A</v>
      </c>
      <c r="D1357" s="674" t="e">
        <f>VLOOKUP(F1357,DB!$D$4:$G$403,3,FALSE)</f>
        <v>#N/A</v>
      </c>
      <c r="E1357" s="675" t="e">
        <f>VLOOKUP(F1357,DB!$D$4:$G$403,2,FALSE)</f>
        <v>#N/A</v>
      </c>
      <c r="F1357" s="491"/>
      <c r="G1357" s="491"/>
      <c r="H1357" s="492"/>
      <c r="I1357" s="493"/>
      <c r="J1357" s="494" t="str">
        <f>IF(I1357="","I열의 환율적용방법 선택",IF(I1357="개별환율", "직접입력 하세요.", IF(OR(I1357="가중평균환율",I1357="송금환율"), "직접입력 하세요.", IF(I1357="원화집행", 1, IF(I1357="월별평균환율(미화)",VLOOKUP(MONTH(A1357),월별평균환율!$B$34:$D$45,2,0), IF(I1357="월별평균환율(현지화)",VLOOKUP(MONTH(A1357),월별평균환율!$B$34:$D$45,3,0)))))))</f>
        <v>I열의 환율적용방법 선택</v>
      </c>
      <c r="K1357" s="495">
        <f t="shared" si="21"/>
        <v>0</v>
      </c>
      <c r="L1357" s="491"/>
      <c r="M1357" s="496"/>
      <c r="N1357" s="496"/>
    </row>
    <row r="1358" spans="1:14" x14ac:dyDescent="0.3">
      <c r="A1358" s="490"/>
      <c r="B1358" s="490"/>
      <c r="C1358" s="673" t="e">
        <f>VLOOKUP(F1358,DB!$D$4:$G$403,4,FALSE)</f>
        <v>#N/A</v>
      </c>
      <c r="D1358" s="674" t="e">
        <f>VLOOKUP(F1358,DB!$D$4:$G$403,3,FALSE)</f>
        <v>#N/A</v>
      </c>
      <c r="E1358" s="675" t="e">
        <f>VLOOKUP(F1358,DB!$D$4:$G$403,2,FALSE)</f>
        <v>#N/A</v>
      </c>
      <c r="F1358" s="491"/>
      <c r="G1358" s="491"/>
      <c r="H1358" s="492"/>
      <c r="I1358" s="493"/>
      <c r="J1358" s="494" t="str">
        <f>IF(I1358="","I열의 환율적용방법 선택",IF(I1358="개별환율", "직접입력 하세요.", IF(OR(I1358="가중평균환율",I1358="송금환율"), "직접입력 하세요.", IF(I1358="원화집행", 1, IF(I1358="월별평균환율(미화)",VLOOKUP(MONTH(A1358),월별평균환율!$B$34:$D$45,2,0), IF(I1358="월별평균환율(현지화)",VLOOKUP(MONTH(A1358),월별평균환율!$B$34:$D$45,3,0)))))))</f>
        <v>I열의 환율적용방법 선택</v>
      </c>
      <c r="K1358" s="495">
        <f t="shared" si="21"/>
        <v>0</v>
      </c>
      <c r="L1358" s="491"/>
      <c r="M1358" s="496"/>
      <c r="N1358" s="496"/>
    </row>
    <row r="1359" spans="1:14" x14ac:dyDescent="0.3">
      <c r="A1359" s="490"/>
      <c r="B1359" s="490"/>
      <c r="C1359" s="673" t="e">
        <f>VLOOKUP(F1359,DB!$D$4:$G$403,4,FALSE)</f>
        <v>#N/A</v>
      </c>
      <c r="D1359" s="674" t="e">
        <f>VLOOKUP(F1359,DB!$D$4:$G$403,3,FALSE)</f>
        <v>#N/A</v>
      </c>
      <c r="E1359" s="675" t="e">
        <f>VLOOKUP(F1359,DB!$D$4:$G$403,2,FALSE)</f>
        <v>#N/A</v>
      </c>
      <c r="F1359" s="491"/>
      <c r="G1359" s="491"/>
      <c r="H1359" s="492"/>
      <c r="I1359" s="493"/>
      <c r="J1359" s="494" t="str">
        <f>IF(I1359="","I열의 환율적용방법 선택",IF(I1359="개별환율", "직접입력 하세요.", IF(OR(I1359="가중평균환율",I1359="송금환율"), "직접입력 하세요.", IF(I1359="원화집행", 1, IF(I1359="월별평균환율(미화)",VLOOKUP(MONTH(A1359),월별평균환율!$B$34:$D$45,2,0), IF(I1359="월별평균환율(현지화)",VLOOKUP(MONTH(A1359),월별평균환율!$B$34:$D$45,3,0)))))))</f>
        <v>I열의 환율적용방법 선택</v>
      </c>
      <c r="K1359" s="495">
        <f t="shared" si="21"/>
        <v>0</v>
      </c>
      <c r="L1359" s="491"/>
      <c r="M1359" s="496"/>
      <c r="N1359" s="496"/>
    </row>
    <row r="1360" spans="1:14" x14ac:dyDescent="0.3">
      <c r="A1360" s="490"/>
      <c r="B1360" s="490"/>
      <c r="C1360" s="673" t="e">
        <f>VLOOKUP(F1360,DB!$D$4:$G$403,4,FALSE)</f>
        <v>#N/A</v>
      </c>
      <c r="D1360" s="674" t="e">
        <f>VLOOKUP(F1360,DB!$D$4:$G$403,3,FALSE)</f>
        <v>#N/A</v>
      </c>
      <c r="E1360" s="675" t="e">
        <f>VLOOKUP(F1360,DB!$D$4:$G$403,2,FALSE)</f>
        <v>#N/A</v>
      </c>
      <c r="F1360" s="491"/>
      <c r="G1360" s="491"/>
      <c r="H1360" s="492"/>
      <c r="I1360" s="493"/>
      <c r="J1360" s="494" t="str">
        <f>IF(I1360="","I열의 환율적용방법 선택",IF(I1360="개별환율", "직접입력 하세요.", IF(OR(I1360="가중평균환율",I1360="송금환율"), "직접입력 하세요.", IF(I1360="원화집행", 1, IF(I1360="월별평균환율(미화)",VLOOKUP(MONTH(A1360),월별평균환율!$B$34:$D$45,2,0), IF(I1360="월별평균환율(현지화)",VLOOKUP(MONTH(A1360),월별평균환율!$B$34:$D$45,3,0)))))))</f>
        <v>I열의 환율적용방법 선택</v>
      </c>
      <c r="K1360" s="495">
        <f t="shared" si="21"/>
        <v>0</v>
      </c>
      <c r="L1360" s="491"/>
      <c r="M1360" s="496"/>
      <c r="N1360" s="496"/>
    </row>
    <row r="1361" spans="1:14" x14ac:dyDescent="0.3">
      <c r="A1361" s="490"/>
      <c r="B1361" s="490"/>
      <c r="C1361" s="673" t="e">
        <f>VLOOKUP(F1361,DB!$D$4:$G$403,4,FALSE)</f>
        <v>#N/A</v>
      </c>
      <c r="D1361" s="674" t="e">
        <f>VLOOKUP(F1361,DB!$D$4:$G$403,3,FALSE)</f>
        <v>#N/A</v>
      </c>
      <c r="E1361" s="675" t="e">
        <f>VLOOKUP(F1361,DB!$D$4:$G$403,2,FALSE)</f>
        <v>#N/A</v>
      </c>
      <c r="F1361" s="491"/>
      <c r="G1361" s="491"/>
      <c r="H1361" s="492"/>
      <c r="I1361" s="493"/>
      <c r="J1361" s="494" t="str">
        <f>IF(I1361="","I열의 환율적용방법 선택",IF(I1361="개별환율", "직접입력 하세요.", IF(OR(I1361="가중평균환율",I1361="송금환율"), "직접입력 하세요.", IF(I1361="원화집행", 1, IF(I1361="월별평균환율(미화)",VLOOKUP(MONTH(A1361),월별평균환율!$B$34:$D$45,2,0), IF(I1361="월별평균환율(현지화)",VLOOKUP(MONTH(A1361),월별평균환율!$B$34:$D$45,3,0)))))))</f>
        <v>I열의 환율적용방법 선택</v>
      </c>
      <c r="K1361" s="495">
        <f t="shared" si="21"/>
        <v>0</v>
      </c>
      <c r="L1361" s="491"/>
      <c r="M1361" s="496"/>
      <c r="N1361" s="496"/>
    </row>
    <row r="1362" spans="1:14" x14ac:dyDescent="0.3">
      <c r="A1362" s="490"/>
      <c r="B1362" s="490"/>
      <c r="C1362" s="673" t="e">
        <f>VLOOKUP(F1362,DB!$D$4:$G$403,4,FALSE)</f>
        <v>#N/A</v>
      </c>
      <c r="D1362" s="674" t="e">
        <f>VLOOKUP(F1362,DB!$D$4:$G$403,3,FALSE)</f>
        <v>#N/A</v>
      </c>
      <c r="E1362" s="675" t="e">
        <f>VLOOKUP(F1362,DB!$D$4:$G$403,2,FALSE)</f>
        <v>#N/A</v>
      </c>
      <c r="F1362" s="491"/>
      <c r="G1362" s="491"/>
      <c r="H1362" s="492"/>
      <c r="I1362" s="493"/>
      <c r="J1362" s="494" t="str">
        <f>IF(I1362="","I열의 환율적용방법 선택",IF(I1362="개별환율", "직접입력 하세요.", IF(OR(I1362="가중평균환율",I1362="송금환율"), "직접입력 하세요.", IF(I1362="원화집행", 1, IF(I1362="월별평균환율(미화)",VLOOKUP(MONTH(A1362),월별평균환율!$B$34:$D$45,2,0), IF(I1362="월별평균환율(현지화)",VLOOKUP(MONTH(A1362),월별평균환율!$B$34:$D$45,3,0)))))))</f>
        <v>I열의 환율적용방법 선택</v>
      </c>
      <c r="K1362" s="495">
        <f t="shared" si="21"/>
        <v>0</v>
      </c>
      <c r="L1362" s="491"/>
      <c r="M1362" s="496"/>
      <c r="N1362" s="496"/>
    </row>
    <row r="1363" spans="1:14" x14ac:dyDescent="0.3">
      <c r="A1363" s="490"/>
      <c r="B1363" s="490"/>
      <c r="C1363" s="673" t="e">
        <f>VLOOKUP(F1363,DB!$D$4:$G$403,4,FALSE)</f>
        <v>#N/A</v>
      </c>
      <c r="D1363" s="674" t="e">
        <f>VLOOKUP(F1363,DB!$D$4:$G$403,3,FALSE)</f>
        <v>#N/A</v>
      </c>
      <c r="E1363" s="675" t="e">
        <f>VLOOKUP(F1363,DB!$D$4:$G$403,2,FALSE)</f>
        <v>#N/A</v>
      </c>
      <c r="F1363" s="491"/>
      <c r="G1363" s="491"/>
      <c r="H1363" s="492"/>
      <c r="I1363" s="493"/>
      <c r="J1363" s="494" t="str">
        <f>IF(I1363="","I열의 환율적용방법 선택",IF(I1363="개별환율", "직접입력 하세요.", IF(OR(I1363="가중평균환율",I1363="송금환율"), "직접입력 하세요.", IF(I1363="원화집행", 1, IF(I1363="월별평균환율(미화)",VLOOKUP(MONTH(A1363),월별평균환율!$B$34:$D$45,2,0), IF(I1363="월별평균환율(현지화)",VLOOKUP(MONTH(A1363),월별평균환율!$B$34:$D$45,3,0)))))))</f>
        <v>I열의 환율적용방법 선택</v>
      </c>
      <c r="K1363" s="495">
        <f t="shared" si="21"/>
        <v>0</v>
      </c>
      <c r="L1363" s="491"/>
      <c r="M1363" s="496"/>
      <c r="N1363" s="496"/>
    </row>
    <row r="1364" spans="1:14" x14ac:dyDescent="0.3">
      <c r="A1364" s="490"/>
      <c r="B1364" s="490"/>
      <c r="C1364" s="673" t="e">
        <f>VLOOKUP(F1364,DB!$D$4:$G$403,4,FALSE)</f>
        <v>#N/A</v>
      </c>
      <c r="D1364" s="674" t="e">
        <f>VLOOKUP(F1364,DB!$D$4:$G$403,3,FALSE)</f>
        <v>#N/A</v>
      </c>
      <c r="E1364" s="675" t="e">
        <f>VLOOKUP(F1364,DB!$D$4:$G$403,2,FALSE)</f>
        <v>#N/A</v>
      </c>
      <c r="F1364" s="491"/>
      <c r="G1364" s="491"/>
      <c r="H1364" s="492"/>
      <c r="I1364" s="493"/>
      <c r="J1364" s="494" t="str">
        <f>IF(I1364="","I열의 환율적용방법 선택",IF(I1364="개별환율", "직접입력 하세요.", IF(OR(I1364="가중평균환율",I1364="송금환율"), "직접입력 하세요.", IF(I1364="원화집행", 1, IF(I1364="월별평균환율(미화)",VLOOKUP(MONTH(A1364),월별평균환율!$B$34:$D$45,2,0), IF(I1364="월별평균환율(현지화)",VLOOKUP(MONTH(A1364),월별평균환율!$B$34:$D$45,3,0)))))))</f>
        <v>I열의 환율적용방법 선택</v>
      </c>
      <c r="K1364" s="495">
        <f t="shared" si="21"/>
        <v>0</v>
      </c>
      <c r="L1364" s="491"/>
      <c r="M1364" s="496"/>
      <c r="N1364" s="496"/>
    </row>
    <row r="1365" spans="1:14" x14ac:dyDescent="0.3">
      <c r="A1365" s="490"/>
      <c r="B1365" s="490"/>
      <c r="C1365" s="673" t="e">
        <f>VLOOKUP(F1365,DB!$D$4:$G$403,4,FALSE)</f>
        <v>#N/A</v>
      </c>
      <c r="D1365" s="674" t="e">
        <f>VLOOKUP(F1365,DB!$D$4:$G$403,3,FALSE)</f>
        <v>#N/A</v>
      </c>
      <c r="E1365" s="675" t="e">
        <f>VLOOKUP(F1365,DB!$D$4:$G$403,2,FALSE)</f>
        <v>#N/A</v>
      </c>
      <c r="F1365" s="491"/>
      <c r="G1365" s="491"/>
      <c r="H1365" s="492"/>
      <c r="I1365" s="493"/>
      <c r="J1365" s="494" t="str">
        <f>IF(I1365="","I열의 환율적용방법 선택",IF(I1365="개별환율", "직접입력 하세요.", IF(OR(I1365="가중평균환율",I1365="송금환율"), "직접입력 하세요.", IF(I1365="원화집행", 1, IF(I1365="월별평균환율(미화)",VLOOKUP(MONTH(A1365),월별평균환율!$B$34:$D$45,2,0), IF(I1365="월별평균환율(현지화)",VLOOKUP(MONTH(A1365),월별평균환율!$B$34:$D$45,3,0)))))))</f>
        <v>I열의 환율적용방법 선택</v>
      </c>
      <c r="K1365" s="495">
        <f t="shared" si="21"/>
        <v>0</v>
      </c>
      <c r="L1365" s="491"/>
      <c r="M1365" s="496"/>
      <c r="N1365" s="496"/>
    </row>
    <row r="1366" spans="1:14" x14ac:dyDescent="0.3">
      <c r="A1366" s="490"/>
      <c r="B1366" s="490"/>
      <c r="C1366" s="673" t="e">
        <f>VLOOKUP(F1366,DB!$D$4:$G$403,4,FALSE)</f>
        <v>#N/A</v>
      </c>
      <c r="D1366" s="674" t="e">
        <f>VLOOKUP(F1366,DB!$D$4:$G$403,3,FALSE)</f>
        <v>#N/A</v>
      </c>
      <c r="E1366" s="675" t="e">
        <f>VLOOKUP(F1366,DB!$D$4:$G$403,2,FALSE)</f>
        <v>#N/A</v>
      </c>
      <c r="F1366" s="491"/>
      <c r="G1366" s="491"/>
      <c r="H1366" s="492"/>
      <c r="I1366" s="493"/>
      <c r="J1366" s="494" t="str">
        <f>IF(I1366="","I열의 환율적용방법 선택",IF(I1366="개별환율", "직접입력 하세요.", IF(OR(I1366="가중평균환율",I1366="송금환율"), "직접입력 하세요.", IF(I1366="원화집행", 1, IF(I1366="월별평균환율(미화)",VLOOKUP(MONTH(A1366),월별평균환율!$B$34:$D$45,2,0), IF(I1366="월별평균환율(현지화)",VLOOKUP(MONTH(A1366),월별평균환율!$B$34:$D$45,3,0)))))))</f>
        <v>I열의 환율적용방법 선택</v>
      </c>
      <c r="K1366" s="495">
        <f t="shared" si="21"/>
        <v>0</v>
      </c>
      <c r="L1366" s="491"/>
      <c r="M1366" s="496"/>
      <c r="N1366" s="496"/>
    </row>
    <row r="1367" spans="1:14" x14ac:dyDescent="0.3">
      <c r="A1367" s="490"/>
      <c r="B1367" s="490"/>
      <c r="C1367" s="673" t="e">
        <f>VLOOKUP(F1367,DB!$D$4:$G$403,4,FALSE)</f>
        <v>#N/A</v>
      </c>
      <c r="D1367" s="674" t="e">
        <f>VLOOKUP(F1367,DB!$D$4:$G$403,3,FALSE)</f>
        <v>#N/A</v>
      </c>
      <c r="E1367" s="675" t="e">
        <f>VLOOKUP(F1367,DB!$D$4:$G$403,2,FALSE)</f>
        <v>#N/A</v>
      </c>
      <c r="F1367" s="491"/>
      <c r="G1367" s="491"/>
      <c r="H1367" s="492"/>
      <c r="I1367" s="493"/>
      <c r="J1367" s="494" t="str">
        <f>IF(I1367="","I열의 환율적용방법 선택",IF(I1367="개별환율", "직접입력 하세요.", IF(OR(I1367="가중평균환율",I1367="송금환율"), "직접입력 하세요.", IF(I1367="원화집행", 1, IF(I1367="월별평균환율(미화)",VLOOKUP(MONTH(A1367),월별평균환율!$B$34:$D$45,2,0), IF(I1367="월별평균환율(현지화)",VLOOKUP(MONTH(A1367),월별평균환율!$B$34:$D$45,3,0)))))))</f>
        <v>I열의 환율적용방법 선택</v>
      </c>
      <c r="K1367" s="495">
        <f t="shared" si="21"/>
        <v>0</v>
      </c>
      <c r="L1367" s="491"/>
      <c r="M1367" s="496"/>
      <c r="N1367" s="496"/>
    </row>
    <row r="1368" spans="1:14" x14ac:dyDescent="0.3">
      <c r="A1368" s="490"/>
      <c r="B1368" s="490"/>
      <c r="C1368" s="673" t="e">
        <f>VLOOKUP(F1368,DB!$D$4:$G$403,4,FALSE)</f>
        <v>#N/A</v>
      </c>
      <c r="D1368" s="674" t="e">
        <f>VLOOKUP(F1368,DB!$D$4:$G$403,3,FALSE)</f>
        <v>#N/A</v>
      </c>
      <c r="E1368" s="675" t="e">
        <f>VLOOKUP(F1368,DB!$D$4:$G$403,2,FALSE)</f>
        <v>#N/A</v>
      </c>
      <c r="F1368" s="491"/>
      <c r="G1368" s="491"/>
      <c r="H1368" s="492"/>
      <c r="I1368" s="493"/>
      <c r="J1368" s="494" t="str">
        <f>IF(I1368="","I열의 환율적용방법 선택",IF(I1368="개별환율", "직접입력 하세요.", IF(OR(I1368="가중평균환율",I1368="송금환율"), "직접입력 하세요.", IF(I1368="원화집행", 1, IF(I1368="월별평균환율(미화)",VLOOKUP(MONTH(A1368),월별평균환율!$B$34:$D$45,2,0), IF(I1368="월별평균환율(현지화)",VLOOKUP(MONTH(A1368),월별평균환율!$B$34:$D$45,3,0)))))))</f>
        <v>I열의 환율적용방법 선택</v>
      </c>
      <c r="K1368" s="495">
        <f t="shared" si="21"/>
        <v>0</v>
      </c>
      <c r="L1368" s="491"/>
      <c r="M1368" s="496"/>
      <c r="N1368" s="496"/>
    </row>
    <row r="1369" spans="1:14" x14ac:dyDescent="0.3">
      <c r="A1369" s="490"/>
      <c r="B1369" s="490"/>
      <c r="C1369" s="673" t="e">
        <f>VLOOKUP(F1369,DB!$D$4:$G$403,4,FALSE)</f>
        <v>#N/A</v>
      </c>
      <c r="D1369" s="674" t="e">
        <f>VLOOKUP(F1369,DB!$D$4:$G$403,3,FALSE)</f>
        <v>#N/A</v>
      </c>
      <c r="E1369" s="675" t="e">
        <f>VLOOKUP(F1369,DB!$D$4:$G$403,2,FALSE)</f>
        <v>#N/A</v>
      </c>
      <c r="F1369" s="491"/>
      <c r="G1369" s="491"/>
      <c r="H1369" s="492"/>
      <c r="I1369" s="493"/>
      <c r="J1369" s="494" t="str">
        <f>IF(I1369="","I열의 환율적용방법 선택",IF(I1369="개별환율", "직접입력 하세요.", IF(OR(I1369="가중평균환율",I1369="송금환율"), "직접입력 하세요.", IF(I1369="원화집행", 1, IF(I1369="월별평균환율(미화)",VLOOKUP(MONTH(A1369),월별평균환율!$B$34:$D$45,2,0), IF(I1369="월별평균환율(현지화)",VLOOKUP(MONTH(A1369),월별평균환율!$B$34:$D$45,3,0)))))))</f>
        <v>I열의 환율적용방법 선택</v>
      </c>
      <c r="K1369" s="495">
        <f t="shared" si="21"/>
        <v>0</v>
      </c>
      <c r="L1369" s="491"/>
      <c r="M1369" s="496"/>
      <c r="N1369" s="496"/>
    </row>
    <row r="1370" spans="1:14" x14ac:dyDescent="0.3">
      <c r="A1370" s="490"/>
      <c r="B1370" s="490"/>
      <c r="C1370" s="673" t="e">
        <f>VLOOKUP(F1370,DB!$D$4:$G$403,4,FALSE)</f>
        <v>#N/A</v>
      </c>
      <c r="D1370" s="674" t="e">
        <f>VLOOKUP(F1370,DB!$D$4:$G$403,3,FALSE)</f>
        <v>#N/A</v>
      </c>
      <c r="E1370" s="675" t="e">
        <f>VLOOKUP(F1370,DB!$D$4:$G$403,2,FALSE)</f>
        <v>#N/A</v>
      </c>
      <c r="F1370" s="491"/>
      <c r="G1370" s="491"/>
      <c r="H1370" s="492"/>
      <c r="I1370" s="493"/>
      <c r="J1370" s="494" t="str">
        <f>IF(I1370="","I열의 환율적용방법 선택",IF(I1370="개별환율", "직접입력 하세요.", IF(OR(I1370="가중평균환율",I1370="송금환율"), "직접입력 하세요.", IF(I1370="원화집행", 1, IF(I1370="월별평균환율(미화)",VLOOKUP(MONTH(A1370),월별평균환율!$B$34:$D$45,2,0), IF(I1370="월별평균환율(현지화)",VLOOKUP(MONTH(A1370),월별평균환율!$B$34:$D$45,3,0)))))))</f>
        <v>I열의 환율적용방법 선택</v>
      </c>
      <c r="K1370" s="495">
        <f t="shared" si="21"/>
        <v>0</v>
      </c>
      <c r="L1370" s="491"/>
      <c r="M1370" s="496"/>
      <c r="N1370" s="496"/>
    </row>
    <row r="1371" spans="1:14" x14ac:dyDescent="0.3">
      <c r="A1371" s="490"/>
      <c r="B1371" s="490"/>
      <c r="C1371" s="673" t="e">
        <f>VLOOKUP(F1371,DB!$D$4:$G$403,4,FALSE)</f>
        <v>#N/A</v>
      </c>
      <c r="D1371" s="674" t="e">
        <f>VLOOKUP(F1371,DB!$D$4:$G$403,3,FALSE)</f>
        <v>#N/A</v>
      </c>
      <c r="E1371" s="675" t="e">
        <f>VLOOKUP(F1371,DB!$D$4:$G$403,2,FALSE)</f>
        <v>#N/A</v>
      </c>
      <c r="F1371" s="491"/>
      <c r="G1371" s="491"/>
      <c r="H1371" s="492"/>
      <c r="I1371" s="493"/>
      <c r="J1371" s="494" t="str">
        <f>IF(I1371="","I열의 환율적용방법 선택",IF(I1371="개별환율", "직접입력 하세요.", IF(OR(I1371="가중평균환율",I1371="송금환율"), "직접입력 하세요.", IF(I1371="원화집행", 1, IF(I1371="월별평균환율(미화)",VLOOKUP(MONTH(A1371),월별평균환율!$B$34:$D$45,2,0), IF(I1371="월별평균환율(현지화)",VLOOKUP(MONTH(A1371),월별평균환율!$B$34:$D$45,3,0)))))))</f>
        <v>I열의 환율적용방법 선택</v>
      </c>
      <c r="K1371" s="495">
        <f t="shared" si="21"/>
        <v>0</v>
      </c>
      <c r="L1371" s="491"/>
      <c r="M1371" s="496"/>
      <c r="N1371" s="496"/>
    </row>
    <row r="1372" spans="1:14" x14ac:dyDescent="0.3">
      <c r="A1372" s="490"/>
      <c r="B1372" s="490"/>
      <c r="C1372" s="673" t="e">
        <f>VLOOKUP(F1372,DB!$D$4:$G$403,4,FALSE)</f>
        <v>#N/A</v>
      </c>
      <c r="D1372" s="674" t="e">
        <f>VLOOKUP(F1372,DB!$D$4:$G$403,3,FALSE)</f>
        <v>#N/A</v>
      </c>
      <c r="E1372" s="675" t="e">
        <f>VLOOKUP(F1372,DB!$D$4:$G$403,2,FALSE)</f>
        <v>#N/A</v>
      </c>
      <c r="F1372" s="491"/>
      <c r="G1372" s="491"/>
      <c r="H1372" s="492"/>
      <c r="I1372" s="493"/>
      <c r="J1372" s="494" t="str">
        <f>IF(I1372="","I열의 환율적용방법 선택",IF(I1372="개별환율", "직접입력 하세요.", IF(OR(I1372="가중평균환율",I1372="송금환율"), "직접입력 하세요.", IF(I1372="원화집행", 1, IF(I1372="월별평균환율(미화)",VLOOKUP(MONTH(A1372),월별평균환율!$B$34:$D$45,2,0), IF(I1372="월별평균환율(현지화)",VLOOKUP(MONTH(A1372),월별평균환율!$B$34:$D$45,3,0)))))))</f>
        <v>I열의 환율적용방법 선택</v>
      </c>
      <c r="K1372" s="495">
        <f t="shared" si="21"/>
        <v>0</v>
      </c>
      <c r="L1372" s="491"/>
      <c r="M1372" s="496"/>
      <c r="N1372" s="496"/>
    </row>
    <row r="1373" spans="1:14" x14ac:dyDescent="0.3">
      <c r="A1373" s="490"/>
      <c r="B1373" s="490"/>
      <c r="C1373" s="673" t="e">
        <f>VLOOKUP(F1373,DB!$D$4:$G$403,4,FALSE)</f>
        <v>#N/A</v>
      </c>
      <c r="D1373" s="674" t="e">
        <f>VLOOKUP(F1373,DB!$D$4:$G$403,3,FALSE)</f>
        <v>#N/A</v>
      </c>
      <c r="E1373" s="675" t="e">
        <f>VLOOKUP(F1373,DB!$D$4:$G$403,2,FALSE)</f>
        <v>#N/A</v>
      </c>
      <c r="F1373" s="491"/>
      <c r="G1373" s="491"/>
      <c r="H1373" s="492"/>
      <c r="I1373" s="493"/>
      <c r="J1373" s="494" t="str">
        <f>IF(I1373="","I열의 환율적용방법 선택",IF(I1373="개별환율", "직접입력 하세요.", IF(OR(I1373="가중평균환율",I1373="송금환율"), "직접입력 하세요.", IF(I1373="원화집행", 1, IF(I1373="월별평균환율(미화)",VLOOKUP(MONTH(A1373),월별평균환율!$B$34:$D$45,2,0), IF(I1373="월별평균환율(현지화)",VLOOKUP(MONTH(A1373),월별평균환율!$B$34:$D$45,3,0)))))))</f>
        <v>I열의 환율적용방법 선택</v>
      </c>
      <c r="K1373" s="495">
        <f t="shared" si="21"/>
        <v>0</v>
      </c>
      <c r="L1373" s="491"/>
      <c r="M1373" s="496"/>
      <c r="N1373" s="496"/>
    </row>
    <row r="1374" spans="1:14" x14ac:dyDescent="0.3">
      <c r="A1374" s="490"/>
      <c r="B1374" s="490"/>
      <c r="C1374" s="673" t="e">
        <f>VLOOKUP(F1374,DB!$D$4:$G$403,4,FALSE)</f>
        <v>#N/A</v>
      </c>
      <c r="D1374" s="674" t="e">
        <f>VLOOKUP(F1374,DB!$D$4:$G$403,3,FALSE)</f>
        <v>#N/A</v>
      </c>
      <c r="E1374" s="675" t="e">
        <f>VLOOKUP(F1374,DB!$D$4:$G$403,2,FALSE)</f>
        <v>#N/A</v>
      </c>
      <c r="F1374" s="491"/>
      <c r="G1374" s="491"/>
      <c r="H1374" s="492"/>
      <c r="I1374" s="493"/>
      <c r="J1374" s="494" t="str">
        <f>IF(I1374="","I열의 환율적용방법 선택",IF(I1374="개별환율", "직접입력 하세요.", IF(OR(I1374="가중평균환율",I1374="송금환율"), "직접입력 하세요.", IF(I1374="원화집행", 1, IF(I1374="월별평균환율(미화)",VLOOKUP(MONTH(A1374),월별평균환율!$B$34:$D$45,2,0), IF(I1374="월별평균환율(현지화)",VLOOKUP(MONTH(A1374),월별평균환율!$B$34:$D$45,3,0)))))))</f>
        <v>I열의 환율적용방법 선택</v>
      </c>
      <c r="K1374" s="495">
        <f t="shared" si="21"/>
        <v>0</v>
      </c>
      <c r="L1374" s="491"/>
      <c r="M1374" s="496"/>
      <c r="N1374" s="496"/>
    </row>
    <row r="1375" spans="1:14" x14ac:dyDescent="0.3">
      <c r="A1375" s="490"/>
      <c r="B1375" s="490"/>
      <c r="C1375" s="673" t="e">
        <f>VLOOKUP(F1375,DB!$D$4:$G$403,4,FALSE)</f>
        <v>#N/A</v>
      </c>
      <c r="D1375" s="674" t="e">
        <f>VLOOKUP(F1375,DB!$D$4:$G$403,3,FALSE)</f>
        <v>#N/A</v>
      </c>
      <c r="E1375" s="675" t="e">
        <f>VLOOKUP(F1375,DB!$D$4:$G$403,2,FALSE)</f>
        <v>#N/A</v>
      </c>
      <c r="F1375" s="491"/>
      <c r="G1375" s="491"/>
      <c r="H1375" s="492"/>
      <c r="I1375" s="493"/>
      <c r="J1375" s="494" t="str">
        <f>IF(I1375="","I열의 환율적용방법 선택",IF(I1375="개별환율", "직접입력 하세요.", IF(OR(I1375="가중평균환율",I1375="송금환율"), "직접입력 하세요.", IF(I1375="원화집행", 1, IF(I1375="월별평균환율(미화)",VLOOKUP(MONTH(A1375),월별평균환율!$B$34:$D$45,2,0), IF(I1375="월별평균환율(현지화)",VLOOKUP(MONTH(A1375),월별평균환율!$B$34:$D$45,3,0)))))))</f>
        <v>I열의 환율적용방법 선택</v>
      </c>
      <c r="K1375" s="495">
        <f t="shared" si="21"/>
        <v>0</v>
      </c>
      <c r="L1375" s="491"/>
      <c r="M1375" s="496"/>
      <c r="N1375" s="496"/>
    </row>
    <row r="1376" spans="1:14" x14ac:dyDescent="0.3">
      <c r="A1376" s="490"/>
      <c r="B1376" s="490"/>
      <c r="C1376" s="673" t="e">
        <f>VLOOKUP(F1376,DB!$D$4:$G$403,4,FALSE)</f>
        <v>#N/A</v>
      </c>
      <c r="D1376" s="674" t="e">
        <f>VLOOKUP(F1376,DB!$D$4:$G$403,3,FALSE)</f>
        <v>#N/A</v>
      </c>
      <c r="E1376" s="675" t="e">
        <f>VLOOKUP(F1376,DB!$D$4:$G$403,2,FALSE)</f>
        <v>#N/A</v>
      </c>
      <c r="F1376" s="491"/>
      <c r="G1376" s="491"/>
      <c r="H1376" s="492"/>
      <c r="I1376" s="493"/>
      <c r="J1376" s="494" t="str">
        <f>IF(I1376="","I열의 환율적용방법 선택",IF(I1376="개별환율", "직접입력 하세요.", IF(OR(I1376="가중평균환율",I1376="송금환율"), "직접입력 하세요.", IF(I1376="원화집행", 1, IF(I1376="월별평균환율(미화)",VLOOKUP(MONTH(A1376),월별평균환율!$B$34:$D$45,2,0), IF(I1376="월별평균환율(현지화)",VLOOKUP(MONTH(A1376),월별평균환율!$B$34:$D$45,3,0)))))))</f>
        <v>I열의 환율적용방법 선택</v>
      </c>
      <c r="K1376" s="495">
        <f t="shared" si="21"/>
        <v>0</v>
      </c>
      <c r="L1376" s="491"/>
      <c r="M1376" s="496"/>
      <c r="N1376" s="496"/>
    </row>
    <row r="1377" spans="1:14" x14ac:dyDescent="0.3">
      <c r="A1377" s="490"/>
      <c r="B1377" s="490"/>
      <c r="C1377" s="673" t="e">
        <f>VLOOKUP(F1377,DB!$D$4:$G$403,4,FALSE)</f>
        <v>#N/A</v>
      </c>
      <c r="D1377" s="674" t="e">
        <f>VLOOKUP(F1377,DB!$D$4:$G$403,3,FALSE)</f>
        <v>#N/A</v>
      </c>
      <c r="E1377" s="675" t="e">
        <f>VLOOKUP(F1377,DB!$D$4:$G$403,2,FALSE)</f>
        <v>#N/A</v>
      </c>
      <c r="F1377" s="491"/>
      <c r="G1377" s="491"/>
      <c r="H1377" s="492"/>
      <c r="I1377" s="493"/>
      <c r="J1377" s="494" t="str">
        <f>IF(I1377="","I열의 환율적용방법 선택",IF(I1377="개별환율", "직접입력 하세요.", IF(OR(I1377="가중평균환율",I1377="송금환율"), "직접입력 하세요.", IF(I1377="원화집행", 1, IF(I1377="월별평균환율(미화)",VLOOKUP(MONTH(A1377),월별평균환율!$B$34:$D$45,2,0), IF(I1377="월별평균환율(현지화)",VLOOKUP(MONTH(A1377),월별평균환율!$B$34:$D$45,3,0)))))))</f>
        <v>I열의 환율적용방법 선택</v>
      </c>
      <c r="K1377" s="495">
        <f t="shared" si="21"/>
        <v>0</v>
      </c>
      <c r="L1377" s="491"/>
      <c r="M1377" s="496"/>
      <c r="N1377" s="496"/>
    </row>
    <row r="1378" spans="1:14" x14ac:dyDescent="0.3">
      <c r="A1378" s="490"/>
      <c r="B1378" s="490"/>
      <c r="C1378" s="673" t="e">
        <f>VLOOKUP(F1378,DB!$D$4:$G$403,4,FALSE)</f>
        <v>#N/A</v>
      </c>
      <c r="D1378" s="674" t="e">
        <f>VLOOKUP(F1378,DB!$D$4:$G$403,3,FALSE)</f>
        <v>#N/A</v>
      </c>
      <c r="E1378" s="675" t="e">
        <f>VLOOKUP(F1378,DB!$D$4:$G$403,2,FALSE)</f>
        <v>#N/A</v>
      </c>
      <c r="F1378" s="491"/>
      <c r="G1378" s="491"/>
      <c r="H1378" s="492"/>
      <c r="I1378" s="493"/>
      <c r="J1378" s="494" t="str">
        <f>IF(I1378="","I열의 환율적용방법 선택",IF(I1378="개별환율", "직접입력 하세요.", IF(OR(I1378="가중평균환율",I1378="송금환율"), "직접입력 하세요.", IF(I1378="원화집행", 1, IF(I1378="월별평균환율(미화)",VLOOKUP(MONTH(A1378),월별평균환율!$B$34:$D$45,2,0), IF(I1378="월별평균환율(현지화)",VLOOKUP(MONTH(A1378),월별평균환율!$B$34:$D$45,3,0)))))))</f>
        <v>I열의 환율적용방법 선택</v>
      </c>
      <c r="K1378" s="495">
        <f t="shared" si="21"/>
        <v>0</v>
      </c>
      <c r="L1378" s="491"/>
      <c r="M1378" s="496"/>
      <c r="N1378" s="496"/>
    </row>
    <row r="1379" spans="1:14" x14ac:dyDescent="0.3">
      <c r="A1379" s="490"/>
      <c r="B1379" s="490"/>
      <c r="C1379" s="673" t="e">
        <f>VLOOKUP(F1379,DB!$D$4:$G$403,4,FALSE)</f>
        <v>#N/A</v>
      </c>
      <c r="D1379" s="674" t="e">
        <f>VLOOKUP(F1379,DB!$D$4:$G$403,3,FALSE)</f>
        <v>#N/A</v>
      </c>
      <c r="E1379" s="675" t="e">
        <f>VLOOKUP(F1379,DB!$D$4:$G$403,2,FALSE)</f>
        <v>#N/A</v>
      </c>
      <c r="F1379" s="491"/>
      <c r="G1379" s="491"/>
      <c r="H1379" s="492"/>
      <c r="I1379" s="493"/>
      <c r="J1379" s="494" t="str">
        <f>IF(I1379="","I열의 환율적용방법 선택",IF(I1379="개별환율", "직접입력 하세요.", IF(OR(I1379="가중평균환율",I1379="송금환율"), "직접입력 하세요.", IF(I1379="원화집행", 1, IF(I1379="월별평균환율(미화)",VLOOKUP(MONTH(A1379),월별평균환율!$B$34:$D$45,2,0), IF(I1379="월별평균환율(현지화)",VLOOKUP(MONTH(A1379),월별평균환율!$B$34:$D$45,3,0)))))))</f>
        <v>I열의 환율적용방법 선택</v>
      </c>
      <c r="K1379" s="495">
        <f t="shared" si="21"/>
        <v>0</v>
      </c>
      <c r="L1379" s="491"/>
      <c r="M1379" s="496"/>
      <c r="N1379" s="496"/>
    </row>
    <row r="1380" spans="1:14" x14ac:dyDescent="0.3">
      <c r="A1380" s="490"/>
      <c r="B1380" s="490"/>
      <c r="C1380" s="673" t="e">
        <f>VLOOKUP(F1380,DB!$D$4:$G$403,4,FALSE)</f>
        <v>#N/A</v>
      </c>
      <c r="D1380" s="674" t="e">
        <f>VLOOKUP(F1380,DB!$D$4:$G$403,3,FALSE)</f>
        <v>#N/A</v>
      </c>
      <c r="E1380" s="675" t="e">
        <f>VLOOKUP(F1380,DB!$D$4:$G$403,2,FALSE)</f>
        <v>#N/A</v>
      </c>
      <c r="F1380" s="491"/>
      <c r="G1380" s="491"/>
      <c r="H1380" s="492"/>
      <c r="I1380" s="493"/>
      <c r="J1380" s="494" t="str">
        <f>IF(I1380="","I열의 환율적용방법 선택",IF(I1380="개별환율", "직접입력 하세요.", IF(OR(I1380="가중평균환율",I1380="송금환율"), "직접입력 하세요.", IF(I1380="원화집행", 1, IF(I1380="월별평균환율(미화)",VLOOKUP(MONTH(A1380),월별평균환율!$B$34:$D$45,2,0), IF(I1380="월별평균환율(현지화)",VLOOKUP(MONTH(A1380),월별평균환율!$B$34:$D$45,3,0)))))))</f>
        <v>I열의 환율적용방법 선택</v>
      </c>
      <c r="K1380" s="495">
        <f t="shared" si="21"/>
        <v>0</v>
      </c>
      <c r="L1380" s="491"/>
      <c r="M1380" s="496"/>
      <c r="N1380" s="496"/>
    </row>
    <row r="1381" spans="1:14" x14ac:dyDescent="0.3">
      <c r="A1381" s="490"/>
      <c r="B1381" s="490"/>
      <c r="C1381" s="673" t="e">
        <f>VLOOKUP(F1381,DB!$D$4:$G$403,4,FALSE)</f>
        <v>#N/A</v>
      </c>
      <c r="D1381" s="674" t="e">
        <f>VLOOKUP(F1381,DB!$D$4:$G$403,3,FALSE)</f>
        <v>#N/A</v>
      </c>
      <c r="E1381" s="675" t="e">
        <f>VLOOKUP(F1381,DB!$D$4:$G$403,2,FALSE)</f>
        <v>#N/A</v>
      </c>
      <c r="F1381" s="491"/>
      <c r="G1381" s="491"/>
      <c r="H1381" s="492"/>
      <c r="I1381" s="493"/>
      <c r="J1381" s="494" t="str">
        <f>IF(I1381="","I열의 환율적용방법 선택",IF(I1381="개별환율", "직접입력 하세요.", IF(OR(I1381="가중평균환율",I1381="송금환율"), "직접입력 하세요.", IF(I1381="원화집행", 1, IF(I1381="월별평균환율(미화)",VLOOKUP(MONTH(A1381),월별평균환율!$B$34:$D$45,2,0), IF(I1381="월별평균환율(현지화)",VLOOKUP(MONTH(A1381),월별평균환율!$B$34:$D$45,3,0)))))))</f>
        <v>I열의 환율적용방법 선택</v>
      </c>
      <c r="K1381" s="495">
        <f t="shared" si="21"/>
        <v>0</v>
      </c>
      <c r="L1381" s="491"/>
      <c r="M1381" s="496"/>
      <c r="N1381" s="496"/>
    </row>
    <row r="1382" spans="1:14" x14ac:dyDescent="0.3">
      <c r="A1382" s="490"/>
      <c r="B1382" s="490"/>
      <c r="C1382" s="673" t="e">
        <f>VLOOKUP(F1382,DB!$D$4:$G$403,4,FALSE)</f>
        <v>#N/A</v>
      </c>
      <c r="D1382" s="674" t="e">
        <f>VLOOKUP(F1382,DB!$D$4:$G$403,3,FALSE)</f>
        <v>#N/A</v>
      </c>
      <c r="E1382" s="675" t="e">
        <f>VLOOKUP(F1382,DB!$D$4:$G$403,2,FALSE)</f>
        <v>#N/A</v>
      </c>
      <c r="F1382" s="491"/>
      <c r="G1382" s="491"/>
      <c r="H1382" s="492"/>
      <c r="I1382" s="493"/>
      <c r="J1382" s="494" t="str">
        <f>IF(I1382="","I열의 환율적용방법 선택",IF(I1382="개별환율", "직접입력 하세요.", IF(OR(I1382="가중평균환율",I1382="송금환율"), "직접입력 하세요.", IF(I1382="원화집행", 1, IF(I1382="월별평균환율(미화)",VLOOKUP(MONTH(A1382),월별평균환율!$B$34:$D$45,2,0), IF(I1382="월별평균환율(현지화)",VLOOKUP(MONTH(A1382),월별평균환율!$B$34:$D$45,3,0)))))))</f>
        <v>I열의 환율적용방법 선택</v>
      </c>
      <c r="K1382" s="495">
        <f t="shared" si="21"/>
        <v>0</v>
      </c>
      <c r="L1382" s="491"/>
      <c r="M1382" s="496"/>
      <c r="N1382" s="496"/>
    </row>
    <row r="1383" spans="1:14" x14ac:dyDescent="0.3">
      <c r="A1383" s="490"/>
      <c r="B1383" s="490"/>
      <c r="C1383" s="673" t="e">
        <f>VLOOKUP(F1383,DB!$D$4:$G$403,4,FALSE)</f>
        <v>#N/A</v>
      </c>
      <c r="D1383" s="674" t="e">
        <f>VLOOKUP(F1383,DB!$D$4:$G$403,3,FALSE)</f>
        <v>#N/A</v>
      </c>
      <c r="E1383" s="675" t="e">
        <f>VLOOKUP(F1383,DB!$D$4:$G$403,2,FALSE)</f>
        <v>#N/A</v>
      </c>
      <c r="F1383" s="491"/>
      <c r="G1383" s="491"/>
      <c r="H1383" s="492"/>
      <c r="I1383" s="493"/>
      <c r="J1383" s="494" t="str">
        <f>IF(I1383="","I열의 환율적용방법 선택",IF(I1383="개별환율", "직접입력 하세요.", IF(OR(I1383="가중평균환율",I1383="송금환율"), "직접입력 하세요.", IF(I1383="원화집행", 1, IF(I1383="월별평균환율(미화)",VLOOKUP(MONTH(A1383),월별평균환율!$B$34:$D$45,2,0), IF(I1383="월별평균환율(현지화)",VLOOKUP(MONTH(A1383),월별평균환율!$B$34:$D$45,3,0)))))))</f>
        <v>I열의 환율적용방법 선택</v>
      </c>
      <c r="K1383" s="495">
        <f t="shared" si="21"/>
        <v>0</v>
      </c>
      <c r="L1383" s="491"/>
      <c r="M1383" s="496"/>
      <c r="N1383" s="496"/>
    </row>
    <row r="1384" spans="1:14" x14ac:dyDescent="0.3">
      <c r="A1384" s="490"/>
      <c r="B1384" s="490"/>
      <c r="C1384" s="673" t="e">
        <f>VLOOKUP(F1384,DB!$D$4:$G$403,4,FALSE)</f>
        <v>#N/A</v>
      </c>
      <c r="D1384" s="674" t="e">
        <f>VLOOKUP(F1384,DB!$D$4:$G$403,3,FALSE)</f>
        <v>#N/A</v>
      </c>
      <c r="E1384" s="675" t="e">
        <f>VLOOKUP(F1384,DB!$D$4:$G$403,2,FALSE)</f>
        <v>#N/A</v>
      </c>
      <c r="F1384" s="491"/>
      <c r="G1384" s="491"/>
      <c r="H1384" s="492"/>
      <c r="I1384" s="493"/>
      <c r="J1384" s="494" t="str">
        <f>IF(I1384="","I열의 환율적용방법 선택",IF(I1384="개별환율", "직접입력 하세요.", IF(OR(I1384="가중평균환율",I1384="송금환율"), "직접입력 하세요.", IF(I1384="원화집행", 1, IF(I1384="월별평균환율(미화)",VLOOKUP(MONTH(A1384),월별평균환율!$B$34:$D$45,2,0), IF(I1384="월별평균환율(현지화)",VLOOKUP(MONTH(A1384),월별평균환율!$B$34:$D$45,3,0)))))))</f>
        <v>I열의 환율적용방법 선택</v>
      </c>
      <c r="K1384" s="495">
        <f t="shared" si="21"/>
        <v>0</v>
      </c>
      <c r="L1384" s="491"/>
      <c r="M1384" s="496"/>
      <c r="N1384" s="496"/>
    </row>
    <row r="1385" spans="1:14" x14ac:dyDescent="0.3">
      <c r="A1385" s="490"/>
      <c r="B1385" s="490"/>
      <c r="C1385" s="673" t="e">
        <f>VLOOKUP(F1385,DB!$D$4:$G$403,4,FALSE)</f>
        <v>#N/A</v>
      </c>
      <c r="D1385" s="674" t="e">
        <f>VLOOKUP(F1385,DB!$D$4:$G$403,3,FALSE)</f>
        <v>#N/A</v>
      </c>
      <c r="E1385" s="675" t="e">
        <f>VLOOKUP(F1385,DB!$D$4:$G$403,2,FALSE)</f>
        <v>#N/A</v>
      </c>
      <c r="F1385" s="491"/>
      <c r="G1385" s="491"/>
      <c r="H1385" s="492"/>
      <c r="I1385" s="493"/>
      <c r="J1385" s="494" t="str">
        <f>IF(I1385="","I열의 환율적용방법 선택",IF(I1385="개별환율", "직접입력 하세요.", IF(OR(I1385="가중평균환율",I1385="송금환율"), "직접입력 하세요.", IF(I1385="원화집행", 1, IF(I1385="월별평균환율(미화)",VLOOKUP(MONTH(A1385),월별평균환율!$B$34:$D$45,2,0), IF(I1385="월별평균환율(현지화)",VLOOKUP(MONTH(A1385),월별평균환율!$B$34:$D$45,3,0)))))))</f>
        <v>I열의 환율적용방법 선택</v>
      </c>
      <c r="K1385" s="495">
        <f t="shared" si="21"/>
        <v>0</v>
      </c>
      <c r="L1385" s="491"/>
      <c r="M1385" s="496"/>
      <c r="N1385" s="496"/>
    </row>
    <row r="1386" spans="1:14" x14ac:dyDescent="0.3">
      <c r="A1386" s="490"/>
      <c r="B1386" s="490"/>
      <c r="C1386" s="673" t="e">
        <f>VLOOKUP(F1386,DB!$D$4:$G$403,4,FALSE)</f>
        <v>#N/A</v>
      </c>
      <c r="D1386" s="674" t="e">
        <f>VLOOKUP(F1386,DB!$D$4:$G$403,3,FALSE)</f>
        <v>#N/A</v>
      </c>
      <c r="E1386" s="675" t="e">
        <f>VLOOKUP(F1386,DB!$D$4:$G$403,2,FALSE)</f>
        <v>#N/A</v>
      </c>
      <c r="F1386" s="491"/>
      <c r="G1386" s="491"/>
      <c r="H1386" s="492"/>
      <c r="I1386" s="493"/>
      <c r="J1386" s="494" t="str">
        <f>IF(I1386="","I열의 환율적용방법 선택",IF(I1386="개별환율", "직접입력 하세요.", IF(OR(I1386="가중평균환율",I1386="송금환율"), "직접입력 하세요.", IF(I1386="원화집행", 1, IF(I1386="월별평균환율(미화)",VLOOKUP(MONTH(A1386),월별평균환율!$B$34:$D$45,2,0), IF(I1386="월별평균환율(현지화)",VLOOKUP(MONTH(A1386),월별평균환율!$B$34:$D$45,3,0)))))))</f>
        <v>I열의 환율적용방법 선택</v>
      </c>
      <c r="K1386" s="495">
        <f t="shared" si="21"/>
        <v>0</v>
      </c>
      <c r="L1386" s="491"/>
      <c r="M1386" s="496"/>
      <c r="N1386" s="496"/>
    </row>
    <row r="1387" spans="1:14" x14ac:dyDescent="0.3">
      <c r="A1387" s="490"/>
      <c r="B1387" s="490"/>
      <c r="C1387" s="673" t="e">
        <f>VLOOKUP(F1387,DB!$D$4:$G$403,4,FALSE)</f>
        <v>#N/A</v>
      </c>
      <c r="D1387" s="674" t="e">
        <f>VLOOKUP(F1387,DB!$D$4:$G$403,3,FALSE)</f>
        <v>#N/A</v>
      </c>
      <c r="E1387" s="675" t="e">
        <f>VLOOKUP(F1387,DB!$D$4:$G$403,2,FALSE)</f>
        <v>#N/A</v>
      </c>
      <c r="F1387" s="491"/>
      <c r="G1387" s="491"/>
      <c r="H1387" s="492"/>
      <c r="I1387" s="493"/>
      <c r="J1387" s="494" t="str">
        <f>IF(I1387="","I열의 환율적용방법 선택",IF(I1387="개별환율", "직접입력 하세요.", IF(OR(I1387="가중평균환율",I1387="송금환율"), "직접입력 하세요.", IF(I1387="원화집행", 1, IF(I1387="월별평균환율(미화)",VLOOKUP(MONTH(A1387),월별평균환율!$B$34:$D$45,2,0), IF(I1387="월별평균환율(현지화)",VLOOKUP(MONTH(A1387),월별평균환율!$B$34:$D$45,3,0)))))))</f>
        <v>I열의 환율적용방법 선택</v>
      </c>
      <c r="K1387" s="495">
        <f t="shared" si="21"/>
        <v>0</v>
      </c>
      <c r="L1387" s="491"/>
      <c r="M1387" s="496"/>
      <c r="N1387" s="496"/>
    </row>
    <row r="1388" spans="1:14" x14ac:dyDescent="0.3">
      <c r="A1388" s="490"/>
      <c r="B1388" s="490"/>
      <c r="C1388" s="673" t="e">
        <f>VLOOKUP(F1388,DB!$D$4:$G$403,4,FALSE)</f>
        <v>#N/A</v>
      </c>
      <c r="D1388" s="674" t="e">
        <f>VLOOKUP(F1388,DB!$D$4:$G$403,3,FALSE)</f>
        <v>#N/A</v>
      </c>
      <c r="E1388" s="675" t="e">
        <f>VLOOKUP(F1388,DB!$D$4:$G$403,2,FALSE)</f>
        <v>#N/A</v>
      </c>
      <c r="F1388" s="491"/>
      <c r="G1388" s="491"/>
      <c r="H1388" s="492"/>
      <c r="I1388" s="493"/>
      <c r="J1388" s="494" t="str">
        <f>IF(I1388="","I열의 환율적용방법 선택",IF(I1388="개별환율", "직접입력 하세요.", IF(OR(I1388="가중평균환율",I1388="송금환율"), "직접입력 하세요.", IF(I1388="원화집행", 1, IF(I1388="월별평균환율(미화)",VLOOKUP(MONTH(A1388),월별평균환율!$B$34:$D$45,2,0), IF(I1388="월별평균환율(현지화)",VLOOKUP(MONTH(A1388),월별평균환율!$B$34:$D$45,3,0)))))))</f>
        <v>I열의 환율적용방법 선택</v>
      </c>
      <c r="K1388" s="495">
        <f t="shared" si="21"/>
        <v>0</v>
      </c>
      <c r="L1388" s="491"/>
      <c r="M1388" s="496"/>
      <c r="N1388" s="496"/>
    </row>
    <row r="1389" spans="1:14" x14ac:dyDescent="0.3">
      <c r="A1389" s="490"/>
      <c r="B1389" s="490"/>
      <c r="C1389" s="673" t="e">
        <f>VLOOKUP(F1389,DB!$D$4:$G$403,4,FALSE)</f>
        <v>#N/A</v>
      </c>
      <c r="D1389" s="674" t="e">
        <f>VLOOKUP(F1389,DB!$D$4:$G$403,3,FALSE)</f>
        <v>#N/A</v>
      </c>
      <c r="E1389" s="675" t="e">
        <f>VLOOKUP(F1389,DB!$D$4:$G$403,2,FALSE)</f>
        <v>#N/A</v>
      </c>
      <c r="F1389" s="491"/>
      <c r="G1389" s="491"/>
      <c r="H1389" s="492"/>
      <c r="I1389" s="493"/>
      <c r="J1389" s="494" t="str">
        <f>IF(I1389="","I열의 환율적용방법 선택",IF(I1389="개별환율", "직접입력 하세요.", IF(OR(I1389="가중평균환율",I1389="송금환율"), "직접입력 하세요.", IF(I1389="원화집행", 1, IF(I1389="월별평균환율(미화)",VLOOKUP(MONTH(A1389),월별평균환율!$B$34:$D$45,2,0), IF(I1389="월별평균환율(현지화)",VLOOKUP(MONTH(A1389),월별평균환율!$B$34:$D$45,3,0)))))))</f>
        <v>I열의 환율적용방법 선택</v>
      </c>
      <c r="K1389" s="495">
        <f t="shared" si="21"/>
        <v>0</v>
      </c>
      <c r="L1389" s="491"/>
      <c r="M1389" s="496"/>
      <c r="N1389" s="496"/>
    </row>
    <row r="1390" spans="1:14" x14ac:dyDescent="0.3">
      <c r="A1390" s="490"/>
      <c r="B1390" s="490"/>
      <c r="C1390" s="673" t="e">
        <f>VLOOKUP(F1390,DB!$D$4:$G$403,4,FALSE)</f>
        <v>#N/A</v>
      </c>
      <c r="D1390" s="674" t="e">
        <f>VLOOKUP(F1390,DB!$D$4:$G$403,3,FALSE)</f>
        <v>#N/A</v>
      </c>
      <c r="E1390" s="675" t="e">
        <f>VLOOKUP(F1390,DB!$D$4:$G$403,2,FALSE)</f>
        <v>#N/A</v>
      </c>
      <c r="F1390" s="491"/>
      <c r="G1390" s="491"/>
      <c r="H1390" s="492"/>
      <c r="I1390" s="493"/>
      <c r="J1390" s="494" t="str">
        <f>IF(I1390="","I열의 환율적용방법 선택",IF(I1390="개별환율", "직접입력 하세요.", IF(OR(I1390="가중평균환율",I1390="송금환율"), "직접입력 하세요.", IF(I1390="원화집행", 1, IF(I1390="월별평균환율(미화)",VLOOKUP(MONTH(A1390),월별평균환율!$B$34:$D$45,2,0), IF(I1390="월별평균환율(현지화)",VLOOKUP(MONTH(A1390),월별평균환율!$B$34:$D$45,3,0)))))))</f>
        <v>I열의 환율적용방법 선택</v>
      </c>
      <c r="K1390" s="495">
        <f t="shared" si="21"/>
        <v>0</v>
      </c>
      <c r="L1390" s="491"/>
      <c r="M1390" s="496"/>
      <c r="N1390" s="496"/>
    </row>
    <row r="1391" spans="1:14" x14ac:dyDescent="0.3">
      <c r="A1391" s="490"/>
      <c r="B1391" s="490"/>
      <c r="C1391" s="673" t="e">
        <f>VLOOKUP(F1391,DB!$D$4:$G$403,4,FALSE)</f>
        <v>#N/A</v>
      </c>
      <c r="D1391" s="674" t="e">
        <f>VLOOKUP(F1391,DB!$D$4:$G$403,3,FALSE)</f>
        <v>#N/A</v>
      </c>
      <c r="E1391" s="675" t="e">
        <f>VLOOKUP(F1391,DB!$D$4:$G$403,2,FALSE)</f>
        <v>#N/A</v>
      </c>
      <c r="F1391" s="491"/>
      <c r="G1391" s="491"/>
      <c r="H1391" s="492"/>
      <c r="I1391" s="493"/>
      <c r="J1391" s="494" t="str">
        <f>IF(I1391="","I열의 환율적용방법 선택",IF(I1391="개별환율", "직접입력 하세요.", IF(OR(I1391="가중평균환율",I1391="송금환율"), "직접입력 하세요.", IF(I1391="원화집행", 1, IF(I1391="월별평균환율(미화)",VLOOKUP(MONTH(A1391),월별평균환율!$B$34:$D$45,2,0), IF(I1391="월별평균환율(현지화)",VLOOKUP(MONTH(A1391),월별평균환율!$B$34:$D$45,3,0)))))))</f>
        <v>I열의 환율적용방법 선택</v>
      </c>
      <c r="K1391" s="495">
        <f t="shared" si="21"/>
        <v>0</v>
      </c>
      <c r="L1391" s="491"/>
      <c r="M1391" s="496"/>
      <c r="N1391" s="496"/>
    </row>
    <row r="1392" spans="1:14" x14ac:dyDescent="0.3">
      <c r="A1392" s="490"/>
      <c r="B1392" s="490"/>
      <c r="C1392" s="673" t="e">
        <f>VLOOKUP(F1392,DB!$D$4:$G$403,4,FALSE)</f>
        <v>#N/A</v>
      </c>
      <c r="D1392" s="674" t="e">
        <f>VLOOKUP(F1392,DB!$D$4:$G$403,3,FALSE)</f>
        <v>#N/A</v>
      </c>
      <c r="E1392" s="675" t="e">
        <f>VLOOKUP(F1392,DB!$D$4:$G$403,2,FALSE)</f>
        <v>#N/A</v>
      </c>
      <c r="F1392" s="491"/>
      <c r="G1392" s="491"/>
      <c r="H1392" s="492"/>
      <c r="I1392" s="493"/>
      <c r="J1392" s="494" t="str">
        <f>IF(I1392="","I열의 환율적용방법 선택",IF(I1392="개별환율", "직접입력 하세요.", IF(OR(I1392="가중평균환율",I1392="송금환율"), "직접입력 하세요.", IF(I1392="원화집행", 1, IF(I1392="월별평균환율(미화)",VLOOKUP(MONTH(A1392),월별평균환율!$B$34:$D$45,2,0), IF(I1392="월별평균환율(현지화)",VLOOKUP(MONTH(A1392),월별평균환율!$B$34:$D$45,3,0)))))))</f>
        <v>I열의 환율적용방법 선택</v>
      </c>
      <c r="K1392" s="495">
        <f t="shared" si="21"/>
        <v>0</v>
      </c>
      <c r="L1392" s="491"/>
      <c r="M1392" s="496"/>
      <c r="N1392" s="496"/>
    </row>
    <row r="1393" spans="1:14" x14ac:dyDescent="0.3">
      <c r="A1393" s="490"/>
      <c r="B1393" s="490"/>
      <c r="C1393" s="673" t="e">
        <f>VLOOKUP(F1393,DB!$D$4:$G$403,4,FALSE)</f>
        <v>#N/A</v>
      </c>
      <c r="D1393" s="674" t="e">
        <f>VLOOKUP(F1393,DB!$D$4:$G$403,3,FALSE)</f>
        <v>#N/A</v>
      </c>
      <c r="E1393" s="675" t="e">
        <f>VLOOKUP(F1393,DB!$D$4:$G$403,2,FALSE)</f>
        <v>#N/A</v>
      </c>
      <c r="F1393" s="491"/>
      <c r="G1393" s="491"/>
      <c r="H1393" s="492"/>
      <c r="I1393" s="493"/>
      <c r="J1393" s="494" t="str">
        <f>IF(I1393="","I열의 환율적용방법 선택",IF(I1393="개별환율", "직접입력 하세요.", IF(OR(I1393="가중평균환율",I1393="송금환율"), "직접입력 하세요.", IF(I1393="원화집행", 1, IF(I1393="월별평균환율(미화)",VLOOKUP(MONTH(A1393),월별평균환율!$B$34:$D$45,2,0), IF(I1393="월별평균환율(현지화)",VLOOKUP(MONTH(A1393),월별평균환율!$B$34:$D$45,3,0)))))))</f>
        <v>I열의 환율적용방법 선택</v>
      </c>
      <c r="K1393" s="495">
        <f t="shared" si="21"/>
        <v>0</v>
      </c>
      <c r="L1393" s="491"/>
      <c r="M1393" s="496"/>
      <c r="N1393" s="496"/>
    </row>
    <row r="1394" spans="1:14" x14ac:dyDescent="0.3">
      <c r="A1394" s="490"/>
      <c r="B1394" s="490"/>
      <c r="C1394" s="673" t="e">
        <f>VLOOKUP(F1394,DB!$D$4:$G$403,4,FALSE)</f>
        <v>#N/A</v>
      </c>
      <c r="D1394" s="674" t="e">
        <f>VLOOKUP(F1394,DB!$D$4:$G$403,3,FALSE)</f>
        <v>#N/A</v>
      </c>
      <c r="E1394" s="675" t="e">
        <f>VLOOKUP(F1394,DB!$D$4:$G$403,2,FALSE)</f>
        <v>#N/A</v>
      </c>
      <c r="F1394" s="491"/>
      <c r="G1394" s="491"/>
      <c r="H1394" s="492"/>
      <c r="I1394" s="493"/>
      <c r="J1394" s="494" t="str">
        <f>IF(I1394="","I열의 환율적용방법 선택",IF(I1394="개별환율", "직접입력 하세요.", IF(OR(I1394="가중평균환율",I1394="송금환율"), "직접입력 하세요.", IF(I1394="원화집행", 1, IF(I1394="월별평균환율(미화)",VLOOKUP(MONTH(A1394),월별평균환율!$B$34:$D$45,2,0), IF(I1394="월별평균환율(현지화)",VLOOKUP(MONTH(A1394),월별평균환율!$B$34:$D$45,3,0)))))))</f>
        <v>I열의 환율적용방법 선택</v>
      </c>
      <c r="K1394" s="495">
        <f t="shared" si="21"/>
        <v>0</v>
      </c>
      <c r="L1394" s="491"/>
      <c r="M1394" s="496"/>
      <c r="N1394" s="496"/>
    </row>
    <row r="1395" spans="1:14" x14ac:dyDescent="0.3">
      <c r="A1395" s="490"/>
      <c r="B1395" s="490"/>
      <c r="C1395" s="673" t="e">
        <f>VLOOKUP(F1395,DB!$D$4:$G$403,4,FALSE)</f>
        <v>#N/A</v>
      </c>
      <c r="D1395" s="674" t="e">
        <f>VLOOKUP(F1395,DB!$D$4:$G$403,3,FALSE)</f>
        <v>#N/A</v>
      </c>
      <c r="E1395" s="675" t="e">
        <f>VLOOKUP(F1395,DB!$D$4:$G$403,2,FALSE)</f>
        <v>#N/A</v>
      </c>
      <c r="F1395" s="491"/>
      <c r="G1395" s="491"/>
      <c r="H1395" s="492"/>
      <c r="I1395" s="493"/>
      <c r="J1395" s="494" t="str">
        <f>IF(I1395="","I열의 환율적용방법 선택",IF(I1395="개별환율", "직접입력 하세요.", IF(OR(I1395="가중평균환율",I1395="송금환율"), "직접입력 하세요.", IF(I1395="원화집행", 1, IF(I1395="월별평균환율(미화)",VLOOKUP(MONTH(A1395),월별평균환율!$B$34:$D$45,2,0), IF(I1395="월별평균환율(현지화)",VLOOKUP(MONTH(A1395),월별평균환율!$B$34:$D$45,3,0)))))))</f>
        <v>I열의 환율적용방법 선택</v>
      </c>
      <c r="K1395" s="495">
        <f t="shared" si="21"/>
        <v>0</v>
      </c>
      <c r="L1395" s="491"/>
      <c r="M1395" s="496"/>
      <c r="N1395" s="496"/>
    </row>
    <row r="1396" spans="1:14" x14ac:dyDescent="0.3">
      <c r="A1396" s="490"/>
      <c r="B1396" s="490"/>
      <c r="C1396" s="673" t="e">
        <f>VLOOKUP(F1396,DB!$D$4:$G$403,4,FALSE)</f>
        <v>#N/A</v>
      </c>
      <c r="D1396" s="674" t="e">
        <f>VLOOKUP(F1396,DB!$D$4:$G$403,3,FALSE)</f>
        <v>#N/A</v>
      </c>
      <c r="E1396" s="675" t="e">
        <f>VLOOKUP(F1396,DB!$D$4:$G$403,2,FALSE)</f>
        <v>#N/A</v>
      </c>
      <c r="F1396" s="491"/>
      <c r="G1396" s="491"/>
      <c r="H1396" s="492"/>
      <c r="I1396" s="493"/>
      <c r="J1396" s="494" t="str">
        <f>IF(I1396="","I열의 환율적용방법 선택",IF(I1396="개별환율", "직접입력 하세요.", IF(OR(I1396="가중평균환율",I1396="송금환율"), "직접입력 하세요.", IF(I1396="원화집행", 1, IF(I1396="월별평균환율(미화)",VLOOKUP(MONTH(A1396),월별평균환율!$B$34:$D$45,2,0), IF(I1396="월별평균환율(현지화)",VLOOKUP(MONTH(A1396),월별평균환율!$B$34:$D$45,3,0)))))))</f>
        <v>I열의 환율적용방법 선택</v>
      </c>
      <c r="K1396" s="495">
        <f t="shared" si="21"/>
        <v>0</v>
      </c>
      <c r="L1396" s="491"/>
      <c r="M1396" s="496"/>
      <c r="N1396" s="496"/>
    </row>
    <row r="1397" spans="1:14" x14ac:dyDescent="0.3">
      <c r="A1397" s="490"/>
      <c r="B1397" s="490"/>
      <c r="C1397" s="673" t="e">
        <f>VLOOKUP(F1397,DB!$D$4:$G$403,4,FALSE)</f>
        <v>#N/A</v>
      </c>
      <c r="D1397" s="674" t="e">
        <f>VLOOKUP(F1397,DB!$D$4:$G$403,3,FALSE)</f>
        <v>#N/A</v>
      </c>
      <c r="E1397" s="675" t="e">
        <f>VLOOKUP(F1397,DB!$D$4:$G$403,2,FALSE)</f>
        <v>#N/A</v>
      </c>
      <c r="F1397" s="491"/>
      <c r="G1397" s="491"/>
      <c r="H1397" s="492"/>
      <c r="I1397" s="493"/>
      <c r="J1397" s="494" t="str">
        <f>IF(I1397="","I열의 환율적용방법 선택",IF(I1397="개별환율", "직접입력 하세요.", IF(OR(I1397="가중평균환율",I1397="송금환율"), "직접입력 하세요.", IF(I1397="원화집행", 1, IF(I1397="월별평균환율(미화)",VLOOKUP(MONTH(A1397),월별평균환율!$B$34:$D$45,2,0), IF(I1397="월별평균환율(현지화)",VLOOKUP(MONTH(A1397),월별평균환율!$B$34:$D$45,3,0)))))))</f>
        <v>I열의 환율적용방법 선택</v>
      </c>
      <c r="K1397" s="495">
        <f t="shared" si="21"/>
        <v>0</v>
      </c>
      <c r="L1397" s="491"/>
      <c r="M1397" s="496"/>
      <c r="N1397" s="496"/>
    </row>
    <row r="1398" spans="1:14" x14ac:dyDescent="0.3">
      <c r="A1398" s="490"/>
      <c r="B1398" s="490"/>
      <c r="C1398" s="673" t="e">
        <f>VLOOKUP(F1398,DB!$D$4:$G$403,4,FALSE)</f>
        <v>#N/A</v>
      </c>
      <c r="D1398" s="674" t="e">
        <f>VLOOKUP(F1398,DB!$D$4:$G$403,3,FALSE)</f>
        <v>#N/A</v>
      </c>
      <c r="E1398" s="675" t="e">
        <f>VLOOKUP(F1398,DB!$D$4:$G$403,2,FALSE)</f>
        <v>#N/A</v>
      </c>
      <c r="F1398" s="491"/>
      <c r="G1398" s="491"/>
      <c r="H1398" s="492"/>
      <c r="I1398" s="493"/>
      <c r="J1398" s="494" t="str">
        <f>IF(I1398="","I열의 환율적용방법 선택",IF(I1398="개별환율", "직접입력 하세요.", IF(OR(I1398="가중평균환율",I1398="송금환율"), "직접입력 하세요.", IF(I1398="원화집행", 1, IF(I1398="월별평균환율(미화)",VLOOKUP(MONTH(A1398),월별평균환율!$B$34:$D$45,2,0), IF(I1398="월별평균환율(현지화)",VLOOKUP(MONTH(A1398),월별평균환율!$B$34:$D$45,3,0)))))))</f>
        <v>I열의 환율적용방법 선택</v>
      </c>
      <c r="K1398" s="495">
        <f t="shared" si="21"/>
        <v>0</v>
      </c>
      <c r="L1398" s="491"/>
      <c r="M1398" s="496"/>
      <c r="N1398" s="496"/>
    </row>
    <row r="1399" spans="1:14" x14ac:dyDescent="0.3">
      <c r="A1399" s="490"/>
      <c r="B1399" s="490"/>
      <c r="C1399" s="673" t="e">
        <f>VLOOKUP(F1399,DB!$D$4:$G$403,4,FALSE)</f>
        <v>#N/A</v>
      </c>
      <c r="D1399" s="674" t="e">
        <f>VLOOKUP(F1399,DB!$D$4:$G$403,3,FALSE)</f>
        <v>#N/A</v>
      </c>
      <c r="E1399" s="675" t="e">
        <f>VLOOKUP(F1399,DB!$D$4:$G$403,2,FALSE)</f>
        <v>#N/A</v>
      </c>
      <c r="F1399" s="491"/>
      <c r="G1399" s="491"/>
      <c r="H1399" s="492"/>
      <c r="I1399" s="493"/>
      <c r="J1399" s="494" t="str">
        <f>IF(I1399="","I열의 환율적용방법 선택",IF(I1399="개별환율", "직접입력 하세요.", IF(OR(I1399="가중평균환율",I1399="송금환율"), "직접입력 하세요.", IF(I1399="원화집행", 1, IF(I1399="월별평균환율(미화)",VLOOKUP(MONTH(A1399),월별평균환율!$B$34:$D$45,2,0), IF(I1399="월별평균환율(현지화)",VLOOKUP(MONTH(A1399),월별평균환율!$B$34:$D$45,3,0)))))))</f>
        <v>I열의 환율적용방법 선택</v>
      </c>
      <c r="K1399" s="495">
        <f t="shared" si="21"/>
        <v>0</v>
      </c>
      <c r="L1399" s="491"/>
      <c r="M1399" s="496"/>
      <c r="N1399" s="496"/>
    </row>
    <row r="1400" spans="1:14" x14ac:dyDescent="0.3">
      <c r="A1400" s="490"/>
      <c r="B1400" s="490"/>
      <c r="C1400" s="673" t="e">
        <f>VLOOKUP(F1400,DB!$D$4:$G$403,4,FALSE)</f>
        <v>#N/A</v>
      </c>
      <c r="D1400" s="674" t="e">
        <f>VLOOKUP(F1400,DB!$D$4:$G$403,3,FALSE)</f>
        <v>#N/A</v>
      </c>
      <c r="E1400" s="675" t="e">
        <f>VLOOKUP(F1400,DB!$D$4:$G$403,2,FALSE)</f>
        <v>#N/A</v>
      </c>
      <c r="F1400" s="491"/>
      <c r="G1400" s="491"/>
      <c r="H1400" s="492"/>
      <c r="I1400" s="493"/>
      <c r="J1400" s="494" t="str">
        <f>IF(I1400="","I열의 환율적용방법 선택",IF(I1400="개별환율", "직접입력 하세요.", IF(OR(I1400="가중평균환율",I1400="송금환율"), "직접입력 하세요.", IF(I1400="원화집행", 1, IF(I1400="월별평균환율(미화)",VLOOKUP(MONTH(A1400),월별평균환율!$B$34:$D$45,2,0), IF(I1400="월별평균환율(현지화)",VLOOKUP(MONTH(A1400),월별평균환율!$B$34:$D$45,3,0)))))))</f>
        <v>I열의 환율적용방법 선택</v>
      </c>
      <c r="K1400" s="495">
        <f t="shared" si="21"/>
        <v>0</v>
      </c>
      <c r="L1400" s="491"/>
      <c r="M1400" s="496"/>
      <c r="N1400" s="496"/>
    </row>
    <row r="1401" spans="1:14" x14ac:dyDescent="0.3">
      <c r="A1401" s="490"/>
      <c r="B1401" s="490"/>
      <c r="C1401" s="673" t="e">
        <f>VLOOKUP(F1401,DB!$D$4:$G$403,4,FALSE)</f>
        <v>#N/A</v>
      </c>
      <c r="D1401" s="674" t="e">
        <f>VLOOKUP(F1401,DB!$D$4:$G$403,3,FALSE)</f>
        <v>#N/A</v>
      </c>
      <c r="E1401" s="675" t="e">
        <f>VLOOKUP(F1401,DB!$D$4:$G$403,2,FALSE)</f>
        <v>#N/A</v>
      </c>
      <c r="F1401" s="491"/>
      <c r="G1401" s="491"/>
      <c r="H1401" s="492"/>
      <c r="I1401" s="493"/>
      <c r="J1401" s="494" t="str">
        <f>IF(I1401="","I열의 환율적용방법 선택",IF(I1401="개별환율", "직접입력 하세요.", IF(OR(I1401="가중평균환율",I1401="송금환율"), "직접입력 하세요.", IF(I1401="원화집행", 1, IF(I1401="월별평균환율(미화)",VLOOKUP(MONTH(A1401),월별평균환율!$B$34:$D$45,2,0), IF(I1401="월별평균환율(현지화)",VLOOKUP(MONTH(A1401),월별평균환율!$B$34:$D$45,3,0)))))))</f>
        <v>I열의 환율적용방법 선택</v>
      </c>
      <c r="K1401" s="495">
        <f t="shared" si="21"/>
        <v>0</v>
      </c>
      <c r="L1401" s="491"/>
      <c r="M1401" s="496"/>
      <c r="N1401" s="496"/>
    </row>
    <row r="1402" spans="1:14" x14ac:dyDescent="0.3">
      <c r="A1402" s="490"/>
      <c r="B1402" s="490"/>
      <c r="C1402" s="673" t="e">
        <f>VLOOKUP(F1402,DB!$D$4:$G$403,4,FALSE)</f>
        <v>#N/A</v>
      </c>
      <c r="D1402" s="674" t="e">
        <f>VLOOKUP(F1402,DB!$D$4:$G$403,3,FALSE)</f>
        <v>#N/A</v>
      </c>
      <c r="E1402" s="675" t="e">
        <f>VLOOKUP(F1402,DB!$D$4:$G$403,2,FALSE)</f>
        <v>#N/A</v>
      </c>
      <c r="F1402" s="491"/>
      <c r="G1402" s="491"/>
      <c r="H1402" s="492"/>
      <c r="I1402" s="493"/>
      <c r="J1402" s="494" t="str">
        <f>IF(I1402="","I열의 환율적용방법 선택",IF(I1402="개별환율", "직접입력 하세요.", IF(OR(I1402="가중평균환율",I1402="송금환율"), "직접입력 하세요.", IF(I1402="원화집행", 1, IF(I1402="월별평균환율(미화)",VLOOKUP(MONTH(A1402),월별평균환율!$B$34:$D$45,2,0), IF(I1402="월별평균환율(현지화)",VLOOKUP(MONTH(A1402),월별평균환율!$B$34:$D$45,3,0)))))))</f>
        <v>I열의 환율적용방법 선택</v>
      </c>
      <c r="K1402" s="495">
        <f t="shared" si="21"/>
        <v>0</v>
      </c>
      <c r="L1402" s="491"/>
      <c r="M1402" s="496"/>
      <c r="N1402" s="496"/>
    </row>
    <row r="1403" spans="1:14" x14ac:dyDescent="0.3">
      <c r="A1403" s="490"/>
      <c r="B1403" s="490"/>
      <c r="C1403" s="673" t="e">
        <f>VLOOKUP(F1403,DB!$D$4:$G$403,4,FALSE)</f>
        <v>#N/A</v>
      </c>
      <c r="D1403" s="674" t="e">
        <f>VLOOKUP(F1403,DB!$D$4:$G$403,3,FALSE)</f>
        <v>#N/A</v>
      </c>
      <c r="E1403" s="675" t="e">
        <f>VLOOKUP(F1403,DB!$D$4:$G$403,2,FALSE)</f>
        <v>#N/A</v>
      </c>
      <c r="F1403" s="491"/>
      <c r="G1403" s="491"/>
      <c r="H1403" s="492"/>
      <c r="I1403" s="493"/>
      <c r="J1403" s="494" t="str">
        <f>IF(I1403="","I열의 환율적용방법 선택",IF(I1403="개별환율", "직접입력 하세요.", IF(OR(I1403="가중평균환율",I1403="송금환율"), "직접입력 하세요.", IF(I1403="원화집행", 1, IF(I1403="월별평균환율(미화)",VLOOKUP(MONTH(A1403),월별평균환율!$B$34:$D$45,2,0), IF(I1403="월별평균환율(현지화)",VLOOKUP(MONTH(A1403),월별평균환율!$B$34:$D$45,3,0)))))))</f>
        <v>I열의 환율적용방법 선택</v>
      </c>
      <c r="K1403" s="495">
        <f t="shared" si="21"/>
        <v>0</v>
      </c>
      <c r="L1403" s="491"/>
      <c r="M1403" s="496"/>
      <c r="N1403" s="496"/>
    </row>
    <row r="1404" spans="1:14" x14ac:dyDescent="0.3">
      <c r="A1404" s="490"/>
      <c r="B1404" s="490"/>
      <c r="C1404" s="673" t="e">
        <f>VLOOKUP(F1404,DB!$D$4:$G$403,4,FALSE)</f>
        <v>#N/A</v>
      </c>
      <c r="D1404" s="674" t="e">
        <f>VLOOKUP(F1404,DB!$D$4:$G$403,3,FALSE)</f>
        <v>#N/A</v>
      </c>
      <c r="E1404" s="675" t="e">
        <f>VLOOKUP(F1404,DB!$D$4:$G$403,2,FALSE)</f>
        <v>#N/A</v>
      </c>
      <c r="F1404" s="491"/>
      <c r="G1404" s="491"/>
      <c r="H1404" s="492"/>
      <c r="I1404" s="493"/>
      <c r="J1404" s="494" t="str">
        <f>IF(I1404="","I열의 환율적용방법 선택",IF(I1404="개별환율", "직접입력 하세요.", IF(OR(I1404="가중평균환율",I1404="송금환율"), "직접입력 하세요.", IF(I1404="원화집행", 1, IF(I1404="월별평균환율(미화)",VLOOKUP(MONTH(A1404),월별평균환율!$B$34:$D$45,2,0), IF(I1404="월별평균환율(현지화)",VLOOKUP(MONTH(A1404),월별평균환율!$B$34:$D$45,3,0)))))))</f>
        <v>I열의 환율적용방법 선택</v>
      </c>
      <c r="K1404" s="495">
        <f t="shared" si="21"/>
        <v>0</v>
      </c>
      <c r="L1404" s="491"/>
      <c r="M1404" s="496"/>
      <c r="N1404" s="496"/>
    </row>
    <row r="1405" spans="1:14" x14ac:dyDescent="0.3">
      <c r="A1405" s="490"/>
      <c r="B1405" s="490"/>
      <c r="C1405" s="673" t="e">
        <f>VLOOKUP(F1405,DB!$D$4:$G$403,4,FALSE)</f>
        <v>#N/A</v>
      </c>
      <c r="D1405" s="674" t="e">
        <f>VLOOKUP(F1405,DB!$D$4:$G$403,3,FALSE)</f>
        <v>#N/A</v>
      </c>
      <c r="E1405" s="675" t="e">
        <f>VLOOKUP(F1405,DB!$D$4:$G$403,2,FALSE)</f>
        <v>#N/A</v>
      </c>
      <c r="F1405" s="491"/>
      <c r="G1405" s="491"/>
      <c r="H1405" s="492"/>
      <c r="I1405" s="493"/>
      <c r="J1405" s="494" t="str">
        <f>IF(I1405="","I열의 환율적용방법 선택",IF(I1405="개별환율", "직접입력 하세요.", IF(OR(I1405="가중평균환율",I1405="송금환율"), "직접입력 하세요.", IF(I1405="원화집행", 1, IF(I1405="월별평균환율(미화)",VLOOKUP(MONTH(A1405),월별평균환율!$B$34:$D$45,2,0), IF(I1405="월별평균환율(현지화)",VLOOKUP(MONTH(A1405),월별평균환율!$B$34:$D$45,3,0)))))))</f>
        <v>I열의 환율적용방법 선택</v>
      </c>
      <c r="K1405" s="495">
        <f t="shared" si="21"/>
        <v>0</v>
      </c>
      <c r="L1405" s="491"/>
      <c r="M1405" s="496"/>
      <c r="N1405" s="496"/>
    </row>
    <row r="1406" spans="1:14" x14ac:dyDescent="0.3">
      <c r="A1406" s="490"/>
      <c r="B1406" s="490"/>
      <c r="C1406" s="673" t="e">
        <f>VLOOKUP(F1406,DB!$D$4:$G$403,4,FALSE)</f>
        <v>#N/A</v>
      </c>
      <c r="D1406" s="674" t="e">
        <f>VLOOKUP(F1406,DB!$D$4:$G$403,3,FALSE)</f>
        <v>#N/A</v>
      </c>
      <c r="E1406" s="675" t="e">
        <f>VLOOKUP(F1406,DB!$D$4:$G$403,2,FALSE)</f>
        <v>#N/A</v>
      </c>
      <c r="F1406" s="491"/>
      <c r="G1406" s="491"/>
      <c r="H1406" s="492"/>
      <c r="I1406" s="493"/>
      <c r="J1406" s="494" t="str">
        <f>IF(I1406="","I열의 환율적용방법 선택",IF(I1406="개별환율", "직접입력 하세요.", IF(OR(I1406="가중평균환율",I1406="송금환율"), "직접입력 하세요.", IF(I1406="원화집행", 1, IF(I1406="월별평균환율(미화)",VLOOKUP(MONTH(A1406),월별평균환율!$B$34:$D$45,2,0), IF(I1406="월별평균환율(현지화)",VLOOKUP(MONTH(A1406),월별평균환율!$B$34:$D$45,3,0)))))))</f>
        <v>I열의 환율적용방법 선택</v>
      </c>
      <c r="K1406" s="495">
        <f t="shared" si="21"/>
        <v>0</v>
      </c>
      <c r="L1406" s="491"/>
      <c r="M1406" s="496"/>
      <c r="N1406" s="496"/>
    </row>
    <row r="1407" spans="1:14" x14ac:dyDescent="0.3">
      <c r="A1407" s="490"/>
      <c r="B1407" s="490"/>
      <c r="C1407" s="673" t="e">
        <f>VLOOKUP(F1407,DB!$D$4:$G$403,4,FALSE)</f>
        <v>#N/A</v>
      </c>
      <c r="D1407" s="674" t="e">
        <f>VLOOKUP(F1407,DB!$D$4:$G$403,3,FALSE)</f>
        <v>#N/A</v>
      </c>
      <c r="E1407" s="675" t="e">
        <f>VLOOKUP(F1407,DB!$D$4:$G$403,2,FALSE)</f>
        <v>#N/A</v>
      </c>
      <c r="F1407" s="491"/>
      <c r="G1407" s="491"/>
      <c r="H1407" s="492"/>
      <c r="I1407" s="493"/>
      <c r="J1407" s="494" t="str">
        <f>IF(I1407="","I열의 환율적용방법 선택",IF(I1407="개별환율", "직접입력 하세요.", IF(OR(I1407="가중평균환율",I1407="송금환율"), "직접입력 하세요.", IF(I1407="원화집행", 1, IF(I1407="월별평균환율(미화)",VLOOKUP(MONTH(A1407),월별평균환율!$B$34:$D$45,2,0), IF(I1407="월별평균환율(현지화)",VLOOKUP(MONTH(A1407),월별평균환율!$B$34:$D$45,3,0)))))))</f>
        <v>I열의 환율적용방법 선택</v>
      </c>
      <c r="K1407" s="495">
        <f t="shared" si="21"/>
        <v>0</v>
      </c>
      <c r="L1407" s="491"/>
      <c r="M1407" s="496"/>
      <c r="N1407" s="496"/>
    </row>
    <row r="1408" spans="1:14" x14ac:dyDescent="0.3">
      <c r="A1408" s="490"/>
      <c r="B1408" s="490"/>
      <c r="C1408" s="673" t="e">
        <f>VLOOKUP(F1408,DB!$D$4:$G$403,4,FALSE)</f>
        <v>#N/A</v>
      </c>
      <c r="D1408" s="674" t="e">
        <f>VLOOKUP(F1408,DB!$D$4:$G$403,3,FALSE)</f>
        <v>#N/A</v>
      </c>
      <c r="E1408" s="675" t="e">
        <f>VLOOKUP(F1408,DB!$D$4:$G$403,2,FALSE)</f>
        <v>#N/A</v>
      </c>
      <c r="F1408" s="491"/>
      <c r="G1408" s="491"/>
      <c r="H1408" s="492"/>
      <c r="I1408" s="493"/>
      <c r="J1408" s="494" t="str">
        <f>IF(I1408="","I열의 환율적용방법 선택",IF(I1408="개별환율", "직접입력 하세요.", IF(OR(I1408="가중평균환율",I1408="송금환율"), "직접입력 하세요.", IF(I1408="원화집행", 1, IF(I1408="월별평균환율(미화)",VLOOKUP(MONTH(A1408),월별평균환율!$B$34:$D$45,2,0), IF(I1408="월별평균환율(현지화)",VLOOKUP(MONTH(A1408),월별평균환율!$B$34:$D$45,3,0)))))))</f>
        <v>I열의 환율적용방법 선택</v>
      </c>
      <c r="K1408" s="495">
        <f t="shared" si="21"/>
        <v>0</v>
      </c>
      <c r="L1408" s="491"/>
      <c r="M1408" s="496"/>
      <c r="N1408" s="496"/>
    </row>
    <row r="1409" spans="1:14" x14ac:dyDescent="0.3">
      <c r="A1409" s="490"/>
      <c r="B1409" s="490"/>
      <c r="C1409" s="673" t="e">
        <f>VLOOKUP(F1409,DB!$D$4:$G$403,4,FALSE)</f>
        <v>#N/A</v>
      </c>
      <c r="D1409" s="674" t="e">
        <f>VLOOKUP(F1409,DB!$D$4:$G$403,3,FALSE)</f>
        <v>#N/A</v>
      </c>
      <c r="E1409" s="675" t="e">
        <f>VLOOKUP(F1409,DB!$D$4:$G$403,2,FALSE)</f>
        <v>#N/A</v>
      </c>
      <c r="F1409" s="491"/>
      <c r="G1409" s="491"/>
      <c r="H1409" s="492"/>
      <c r="I1409" s="493"/>
      <c r="J1409" s="494" t="str">
        <f>IF(I1409="","I열의 환율적용방법 선택",IF(I1409="개별환율", "직접입력 하세요.", IF(OR(I1409="가중평균환율",I1409="송금환율"), "직접입력 하세요.", IF(I1409="원화집행", 1, IF(I1409="월별평균환율(미화)",VLOOKUP(MONTH(A1409),월별평균환율!$B$34:$D$45,2,0), IF(I1409="월별평균환율(현지화)",VLOOKUP(MONTH(A1409),월별평균환율!$B$34:$D$45,3,0)))))))</f>
        <v>I열의 환율적용방법 선택</v>
      </c>
      <c r="K1409" s="495">
        <f t="shared" si="21"/>
        <v>0</v>
      </c>
      <c r="L1409" s="491"/>
      <c r="M1409" s="496"/>
      <c r="N1409" s="496"/>
    </row>
    <row r="1410" spans="1:14" x14ac:dyDescent="0.3">
      <c r="A1410" s="490"/>
      <c r="B1410" s="490"/>
      <c r="C1410" s="673" t="e">
        <f>VLOOKUP(F1410,DB!$D$4:$G$403,4,FALSE)</f>
        <v>#N/A</v>
      </c>
      <c r="D1410" s="674" t="e">
        <f>VLOOKUP(F1410,DB!$D$4:$G$403,3,FALSE)</f>
        <v>#N/A</v>
      </c>
      <c r="E1410" s="675" t="e">
        <f>VLOOKUP(F1410,DB!$D$4:$G$403,2,FALSE)</f>
        <v>#N/A</v>
      </c>
      <c r="F1410" s="491"/>
      <c r="G1410" s="491"/>
      <c r="H1410" s="492"/>
      <c r="I1410" s="493"/>
      <c r="J1410" s="494" t="str">
        <f>IF(I1410="","I열의 환율적용방법 선택",IF(I1410="개별환율", "직접입력 하세요.", IF(OR(I1410="가중평균환율",I1410="송금환율"), "직접입력 하세요.", IF(I1410="원화집행", 1, IF(I1410="월별평균환율(미화)",VLOOKUP(MONTH(A1410),월별평균환율!$B$34:$D$45,2,0), IF(I1410="월별평균환율(현지화)",VLOOKUP(MONTH(A1410),월별평균환율!$B$34:$D$45,3,0)))))))</f>
        <v>I열의 환율적용방법 선택</v>
      </c>
      <c r="K1410" s="495">
        <f t="shared" si="21"/>
        <v>0</v>
      </c>
      <c r="L1410" s="491"/>
      <c r="M1410" s="496"/>
      <c r="N1410" s="496"/>
    </row>
    <row r="1411" spans="1:14" x14ac:dyDescent="0.3">
      <c r="A1411" s="490"/>
      <c r="B1411" s="490"/>
      <c r="C1411" s="673" t="e">
        <f>VLOOKUP(F1411,DB!$D$4:$G$403,4,FALSE)</f>
        <v>#N/A</v>
      </c>
      <c r="D1411" s="674" t="e">
        <f>VLOOKUP(F1411,DB!$D$4:$G$403,3,FALSE)</f>
        <v>#N/A</v>
      </c>
      <c r="E1411" s="675" t="e">
        <f>VLOOKUP(F1411,DB!$D$4:$G$403,2,FALSE)</f>
        <v>#N/A</v>
      </c>
      <c r="F1411" s="491"/>
      <c r="G1411" s="491"/>
      <c r="H1411" s="492"/>
      <c r="I1411" s="493"/>
      <c r="J1411" s="494" t="str">
        <f>IF(I1411="","I열의 환율적용방법 선택",IF(I1411="개별환율", "직접입력 하세요.", IF(OR(I1411="가중평균환율",I1411="송금환율"), "직접입력 하세요.", IF(I1411="원화집행", 1, IF(I1411="월별평균환율(미화)",VLOOKUP(MONTH(A1411),월별평균환율!$B$34:$D$45,2,0), IF(I1411="월별평균환율(현지화)",VLOOKUP(MONTH(A1411),월별평균환율!$B$34:$D$45,3,0)))))))</f>
        <v>I열의 환율적용방법 선택</v>
      </c>
      <c r="K1411" s="495">
        <f t="shared" si="21"/>
        <v>0</v>
      </c>
      <c r="L1411" s="491"/>
      <c r="M1411" s="496"/>
      <c r="N1411" s="496"/>
    </row>
    <row r="1412" spans="1:14" x14ac:dyDescent="0.3">
      <c r="A1412" s="490"/>
      <c r="B1412" s="490"/>
      <c r="C1412" s="673" t="e">
        <f>VLOOKUP(F1412,DB!$D$4:$G$403,4,FALSE)</f>
        <v>#N/A</v>
      </c>
      <c r="D1412" s="674" t="e">
        <f>VLOOKUP(F1412,DB!$D$4:$G$403,3,FALSE)</f>
        <v>#N/A</v>
      </c>
      <c r="E1412" s="675" t="e">
        <f>VLOOKUP(F1412,DB!$D$4:$G$403,2,FALSE)</f>
        <v>#N/A</v>
      </c>
      <c r="F1412" s="491"/>
      <c r="G1412" s="491"/>
      <c r="H1412" s="492"/>
      <c r="I1412" s="493"/>
      <c r="J1412" s="494" t="str">
        <f>IF(I1412="","I열의 환율적용방법 선택",IF(I1412="개별환율", "직접입력 하세요.", IF(OR(I1412="가중평균환율",I1412="송금환율"), "직접입력 하세요.", IF(I1412="원화집행", 1, IF(I1412="월별평균환율(미화)",VLOOKUP(MONTH(A1412),월별평균환율!$B$34:$D$45,2,0), IF(I1412="월별평균환율(현지화)",VLOOKUP(MONTH(A1412),월별평균환율!$B$34:$D$45,3,0)))))))</f>
        <v>I열의 환율적용방법 선택</v>
      </c>
      <c r="K1412" s="495">
        <f t="shared" si="21"/>
        <v>0</v>
      </c>
      <c r="L1412" s="491"/>
      <c r="M1412" s="496"/>
      <c r="N1412" s="496"/>
    </row>
    <row r="1413" spans="1:14" x14ac:dyDescent="0.3">
      <c r="A1413" s="490"/>
      <c r="B1413" s="490"/>
      <c r="C1413" s="673" t="e">
        <f>VLOOKUP(F1413,DB!$D$4:$G$403,4,FALSE)</f>
        <v>#N/A</v>
      </c>
      <c r="D1413" s="674" t="e">
        <f>VLOOKUP(F1413,DB!$D$4:$G$403,3,FALSE)</f>
        <v>#N/A</v>
      </c>
      <c r="E1413" s="675" t="e">
        <f>VLOOKUP(F1413,DB!$D$4:$G$403,2,FALSE)</f>
        <v>#N/A</v>
      </c>
      <c r="F1413" s="491"/>
      <c r="G1413" s="491"/>
      <c r="H1413" s="492"/>
      <c r="I1413" s="493"/>
      <c r="J1413" s="494" t="str">
        <f>IF(I1413="","I열의 환율적용방법 선택",IF(I1413="개별환율", "직접입력 하세요.", IF(OR(I1413="가중평균환율",I1413="송금환율"), "직접입력 하세요.", IF(I1413="원화집행", 1, IF(I1413="월별평균환율(미화)",VLOOKUP(MONTH(A1413),월별평균환율!$B$34:$D$45,2,0), IF(I1413="월별평균환율(현지화)",VLOOKUP(MONTH(A1413),월별평균환율!$B$34:$D$45,3,0)))))))</f>
        <v>I열의 환율적용방법 선택</v>
      </c>
      <c r="K1413" s="495">
        <f t="shared" ref="K1413:K1476" si="22">IFERROR(ROUND(H1413*J1413, 0),0)</f>
        <v>0</v>
      </c>
      <c r="L1413" s="491"/>
      <c r="M1413" s="496"/>
      <c r="N1413" s="496"/>
    </row>
    <row r="1414" spans="1:14" x14ac:dyDescent="0.3">
      <c r="A1414" s="490"/>
      <c r="B1414" s="490"/>
      <c r="C1414" s="673" t="e">
        <f>VLOOKUP(F1414,DB!$D$4:$G$403,4,FALSE)</f>
        <v>#N/A</v>
      </c>
      <c r="D1414" s="674" t="e">
        <f>VLOOKUP(F1414,DB!$D$4:$G$403,3,FALSE)</f>
        <v>#N/A</v>
      </c>
      <c r="E1414" s="675" t="e">
        <f>VLOOKUP(F1414,DB!$D$4:$G$403,2,FALSE)</f>
        <v>#N/A</v>
      </c>
      <c r="F1414" s="491"/>
      <c r="G1414" s="491"/>
      <c r="H1414" s="492"/>
      <c r="I1414" s="493"/>
      <c r="J1414" s="494" t="str">
        <f>IF(I1414="","I열의 환율적용방법 선택",IF(I1414="개별환율", "직접입력 하세요.", IF(OR(I1414="가중평균환율",I1414="송금환율"), "직접입력 하세요.", IF(I1414="원화집행", 1, IF(I1414="월별평균환율(미화)",VLOOKUP(MONTH(A1414),월별평균환율!$B$34:$D$45,2,0), IF(I1414="월별평균환율(현지화)",VLOOKUP(MONTH(A1414),월별평균환율!$B$34:$D$45,3,0)))))))</f>
        <v>I열의 환율적용방법 선택</v>
      </c>
      <c r="K1414" s="495">
        <f t="shared" si="22"/>
        <v>0</v>
      </c>
      <c r="L1414" s="491"/>
      <c r="M1414" s="496"/>
      <c r="N1414" s="496"/>
    </row>
    <row r="1415" spans="1:14" x14ac:dyDescent="0.3">
      <c r="A1415" s="490"/>
      <c r="B1415" s="490"/>
      <c r="C1415" s="673" t="e">
        <f>VLOOKUP(F1415,DB!$D$4:$G$403,4,FALSE)</f>
        <v>#N/A</v>
      </c>
      <c r="D1415" s="674" t="e">
        <f>VLOOKUP(F1415,DB!$D$4:$G$403,3,FALSE)</f>
        <v>#N/A</v>
      </c>
      <c r="E1415" s="675" t="e">
        <f>VLOOKUP(F1415,DB!$D$4:$G$403,2,FALSE)</f>
        <v>#N/A</v>
      </c>
      <c r="F1415" s="491"/>
      <c r="G1415" s="491"/>
      <c r="H1415" s="492"/>
      <c r="I1415" s="493"/>
      <c r="J1415" s="494" t="str">
        <f>IF(I1415="","I열의 환율적용방법 선택",IF(I1415="개별환율", "직접입력 하세요.", IF(OR(I1415="가중평균환율",I1415="송금환율"), "직접입력 하세요.", IF(I1415="원화집행", 1, IF(I1415="월별평균환율(미화)",VLOOKUP(MONTH(A1415),월별평균환율!$B$34:$D$45,2,0), IF(I1415="월별평균환율(현지화)",VLOOKUP(MONTH(A1415),월별평균환율!$B$34:$D$45,3,0)))))))</f>
        <v>I열의 환율적용방법 선택</v>
      </c>
      <c r="K1415" s="495">
        <f t="shared" si="22"/>
        <v>0</v>
      </c>
      <c r="L1415" s="491"/>
      <c r="M1415" s="496"/>
      <c r="N1415" s="496"/>
    </row>
    <row r="1416" spans="1:14" x14ac:dyDescent="0.3">
      <c r="A1416" s="490"/>
      <c r="B1416" s="490"/>
      <c r="C1416" s="673" t="e">
        <f>VLOOKUP(F1416,DB!$D$4:$G$403,4,FALSE)</f>
        <v>#N/A</v>
      </c>
      <c r="D1416" s="674" t="e">
        <f>VLOOKUP(F1416,DB!$D$4:$G$403,3,FALSE)</f>
        <v>#N/A</v>
      </c>
      <c r="E1416" s="675" t="e">
        <f>VLOOKUP(F1416,DB!$D$4:$G$403,2,FALSE)</f>
        <v>#N/A</v>
      </c>
      <c r="F1416" s="491"/>
      <c r="G1416" s="491"/>
      <c r="H1416" s="492"/>
      <c r="I1416" s="493"/>
      <c r="J1416" s="494" t="str">
        <f>IF(I1416="","I열의 환율적용방법 선택",IF(I1416="개별환율", "직접입력 하세요.", IF(OR(I1416="가중평균환율",I1416="송금환율"), "직접입력 하세요.", IF(I1416="원화집행", 1, IF(I1416="월별평균환율(미화)",VLOOKUP(MONTH(A1416),월별평균환율!$B$34:$D$45,2,0), IF(I1416="월별평균환율(현지화)",VLOOKUP(MONTH(A1416),월별평균환율!$B$34:$D$45,3,0)))))))</f>
        <v>I열의 환율적용방법 선택</v>
      </c>
      <c r="K1416" s="495">
        <f t="shared" si="22"/>
        <v>0</v>
      </c>
      <c r="L1416" s="491"/>
      <c r="M1416" s="496"/>
      <c r="N1416" s="496"/>
    </row>
    <row r="1417" spans="1:14" x14ac:dyDescent="0.3">
      <c r="A1417" s="490"/>
      <c r="B1417" s="490"/>
      <c r="C1417" s="673" t="e">
        <f>VLOOKUP(F1417,DB!$D$4:$G$403,4,FALSE)</f>
        <v>#N/A</v>
      </c>
      <c r="D1417" s="674" t="e">
        <f>VLOOKUP(F1417,DB!$D$4:$G$403,3,FALSE)</f>
        <v>#N/A</v>
      </c>
      <c r="E1417" s="675" t="e">
        <f>VLOOKUP(F1417,DB!$D$4:$G$403,2,FALSE)</f>
        <v>#N/A</v>
      </c>
      <c r="F1417" s="491"/>
      <c r="G1417" s="491"/>
      <c r="H1417" s="492"/>
      <c r="I1417" s="493"/>
      <c r="J1417" s="494" t="str">
        <f>IF(I1417="","I열의 환율적용방법 선택",IF(I1417="개별환율", "직접입력 하세요.", IF(OR(I1417="가중평균환율",I1417="송금환율"), "직접입력 하세요.", IF(I1417="원화집행", 1, IF(I1417="월별평균환율(미화)",VLOOKUP(MONTH(A1417),월별평균환율!$B$34:$D$45,2,0), IF(I1417="월별평균환율(현지화)",VLOOKUP(MONTH(A1417),월별평균환율!$B$34:$D$45,3,0)))))))</f>
        <v>I열의 환율적용방법 선택</v>
      </c>
      <c r="K1417" s="495">
        <f t="shared" si="22"/>
        <v>0</v>
      </c>
      <c r="L1417" s="491"/>
      <c r="M1417" s="496"/>
      <c r="N1417" s="496"/>
    </row>
    <row r="1418" spans="1:14" x14ac:dyDescent="0.3">
      <c r="A1418" s="490"/>
      <c r="B1418" s="490"/>
      <c r="C1418" s="673" t="e">
        <f>VLOOKUP(F1418,DB!$D$4:$G$403,4,FALSE)</f>
        <v>#N/A</v>
      </c>
      <c r="D1418" s="674" t="e">
        <f>VLOOKUP(F1418,DB!$D$4:$G$403,3,FALSE)</f>
        <v>#N/A</v>
      </c>
      <c r="E1418" s="675" t="e">
        <f>VLOOKUP(F1418,DB!$D$4:$G$403,2,FALSE)</f>
        <v>#N/A</v>
      </c>
      <c r="F1418" s="491"/>
      <c r="G1418" s="491"/>
      <c r="H1418" s="492"/>
      <c r="I1418" s="493"/>
      <c r="J1418" s="494" t="str">
        <f>IF(I1418="","I열의 환율적용방법 선택",IF(I1418="개별환율", "직접입력 하세요.", IF(OR(I1418="가중평균환율",I1418="송금환율"), "직접입력 하세요.", IF(I1418="원화집행", 1, IF(I1418="월별평균환율(미화)",VLOOKUP(MONTH(A1418),월별평균환율!$B$34:$D$45,2,0), IF(I1418="월별평균환율(현지화)",VLOOKUP(MONTH(A1418),월별평균환율!$B$34:$D$45,3,0)))))))</f>
        <v>I열의 환율적용방법 선택</v>
      </c>
      <c r="K1418" s="495">
        <f t="shared" si="22"/>
        <v>0</v>
      </c>
      <c r="L1418" s="491"/>
      <c r="M1418" s="496"/>
      <c r="N1418" s="496"/>
    </row>
    <row r="1419" spans="1:14" x14ac:dyDescent="0.3">
      <c r="A1419" s="490"/>
      <c r="B1419" s="490"/>
      <c r="C1419" s="673" t="e">
        <f>VLOOKUP(F1419,DB!$D$4:$G$403,4,FALSE)</f>
        <v>#N/A</v>
      </c>
      <c r="D1419" s="674" t="e">
        <f>VLOOKUP(F1419,DB!$D$4:$G$403,3,FALSE)</f>
        <v>#N/A</v>
      </c>
      <c r="E1419" s="675" t="e">
        <f>VLOOKUP(F1419,DB!$D$4:$G$403,2,FALSE)</f>
        <v>#N/A</v>
      </c>
      <c r="F1419" s="491"/>
      <c r="G1419" s="491"/>
      <c r="H1419" s="492"/>
      <c r="I1419" s="493"/>
      <c r="J1419" s="494" t="str">
        <f>IF(I1419="","I열의 환율적용방법 선택",IF(I1419="개별환율", "직접입력 하세요.", IF(OR(I1419="가중평균환율",I1419="송금환율"), "직접입력 하세요.", IF(I1419="원화집행", 1, IF(I1419="월별평균환율(미화)",VLOOKUP(MONTH(A1419),월별평균환율!$B$34:$D$45,2,0), IF(I1419="월별평균환율(현지화)",VLOOKUP(MONTH(A1419),월별평균환율!$B$34:$D$45,3,0)))))))</f>
        <v>I열의 환율적용방법 선택</v>
      </c>
      <c r="K1419" s="495">
        <f t="shared" si="22"/>
        <v>0</v>
      </c>
      <c r="L1419" s="491"/>
      <c r="M1419" s="496"/>
      <c r="N1419" s="496"/>
    </row>
    <row r="1420" spans="1:14" x14ac:dyDescent="0.3">
      <c r="A1420" s="490"/>
      <c r="B1420" s="490"/>
      <c r="C1420" s="673" t="e">
        <f>VLOOKUP(F1420,DB!$D$4:$G$403,4,FALSE)</f>
        <v>#N/A</v>
      </c>
      <c r="D1420" s="674" t="e">
        <f>VLOOKUP(F1420,DB!$D$4:$G$403,3,FALSE)</f>
        <v>#N/A</v>
      </c>
      <c r="E1420" s="675" t="e">
        <f>VLOOKUP(F1420,DB!$D$4:$G$403,2,FALSE)</f>
        <v>#N/A</v>
      </c>
      <c r="F1420" s="491"/>
      <c r="G1420" s="491"/>
      <c r="H1420" s="492"/>
      <c r="I1420" s="493"/>
      <c r="J1420" s="494" t="str">
        <f>IF(I1420="","I열의 환율적용방법 선택",IF(I1420="개별환율", "직접입력 하세요.", IF(OR(I1420="가중평균환율",I1420="송금환율"), "직접입력 하세요.", IF(I1420="원화집행", 1, IF(I1420="월별평균환율(미화)",VLOOKUP(MONTH(A1420),월별평균환율!$B$34:$D$45,2,0), IF(I1420="월별평균환율(현지화)",VLOOKUP(MONTH(A1420),월별평균환율!$B$34:$D$45,3,0)))))))</f>
        <v>I열의 환율적용방법 선택</v>
      </c>
      <c r="K1420" s="495">
        <f t="shared" si="22"/>
        <v>0</v>
      </c>
      <c r="L1420" s="491"/>
      <c r="M1420" s="496"/>
      <c r="N1420" s="496"/>
    </row>
    <row r="1421" spans="1:14" x14ac:dyDescent="0.3">
      <c r="A1421" s="490"/>
      <c r="B1421" s="490"/>
      <c r="C1421" s="673" t="e">
        <f>VLOOKUP(F1421,DB!$D$4:$G$403,4,FALSE)</f>
        <v>#N/A</v>
      </c>
      <c r="D1421" s="674" t="e">
        <f>VLOOKUP(F1421,DB!$D$4:$G$403,3,FALSE)</f>
        <v>#N/A</v>
      </c>
      <c r="E1421" s="675" t="e">
        <f>VLOOKUP(F1421,DB!$D$4:$G$403,2,FALSE)</f>
        <v>#N/A</v>
      </c>
      <c r="F1421" s="491"/>
      <c r="G1421" s="491"/>
      <c r="H1421" s="492"/>
      <c r="I1421" s="493"/>
      <c r="J1421" s="494" t="str">
        <f>IF(I1421="","I열의 환율적용방법 선택",IF(I1421="개별환율", "직접입력 하세요.", IF(OR(I1421="가중평균환율",I1421="송금환율"), "직접입력 하세요.", IF(I1421="원화집행", 1, IF(I1421="월별평균환율(미화)",VLOOKUP(MONTH(A1421),월별평균환율!$B$34:$D$45,2,0), IF(I1421="월별평균환율(현지화)",VLOOKUP(MONTH(A1421),월별평균환율!$B$34:$D$45,3,0)))))))</f>
        <v>I열의 환율적용방법 선택</v>
      </c>
      <c r="K1421" s="495">
        <f t="shared" si="22"/>
        <v>0</v>
      </c>
      <c r="L1421" s="491"/>
      <c r="M1421" s="496"/>
      <c r="N1421" s="496"/>
    </row>
    <row r="1422" spans="1:14" x14ac:dyDescent="0.3">
      <c r="A1422" s="490"/>
      <c r="B1422" s="490"/>
      <c r="C1422" s="673" t="e">
        <f>VLOOKUP(F1422,DB!$D$4:$G$403,4,FALSE)</f>
        <v>#N/A</v>
      </c>
      <c r="D1422" s="674" t="e">
        <f>VLOOKUP(F1422,DB!$D$4:$G$403,3,FALSE)</f>
        <v>#N/A</v>
      </c>
      <c r="E1422" s="675" t="e">
        <f>VLOOKUP(F1422,DB!$D$4:$G$403,2,FALSE)</f>
        <v>#N/A</v>
      </c>
      <c r="F1422" s="491"/>
      <c r="G1422" s="491"/>
      <c r="H1422" s="492"/>
      <c r="I1422" s="493"/>
      <c r="J1422" s="494" t="str">
        <f>IF(I1422="","I열의 환율적용방법 선택",IF(I1422="개별환율", "직접입력 하세요.", IF(OR(I1422="가중평균환율",I1422="송금환율"), "직접입력 하세요.", IF(I1422="원화집행", 1, IF(I1422="월별평균환율(미화)",VLOOKUP(MONTH(A1422),월별평균환율!$B$34:$D$45,2,0), IF(I1422="월별평균환율(현지화)",VLOOKUP(MONTH(A1422),월별평균환율!$B$34:$D$45,3,0)))))))</f>
        <v>I열의 환율적용방법 선택</v>
      </c>
      <c r="K1422" s="495">
        <f t="shared" si="22"/>
        <v>0</v>
      </c>
      <c r="L1422" s="491"/>
      <c r="M1422" s="496"/>
      <c r="N1422" s="496"/>
    </row>
    <row r="1423" spans="1:14" x14ac:dyDescent="0.3">
      <c r="A1423" s="490"/>
      <c r="B1423" s="490"/>
      <c r="C1423" s="673" t="e">
        <f>VLOOKUP(F1423,DB!$D$4:$G$403,4,FALSE)</f>
        <v>#N/A</v>
      </c>
      <c r="D1423" s="674" t="e">
        <f>VLOOKUP(F1423,DB!$D$4:$G$403,3,FALSE)</f>
        <v>#N/A</v>
      </c>
      <c r="E1423" s="675" t="e">
        <f>VLOOKUP(F1423,DB!$D$4:$G$403,2,FALSE)</f>
        <v>#N/A</v>
      </c>
      <c r="F1423" s="491"/>
      <c r="G1423" s="491"/>
      <c r="H1423" s="492"/>
      <c r="I1423" s="493"/>
      <c r="J1423" s="494" t="str">
        <f>IF(I1423="","I열의 환율적용방법 선택",IF(I1423="개별환율", "직접입력 하세요.", IF(OR(I1423="가중평균환율",I1423="송금환율"), "직접입력 하세요.", IF(I1423="원화집행", 1, IF(I1423="월별평균환율(미화)",VLOOKUP(MONTH(A1423),월별평균환율!$B$34:$D$45,2,0), IF(I1423="월별평균환율(현지화)",VLOOKUP(MONTH(A1423),월별평균환율!$B$34:$D$45,3,0)))))))</f>
        <v>I열의 환율적용방법 선택</v>
      </c>
      <c r="K1423" s="495">
        <f t="shared" si="22"/>
        <v>0</v>
      </c>
      <c r="L1423" s="491"/>
      <c r="M1423" s="496"/>
      <c r="N1423" s="496"/>
    </row>
    <row r="1424" spans="1:14" x14ac:dyDescent="0.3">
      <c r="A1424" s="490"/>
      <c r="B1424" s="490"/>
      <c r="C1424" s="673" t="e">
        <f>VLOOKUP(F1424,DB!$D$4:$G$403,4,FALSE)</f>
        <v>#N/A</v>
      </c>
      <c r="D1424" s="674" t="e">
        <f>VLOOKUP(F1424,DB!$D$4:$G$403,3,FALSE)</f>
        <v>#N/A</v>
      </c>
      <c r="E1424" s="675" t="e">
        <f>VLOOKUP(F1424,DB!$D$4:$G$403,2,FALSE)</f>
        <v>#N/A</v>
      </c>
      <c r="F1424" s="491"/>
      <c r="G1424" s="491"/>
      <c r="H1424" s="492"/>
      <c r="I1424" s="493"/>
      <c r="J1424" s="494" t="str">
        <f>IF(I1424="","I열의 환율적용방법 선택",IF(I1424="개별환율", "직접입력 하세요.", IF(OR(I1424="가중평균환율",I1424="송금환율"), "직접입력 하세요.", IF(I1424="원화집행", 1, IF(I1424="월별평균환율(미화)",VLOOKUP(MONTH(A1424),월별평균환율!$B$34:$D$45,2,0), IF(I1424="월별평균환율(현지화)",VLOOKUP(MONTH(A1424),월별평균환율!$B$34:$D$45,3,0)))))))</f>
        <v>I열의 환율적용방법 선택</v>
      </c>
      <c r="K1424" s="495">
        <f t="shared" si="22"/>
        <v>0</v>
      </c>
      <c r="L1424" s="491"/>
      <c r="M1424" s="496"/>
      <c r="N1424" s="496"/>
    </row>
    <row r="1425" spans="1:14" x14ac:dyDescent="0.3">
      <c r="A1425" s="490"/>
      <c r="B1425" s="490"/>
      <c r="C1425" s="673" t="e">
        <f>VLOOKUP(F1425,DB!$D$4:$G$403,4,FALSE)</f>
        <v>#N/A</v>
      </c>
      <c r="D1425" s="674" t="e">
        <f>VLOOKUP(F1425,DB!$D$4:$G$403,3,FALSE)</f>
        <v>#N/A</v>
      </c>
      <c r="E1425" s="675" t="e">
        <f>VLOOKUP(F1425,DB!$D$4:$G$403,2,FALSE)</f>
        <v>#N/A</v>
      </c>
      <c r="F1425" s="491"/>
      <c r="G1425" s="491"/>
      <c r="H1425" s="492"/>
      <c r="I1425" s="493"/>
      <c r="J1425" s="494" t="str">
        <f>IF(I1425="","I열의 환율적용방법 선택",IF(I1425="개별환율", "직접입력 하세요.", IF(OR(I1425="가중평균환율",I1425="송금환율"), "직접입력 하세요.", IF(I1425="원화집행", 1, IF(I1425="월별평균환율(미화)",VLOOKUP(MONTH(A1425),월별평균환율!$B$34:$D$45,2,0), IF(I1425="월별평균환율(현지화)",VLOOKUP(MONTH(A1425),월별평균환율!$B$34:$D$45,3,0)))))))</f>
        <v>I열의 환율적용방법 선택</v>
      </c>
      <c r="K1425" s="495">
        <f t="shared" si="22"/>
        <v>0</v>
      </c>
      <c r="L1425" s="491"/>
      <c r="M1425" s="496"/>
      <c r="N1425" s="496"/>
    </row>
    <row r="1426" spans="1:14" x14ac:dyDescent="0.3">
      <c r="A1426" s="490"/>
      <c r="B1426" s="490"/>
      <c r="C1426" s="673" t="e">
        <f>VLOOKUP(F1426,DB!$D$4:$G$403,4,FALSE)</f>
        <v>#N/A</v>
      </c>
      <c r="D1426" s="674" t="e">
        <f>VLOOKUP(F1426,DB!$D$4:$G$403,3,FALSE)</f>
        <v>#N/A</v>
      </c>
      <c r="E1426" s="675" t="e">
        <f>VLOOKUP(F1426,DB!$D$4:$G$403,2,FALSE)</f>
        <v>#N/A</v>
      </c>
      <c r="F1426" s="491"/>
      <c r="G1426" s="491"/>
      <c r="H1426" s="492"/>
      <c r="I1426" s="493"/>
      <c r="J1426" s="494" t="str">
        <f>IF(I1426="","I열의 환율적용방법 선택",IF(I1426="개별환율", "직접입력 하세요.", IF(OR(I1426="가중평균환율",I1426="송금환율"), "직접입력 하세요.", IF(I1426="원화집행", 1, IF(I1426="월별평균환율(미화)",VLOOKUP(MONTH(A1426),월별평균환율!$B$34:$D$45,2,0), IF(I1426="월별평균환율(현지화)",VLOOKUP(MONTH(A1426),월별평균환율!$B$34:$D$45,3,0)))))))</f>
        <v>I열의 환율적용방법 선택</v>
      </c>
      <c r="K1426" s="495">
        <f t="shared" si="22"/>
        <v>0</v>
      </c>
      <c r="L1426" s="491"/>
      <c r="M1426" s="496"/>
      <c r="N1426" s="496"/>
    </row>
    <row r="1427" spans="1:14" x14ac:dyDescent="0.3">
      <c r="A1427" s="490"/>
      <c r="B1427" s="490"/>
      <c r="C1427" s="673" t="e">
        <f>VLOOKUP(F1427,DB!$D$4:$G$403,4,FALSE)</f>
        <v>#N/A</v>
      </c>
      <c r="D1427" s="674" t="e">
        <f>VLOOKUP(F1427,DB!$D$4:$G$403,3,FALSE)</f>
        <v>#N/A</v>
      </c>
      <c r="E1427" s="675" t="e">
        <f>VLOOKUP(F1427,DB!$D$4:$G$403,2,FALSE)</f>
        <v>#N/A</v>
      </c>
      <c r="F1427" s="491"/>
      <c r="G1427" s="491"/>
      <c r="H1427" s="492"/>
      <c r="I1427" s="493"/>
      <c r="J1427" s="494" t="str">
        <f>IF(I1427="","I열의 환율적용방법 선택",IF(I1427="개별환율", "직접입력 하세요.", IF(OR(I1427="가중평균환율",I1427="송금환율"), "직접입력 하세요.", IF(I1427="원화집행", 1, IF(I1427="월별평균환율(미화)",VLOOKUP(MONTH(A1427),월별평균환율!$B$34:$D$45,2,0), IF(I1427="월별평균환율(현지화)",VLOOKUP(MONTH(A1427),월별평균환율!$B$34:$D$45,3,0)))))))</f>
        <v>I열의 환율적용방법 선택</v>
      </c>
      <c r="K1427" s="495">
        <f t="shared" si="22"/>
        <v>0</v>
      </c>
      <c r="L1427" s="491"/>
      <c r="M1427" s="496"/>
      <c r="N1427" s="496"/>
    </row>
    <row r="1428" spans="1:14" x14ac:dyDescent="0.3">
      <c r="A1428" s="490"/>
      <c r="B1428" s="490"/>
      <c r="C1428" s="673" t="e">
        <f>VLOOKUP(F1428,DB!$D$4:$G$403,4,FALSE)</f>
        <v>#N/A</v>
      </c>
      <c r="D1428" s="674" t="e">
        <f>VLOOKUP(F1428,DB!$D$4:$G$403,3,FALSE)</f>
        <v>#N/A</v>
      </c>
      <c r="E1428" s="675" t="e">
        <f>VLOOKUP(F1428,DB!$D$4:$G$403,2,FALSE)</f>
        <v>#N/A</v>
      </c>
      <c r="F1428" s="491"/>
      <c r="G1428" s="491"/>
      <c r="H1428" s="492"/>
      <c r="I1428" s="493"/>
      <c r="J1428" s="494" t="str">
        <f>IF(I1428="","I열의 환율적용방법 선택",IF(I1428="개별환율", "직접입력 하세요.", IF(OR(I1428="가중평균환율",I1428="송금환율"), "직접입력 하세요.", IF(I1428="원화집행", 1, IF(I1428="월별평균환율(미화)",VLOOKUP(MONTH(A1428),월별평균환율!$B$34:$D$45,2,0), IF(I1428="월별평균환율(현지화)",VLOOKUP(MONTH(A1428),월별평균환율!$B$34:$D$45,3,0)))))))</f>
        <v>I열의 환율적용방법 선택</v>
      </c>
      <c r="K1428" s="495">
        <f t="shared" si="22"/>
        <v>0</v>
      </c>
      <c r="L1428" s="491"/>
      <c r="M1428" s="496"/>
      <c r="N1428" s="496"/>
    </row>
    <row r="1429" spans="1:14" x14ac:dyDescent="0.3">
      <c r="A1429" s="490"/>
      <c r="B1429" s="490"/>
      <c r="C1429" s="673" t="e">
        <f>VLOOKUP(F1429,DB!$D$4:$G$403,4,FALSE)</f>
        <v>#N/A</v>
      </c>
      <c r="D1429" s="674" t="e">
        <f>VLOOKUP(F1429,DB!$D$4:$G$403,3,FALSE)</f>
        <v>#N/A</v>
      </c>
      <c r="E1429" s="675" t="e">
        <f>VLOOKUP(F1429,DB!$D$4:$G$403,2,FALSE)</f>
        <v>#N/A</v>
      </c>
      <c r="F1429" s="491"/>
      <c r="G1429" s="491"/>
      <c r="H1429" s="492"/>
      <c r="I1429" s="493"/>
      <c r="J1429" s="494" t="str">
        <f>IF(I1429="","I열의 환율적용방법 선택",IF(I1429="개별환율", "직접입력 하세요.", IF(OR(I1429="가중평균환율",I1429="송금환율"), "직접입력 하세요.", IF(I1429="원화집행", 1, IF(I1429="월별평균환율(미화)",VLOOKUP(MONTH(A1429),월별평균환율!$B$34:$D$45,2,0), IF(I1429="월별평균환율(현지화)",VLOOKUP(MONTH(A1429),월별평균환율!$B$34:$D$45,3,0)))))))</f>
        <v>I열의 환율적용방법 선택</v>
      </c>
      <c r="K1429" s="495">
        <f t="shared" si="22"/>
        <v>0</v>
      </c>
      <c r="L1429" s="491"/>
      <c r="M1429" s="496"/>
      <c r="N1429" s="496"/>
    </row>
    <row r="1430" spans="1:14" x14ac:dyDescent="0.3">
      <c r="A1430" s="490"/>
      <c r="B1430" s="490"/>
      <c r="C1430" s="673" t="e">
        <f>VLOOKUP(F1430,DB!$D$4:$G$403,4,FALSE)</f>
        <v>#N/A</v>
      </c>
      <c r="D1430" s="674" t="e">
        <f>VLOOKUP(F1430,DB!$D$4:$G$403,3,FALSE)</f>
        <v>#N/A</v>
      </c>
      <c r="E1430" s="675" t="e">
        <f>VLOOKUP(F1430,DB!$D$4:$G$403,2,FALSE)</f>
        <v>#N/A</v>
      </c>
      <c r="F1430" s="491"/>
      <c r="G1430" s="491"/>
      <c r="H1430" s="492"/>
      <c r="I1430" s="493"/>
      <c r="J1430" s="494" t="str">
        <f>IF(I1430="","I열의 환율적용방법 선택",IF(I1430="개별환율", "직접입력 하세요.", IF(OR(I1430="가중평균환율",I1430="송금환율"), "직접입력 하세요.", IF(I1430="원화집행", 1, IF(I1430="월별평균환율(미화)",VLOOKUP(MONTH(A1430),월별평균환율!$B$34:$D$45,2,0), IF(I1430="월별평균환율(현지화)",VLOOKUP(MONTH(A1430),월별평균환율!$B$34:$D$45,3,0)))))))</f>
        <v>I열의 환율적용방법 선택</v>
      </c>
      <c r="K1430" s="495">
        <f t="shared" si="22"/>
        <v>0</v>
      </c>
      <c r="L1430" s="491"/>
      <c r="M1430" s="496"/>
      <c r="N1430" s="496"/>
    </row>
    <row r="1431" spans="1:14" x14ac:dyDescent="0.3">
      <c r="A1431" s="490"/>
      <c r="B1431" s="490"/>
      <c r="C1431" s="673" t="e">
        <f>VLOOKUP(F1431,DB!$D$4:$G$403,4,FALSE)</f>
        <v>#N/A</v>
      </c>
      <c r="D1431" s="674" t="e">
        <f>VLOOKUP(F1431,DB!$D$4:$G$403,3,FALSE)</f>
        <v>#N/A</v>
      </c>
      <c r="E1431" s="675" t="e">
        <f>VLOOKUP(F1431,DB!$D$4:$G$403,2,FALSE)</f>
        <v>#N/A</v>
      </c>
      <c r="F1431" s="491"/>
      <c r="G1431" s="491"/>
      <c r="H1431" s="492"/>
      <c r="I1431" s="493"/>
      <c r="J1431" s="494" t="str">
        <f>IF(I1431="","I열의 환율적용방법 선택",IF(I1431="개별환율", "직접입력 하세요.", IF(OR(I1431="가중평균환율",I1431="송금환율"), "직접입력 하세요.", IF(I1431="원화집행", 1, IF(I1431="월별평균환율(미화)",VLOOKUP(MONTH(A1431),월별평균환율!$B$34:$D$45,2,0), IF(I1431="월별평균환율(현지화)",VLOOKUP(MONTH(A1431),월별평균환율!$B$34:$D$45,3,0)))))))</f>
        <v>I열의 환율적용방법 선택</v>
      </c>
      <c r="K1431" s="495">
        <f t="shared" si="22"/>
        <v>0</v>
      </c>
      <c r="L1431" s="491"/>
      <c r="M1431" s="496"/>
      <c r="N1431" s="496"/>
    </row>
    <row r="1432" spans="1:14" x14ac:dyDescent="0.3">
      <c r="A1432" s="490"/>
      <c r="B1432" s="490"/>
      <c r="C1432" s="673" t="e">
        <f>VLOOKUP(F1432,DB!$D$4:$G$403,4,FALSE)</f>
        <v>#N/A</v>
      </c>
      <c r="D1432" s="674" t="e">
        <f>VLOOKUP(F1432,DB!$D$4:$G$403,3,FALSE)</f>
        <v>#N/A</v>
      </c>
      <c r="E1432" s="675" t="e">
        <f>VLOOKUP(F1432,DB!$D$4:$G$403,2,FALSE)</f>
        <v>#N/A</v>
      </c>
      <c r="F1432" s="491"/>
      <c r="G1432" s="491"/>
      <c r="H1432" s="492"/>
      <c r="I1432" s="493"/>
      <c r="J1432" s="494" t="str">
        <f>IF(I1432="","I열의 환율적용방법 선택",IF(I1432="개별환율", "직접입력 하세요.", IF(OR(I1432="가중평균환율",I1432="송금환율"), "직접입력 하세요.", IF(I1432="원화집행", 1, IF(I1432="월별평균환율(미화)",VLOOKUP(MONTH(A1432),월별평균환율!$B$34:$D$45,2,0), IF(I1432="월별평균환율(현지화)",VLOOKUP(MONTH(A1432),월별평균환율!$B$34:$D$45,3,0)))))))</f>
        <v>I열의 환율적용방법 선택</v>
      </c>
      <c r="K1432" s="495">
        <f t="shared" si="22"/>
        <v>0</v>
      </c>
      <c r="L1432" s="491"/>
      <c r="M1432" s="496"/>
      <c r="N1432" s="496"/>
    </row>
    <row r="1433" spans="1:14" x14ac:dyDescent="0.3">
      <c r="A1433" s="490"/>
      <c r="B1433" s="490"/>
      <c r="C1433" s="673" t="e">
        <f>VLOOKUP(F1433,DB!$D$4:$G$403,4,FALSE)</f>
        <v>#N/A</v>
      </c>
      <c r="D1433" s="674" t="e">
        <f>VLOOKUP(F1433,DB!$D$4:$G$403,3,FALSE)</f>
        <v>#N/A</v>
      </c>
      <c r="E1433" s="675" t="e">
        <f>VLOOKUP(F1433,DB!$D$4:$G$403,2,FALSE)</f>
        <v>#N/A</v>
      </c>
      <c r="F1433" s="491"/>
      <c r="G1433" s="491"/>
      <c r="H1433" s="492"/>
      <c r="I1433" s="493"/>
      <c r="J1433" s="494" t="str">
        <f>IF(I1433="","I열의 환율적용방법 선택",IF(I1433="개별환율", "직접입력 하세요.", IF(OR(I1433="가중평균환율",I1433="송금환율"), "직접입력 하세요.", IF(I1433="원화집행", 1, IF(I1433="월별평균환율(미화)",VLOOKUP(MONTH(A1433),월별평균환율!$B$34:$D$45,2,0), IF(I1433="월별평균환율(현지화)",VLOOKUP(MONTH(A1433),월별평균환율!$B$34:$D$45,3,0)))))))</f>
        <v>I열의 환율적용방법 선택</v>
      </c>
      <c r="K1433" s="495">
        <f t="shared" si="22"/>
        <v>0</v>
      </c>
      <c r="L1433" s="491"/>
      <c r="M1433" s="496"/>
      <c r="N1433" s="496"/>
    </row>
    <row r="1434" spans="1:14" x14ac:dyDescent="0.3">
      <c r="A1434" s="490"/>
      <c r="B1434" s="490"/>
      <c r="C1434" s="673" t="e">
        <f>VLOOKUP(F1434,DB!$D$4:$G$403,4,FALSE)</f>
        <v>#N/A</v>
      </c>
      <c r="D1434" s="674" t="e">
        <f>VLOOKUP(F1434,DB!$D$4:$G$403,3,FALSE)</f>
        <v>#N/A</v>
      </c>
      <c r="E1434" s="675" t="e">
        <f>VLOOKUP(F1434,DB!$D$4:$G$403,2,FALSE)</f>
        <v>#N/A</v>
      </c>
      <c r="F1434" s="491"/>
      <c r="G1434" s="491"/>
      <c r="H1434" s="492"/>
      <c r="I1434" s="493"/>
      <c r="J1434" s="494" t="str">
        <f>IF(I1434="","I열의 환율적용방법 선택",IF(I1434="개별환율", "직접입력 하세요.", IF(OR(I1434="가중평균환율",I1434="송금환율"), "직접입력 하세요.", IF(I1434="원화집행", 1, IF(I1434="월별평균환율(미화)",VLOOKUP(MONTH(A1434),월별평균환율!$B$34:$D$45,2,0), IF(I1434="월별평균환율(현지화)",VLOOKUP(MONTH(A1434),월별평균환율!$B$34:$D$45,3,0)))))))</f>
        <v>I열의 환율적용방법 선택</v>
      </c>
      <c r="K1434" s="495">
        <f t="shared" si="22"/>
        <v>0</v>
      </c>
      <c r="L1434" s="491"/>
      <c r="M1434" s="496"/>
      <c r="N1434" s="496"/>
    </row>
    <row r="1435" spans="1:14" x14ac:dyDescent="0.3">
      <c r="A1435" s="490"/>
      <c r="B1435" s="490"/>
      <c r="C1435" s="673" t="e">
        <f>VLOOKUP(F1435,DB!$D$4:$G$403,4,FALSE)</f>
        <v>#N/A</v>
      </c>
      <c r="D1435" s="674" t="e">
        <f>VLOOKUP(F1435,DB!$D$4:$G$403,3,FALSE)</f>
        <v>#N/A</v>
      </c>
      <c r="E1435" s="675" t="e">
        <f>VLOOKUP(F1435,DB!$D$4:$G$403,2,FALSE)</f>
        <v>#N/A</v>
      </c>
      <c r="F1435" s="491"/>
      <c r="G1435" s="491"/>
      <c r="H1435" s="492"/>
      <c r="I1435" s="493"/>
      <c r="J1435" s="494" t="str">
        <f>IF(I1435="","I열의 환율적용방법 선택",IF(I1435="개별환율", "직접입력 하세요.", IF(OR(I1435="가중평균환율",I1435="송금환율"), "직접입력 하세요.", IF(I1435="원화집행", 1, IF(I1435="월별평균환율(미화)",VLOOKUP(MONTH(A1435),월별평균환율!$B$34:$D$45,2,0), IF(I1435="월별평균환율(현지화)",VLOOKUP(MONTH(A1435),월별평균환율!$B$34:$D$45,3,0)))))))</f>
        <v>I열의 환율적용방법 선택</v>
      </c>
      <c r="K1435" s="495">
        <f t="shared" si="22"/>
        <v>0</v>
      </c>
      <c r="L1435" s="491"/>
      <c r="M1435" s="496"/>
      <c r="N1435" s="496"/>
    </row>
    <row r="1436" spans="1:14" x14ac:dyDescent="0.3">
      <c r="A1436" s="490"/>
      <c r="B1436" s="490"/>
      <c r="C1436" s="673" t="e">
        <f>VLOOKUP(F1436,DB!$D$4:$G$403,4,FALSE)</f>
        <v>#N/A</v>
      </c>
      <c r="D1436" s="674" t="e">
        <f>VLOOKUP(F1436,DB!$D$4:$G$403,3,FALSE)</f>
        <v>#N/A</v>
      </c>
      <c r="E1436" s="675" t="e">
        <f>VLOOKUP(F1436,DB!$D$4:$G$403,2,FALSE)</f>
        <v>#N/A</v>
      </c>
      <c r="F1436" s="491"/>
      <c r="G1436" s="491"/>
      <c r="H1436" s="492"/>
      <c r="I1436" s="493"/>
      <c r="J1436" s="494" t="str">
        <f>IF(I1436="","I열의 환율적용방법 선택",IF(I1436="개별환율", "직접입력 하세요.", IF(OR(I1436="가중평균환율",I1436="송금환율"), "직접입력 하세요.", IF(I1436="원화집행", 1, IF(I1436="월별평균환율(미화)",VLOOKUP(MONTH(A1436),월별평균환율!$B$34:$D$45,2,0), IF(I1436="월별평균환율(현지화)",VLOOKUP(MONTH(A1436),월별평균환율!$B$34:$D$45,3,0)))))))</f>
        <v>I열의 환율적용방법 선택</v>
      </c>
      <c r="K1436" s="495">
        <f t="shared" si="22"/>
        <v>0</v>
      </c>
      <c r="L1436" s="491"/>
      <c r="M1436" s="496"/>
      <c r="N1436" s="496"/>
    </row>
    <row r="1437" spans="1:14" x14ac:dyDescent="0.3">
      <c r="A1437" s="490"/>
      <c r="B1437" s="490"/>
      <c r="C1437" s="673" t="e">
        <f>VLOOKUP(F1437,DB!$D$4:$G$403,4,FALSE)</f>
        <v>#N/A</v>
      </c>
      <c r="D1437" s="674" t="e">
        <f>VLOOKUP(F1437,DB!$D$4:$G$403,3,FALSE)</f>
        <v>#N/A</v>
      </c>
      <c r="E1437" s="675" t="e">
        <f>VLOOKUP(F1437,DB!$D$4:$G$403,2,FALSE)</f>
        <v>#N/A</v>
      </c>
      <c r="F1437" s="491"/>
      <c r="G1437" s="491"/>
      <c r="H1437" s="492"/>
      <c r="I1437" s="493"/>
      <c r="J1437" s="494" t="str">
        <f>IF(I1437="","I열의 환율적용방법 선택",IF(I1437="개별환율", "직접입력 하세요.", IF(OR(I1437="가중평균환율",I1437="송금환율"), "직접입력 하세요.", IF(I1437="원화집행", 1, IF(I1437="월별평균환율(미화)",VLOOKUP(MONTH(A1437),월별평균환율!$B$34:$D$45,2,0), IF(I1437="월별평균환율(현지화)",VLOOKUP(MONTH(A1437),월별평균환율!$B$34:$D$45,3,0)))))))</f>
        <v>I열의 환율적용방법 선택</v>
      </c>
      <c r="K1437" s="495">
        <f t="shared" si="22"/>
        <v>0</v>
      </c>
      <c r="L1437" s="491"/>
      <c r="M1437" s="496"/>
      <c r="N1437" s="496"/>
    </row>
    <row r="1438" spans="1:14" x14ac:dyDescent="0.3">
      <c r="A1438" s="490"/>
      <c r="B1438" s="490"/>
      <c r="C1438" s="673" t="e">
        <f>VLOOKUP(F1438,DB!$D$4:$G$403,4,FALSE)</f>
        <v>#N/A</v>
      </c>
      <c r="D1438" s="674" t="e">
        <f>VLOOKUP(F1438,DB!$D$4:$G$403,3,FALSE)</f>
        <v>#N/A</v>
      </c>
      <c r="E1438" s="675" t="e">
        <f>VLOOKUP(F1438,DB!$D$4:$G$403,2,FALSE)</f>
        <v>#N/A</v>
      </c>
      <c r="F1438" s="491"/>
      <c r="G1438" s="491"/>
      <c r="H1438" s="492"/>
      <c r="I1438" s="493"/>
      <c r="J1438" s="494" t="str">
        <f>IF(I1438="","I열의 환율적용방법 선택",IF(I1438="개별환율", "직접입력 하세요.", IF(OR(I1438="가중평균환율",I1438="송금환율"), "직접입력 하세요.", IF(I1438="원화집행", 1, IF(I1438="월별평균환율(미화)",VLOOKUP(MONTH(A1438),월별평균환율!$B$34:$D$45,2,0), IF(I1438="월별평균환율(현지화)",VLOOKUP(MONTH(A1438),월별평균환율!$B$34:$D$45,3,0)))))))</f>
        <v>I열의 환율적용방법 선택</v>
      </c>
      <c r="K1438" s="495">
        <f t="shared" si="22"/>
        <v>0</v>
      </c>
      <c r="L1438" s="491"/>
      <c r="M1438" s="496"/>
      <c r="N1438" s="496"/>
    </row>
    <row r="1439" spans="1:14" x14ac:dyDescent="0.3">
      <c r="A1439" s="490"/>
      <c r="B1439" s="490"/>
      <c r="C1439" s="673" t="e">
        <f>VLOOKUP(F1439,DB!$D$4:$G$403,4,FALSE)</f>
        <v>#N/A</v>
      </c>
      <c r="D1439" s="674" t="e">
        <f>VLOOKUP(F1439,DB!$D$4:$G$403,3,FALSE)</f>
        <v>#N/A</v>
      </c>
      <c r="E1439" s="675" t="e">
        <f>VLOOKUP(F1439,DB!$D$4:$G$403,2,FALSE)</f>
        <v>#N/A</v>
      </c>
      <c r="F1439" s="491"/>
      <c r="G1439" s="491"/>
      <c r="H1439" s="492"/>
      <c r="I1439" s="493"/>
      <c r="J1439" s="494" t="str">
        <f>IF(I1439="","I열의 환율적용방법 선택",IF(I1439="개별환율", "직접입력 하세요.", IF(OR(I1439="가중평균환율",I1439="송금환율"), "직접입력 하세요.", IF(I1439="원화집행", 1, IF(I1439="월별평균환율(미화)",VLOOKUP(MONTH(A1439),월별평균환율!$B$34:$D$45,2,0), IF(I1439="월별평균환율(현지화)",VLOOKUP(MONTH(A1439),월별평균환율!$B$34:$D$45,3,0)))))))</f>
        <v>I열의 환율적용방법 선택</v>
      </c>
      <c r="K1439" s="495">
        <f t="shared" si="22"/>
        <v>0</v>
      </c>
      <c r="L1439" s="491"/>
      <c r="M1439" s="496"/>
      <c r="N1439" s="496"/>
    </row>
    <row r="1440" spans="1:14" x14ac:dyDescent="0.3">
      <c r="A1440" s="490"/>
      <c r="B1440" s="490"/>
      <c r="C1440" s="673" t="e">
        <f>VLOOKUP(F1440,DB!$D$4:$G$403,4,FALSE)</f>
        <v>#N/A</v>
      </c>
      <c r="D1440" s="674" t="e">
        <f>VLOOKUP(F1440,DB!$D$4:$G$403,3,FALSE)</f>
        <v>#N/A</v>
      </c>
      <c r="E1440" s="675" t="e">
        <f>VLOOKUP(F1440,DB!$D$4:$G$403,2,FALSE)</f>
        <v>#N/A</v>
      </c>
      <c r="F1440" s="491"/>
      <c r="G1440" s="491"/>
      <c r="H1440" s="492"/>
      <c r="I1440" s="493"/>
      <c r="J1440" s="494" t="str">
        <f>IF(I1440="","I열의 환율적용방법 선택",IF(I1440="개별환율", "직접입력 하세요.", IF(OR(I1440="가중평균환율",I1440="송금환율"), "직접입력 하세요.", IF(I1440="원화집행", 1, IF(I1440="월별평균환율(미화)",VLOOKUP(MONTH(A1440),월별평균환율!$B$34:$D$45,2,0), IF(I1440="월별평균환율(현지화)",VLOOKUP(MONTH(A1440),월별평균환율!$B$34:$D$45,3,0)))))))</f>
        <v>I열의 환율적용방법 선택</v>
      </c>
      <c r="K1440" s="495">
        <f t="shared" si="22"/>
        <v>0</v>
      </c>
      <c r="L1440" s="491"/>
      <c r="M1440" s="496"/>
      <c r="N1440" s="496"/>
    </row>
    <row r="1441" spans="1:14" x14ac:dyDescent="0.3">
      <c r="A1441" s="490"/>
      <c r="B1441" s="490"/>
      <c r="C1441" s="673" t="e">
        <f>VLOOKUP(F1441,DB!$D$4:$G$403,4,FALSE)</f>
        <v>#N/A</v>
      </c>
      <c r="D1441" s="674" t="e">
        <f>VLOOKUP(F1441,DB!$D$4:$G$403,3,FALSE)</f>
        <v>#N/A</v>
      </c>
      <c r="E1441" s="675" t="e">
        <f>VLOOKUP(F1441,DB!$D$4:$G$403,2,FALSE)</f>
        <v>#N/A</v>
      </c>
      <c r="F1441" s="491"/>
      <c r="G1441" s="491"/>
      <c r="H1441" s="492"/>
      <c r="I1441" s="493"/>
      <c r="J1441" s="494" t="str">
        <f>IF(I1441="","I열의 환율적용방법 선택",IF(I1441="개별환율", "직접입력 하세요.", IF(OR(I1441="가중평균환율",I1441="송금환율"), "직접입력 하세요.", IF(I1441="원화집행", 1, IF(I1441="월별평균환율(미화)",VLOOKUP(MONTH(A1441),월별평균환율!$B$34:$D$45,2,0), IF(I1441="월별평균환율(현지화)",VLOOKUP(MONTH(A1441),월별평균환율!$B$34:$D$45,3,0)))))))</f>
        <v>I열의 환율적용방법 선택</v>
      </c>
      <c r="K1441" s="495">
        <f t="shared" si="22"/>
        <v>0</v>
      </c>
      <c r="L1441" s="491"/>
      <c r="M1441" s="496"/>
      <c r="N1441" s="496"/>
    </row>
    <row r="1442" spans="1:14" x14ac:dyDescent="0.3">
      <c r="A1442" s="490"/>
      <c r="B1442" s="490"/>
      <c r="C1442" s="673" t="e">
        <f>VLOOKUP(F1442,DB!$D$4:$G$403,4,FALSE)</f>
        <v>#N/A</v>
      </c>
      <c r="D1442" s="674" t="e">
        <f>VLOOKUP(F1442,DB!$D$4:$G$403,3,FALSE)</f>
        <v>#N/A</v>
      </c>
      <c r="E1442" s="675" t="e">
        <f>VLOOKUP(F1442,DB!$D$4:$G$403,2,FALSE)</f>
        <v>#N/A</v>
      </c>
      <c r="F1442" s="491"/>
      <c r="G1442" s="491"/>
      <c r="H1442" s="492"/>
      <c r="I1442" s="493"/>
      <c r="J1442" s="494" t="str">
        <f>IF(I1442="","I열의 환율적용방법 선택",IF(I1442="개별환율", "직접입력 하세요.", IF(OR(I1442="가중평균환율",I1442="송금환율"), "직접입력 하세요.", IF(I1442="원화집행", 1, IF(I1442="월별평균환율(미화)",VLOOKUP(MONTH(A1442),월별평균환율!$B$34:$D$45,2,0), IF(I1442="월별평균환율(현지화)",VLOOKUP(MONTH(A1442),월별평균환율!$B$34:$D$45,3,0)))))))</f>
        <v>I열의 환율적용방법 선택</v>
      </c>
      <c r="K1442" s="495">
        <f t="shared" si="22"/>
        <v>0</v>
      </c>
      <c r="L1442" s="491"/>
      <c r="M1442" s="496"/>
      <c r="N1442" s="496"/>
    </row>
    <row r="1443" spans="1:14" x14ac:dyDescent="0.3">
      <c r="A1443" s="490"/>
      <c r="B1443" s="490"/>
      <c r="C1443" s="673" t="e">
        <f>VLOOKUP(F1443,DB!$D$4:$G$403,4,FALSE)</f>
        <v>#N/A</v>
      </c>
      <c r="D1443" s="674" t="e">
        <f>VLOOKUP(F1443,DB!$D$4:$G$403,3,FALSE)</f>
        <v>#N/A</v>
      </c>
      <c r="E1443" s="675" t="e">
        <f>VLOOKUP(F1443,DB!$D$4:$G$403,2,FALSE)</f>
        <v>#N/A</v>
      </c>
      <c r="F1443" s="491"/>
      <c r="G1443" s="491"/>
      <c r="H1443" s="492"/>
      <c r="I1443" s="493"/>
      <c r="J1443" s="494" t="str">
        <f>IF(I1443="","I열의 환율적용방법 선택",IF(I1443="개별환율", "직접입력 하세요.", IF(OR(I1443="가중평균환율",I1443="송금환율"), "직접입력 하세요.", IF(I1443="원화집행", 1, IF(I1443="월별평균환율(미화)",VLOOKUP(MONTH(A1443),월별평균환율!$B$34:$D$45,2,0), IF(I1443="월별평균환율(현지화)",VLOOKUP(MONTH(A1443),월별평균환율!$B$34:$D$45,3,0)))))))</f>
        <v>I열의 환율적용방법 선택</v>
      </c>
      <c r="K1443" s="495">
        <f t="shared" si="22"/>
        <v>0</v>
      </c>
      <c r="L1443" s="491"/>
      <c r="M1443" s="496"/>
      <c r="N1443" s="496"/>
    </row>
    <row r="1444" spans="1:14" x14ac:dyDescent="0.3">
      <c r="A1444" s="490"/>
      <c r="B1444" s="490"/>
      <c r="C1444" s="673" t="e">
        <f>VLOOKUP(F1444,DB!$D$4:$G$403,4,FALSE)</f>
        <v>#N/A</v>
      </c>
      <c r="D1444" s="674" t="e">
        <f>VLOOKUP(F1444,DB!$D$4:$G$403,3,FALSE)</f>
        <v>#N/A</v>
      </c>
      <c r="E1444" s="675" t="e">
        <f>VLOOKUP(F1444,DB!$D$4:$G$403,2,FALSE)</f>
        <v>#N/A</v>
      </c>
      <c r="F1444" s="491"/>
      <c r="G1444" s="491"/>
      <c r="H1444" s="492"/>
      <c r="I1444" s="493"/>
      <c r="J1444" s="494" t="str">
        <f>IF(I1444="","I열의 환율적용방법 선택",IF(I1444="개별환율", "직접입력 하세요.", IF(OR(I1444="가중평균환율",I1444="송금환율"), "직접입력 하세요.", IF(I1444="원화집행", 1, IF(I1444="월별평균환율(미화)",VLOOKUP(MONTH(A1444),월별평균환율!$B$34:$D$45,2,0), IF(I1444="월별평균환율(현지화)",VLOOKUP(MONTH(A1444),월별평균환율!$B$34:$D$45,3,0)))))))</f>
        <v>I열의 환율적용방법 선택</v>
      </c>
      <c r="K1444" s="495">
        <f t="shared" si="22"/>
        <v>0</v>
      </c>
      <c r="L1444" s="491"/>
      <c r="M1444" s="496"/>
      <c r="N1444" s="496"/>
    </row>
    <row r="1445" spans="1:14" x14ac:dyDescent="0.3">
      <c r="A1445" s="490"/>
      <c r="B1445" s="490"/>
      <c r="C1445" s="673" t="e">
        <f>VLOOKUP(F1445,DB!$D$4:$G$403,4,FALSE)</f>
        <v>#N/A</v>
      </c>
      <c r="D1445" s="674" t="e">
        <f>VLOOKUP(F1445,DB!$D$4:$G$403,3,FALSE)</f>
        <v>#N/A</v>
      </c>
      <c r="E1445" s="675" t="e">
        <f>VLOOKUP(F1445,DB!$D$4:$G$403,2,FALSE)</f>
        <v>#N/A</v>
      </c>
      <c r="F1445" s="491"/>
      <c r="G1445" s="491"/>
      <c r="H1445" s="492"/>
      <c r="I1445" s="493"/>
      <c r="J1445" s="494" t="str">
        <f>IF(I1445="","I열의 환율적용방법 선택",IF(I1445="개별환율", "직접입력 하세요.", IF(OR(I1445="가중평균환율",I1445="송금환율"), "직접입력 하세요.", IF(I1445="원화집행", 1, IF(I1445="월별평균환율(미화)",VLOOKUP(MONTH(A1445),월별평균환율!$B$34:$D$45,2,0), IF(I1445="월별평균환율(현지화)",VLOOKUP(MONTH(A1445),월별평균환율!$B$34:$D$45,3,0)))))))</f>
        <v>I열의 환율적용방법 선택</v>
      </c>
      <c r="K1445" s="495">
        <f t="shared" si="22"/>
        <v>0</v>
      </c>
      <c r="L1445" s="491"/>
      <c r="M1445" s="496"/>
      <c r="N1445" s="496"/>
    </row>
    <row r="1446" spans="1:14" x14ac:dyDescent="0.3">
      <c r="A1446" s="490"/>
      <c r="B1446" s="490"/>
      <c r="C1446" s="673" t="e">
        <f>VLOOKUP(F1446,DB!$D$4:$G$403,4,FALSE)</f>
        <v>#N/A</v>
      </c>
      <c r="D1446" s="674" t="e">
        <f>VLOOKUP(F1446,DB!$D$4:$G$403,3,FALSE)</f>
        <v>#N/A</v>
      </c>
      <c r="E1446" s="675" t="e">
        <f>VLOOKUP(F1446,DB!$D$4:$G$403,2,FALSE)</f>
        <v>#N/A</v>
      </c>
      <c r="F1446" s="491"/>
      <c r="G1446" s="491"/>
      <c r="H1446" s="492"/>
      <c r="I1446" s="493"/>
      <c r="J1446" s="494" t="str">
        <f>IF(I1446="","I열의 환율적용방법 선택",IF(I1446="개별환율", "직접입력 하세요.", IF(OR(I1446="가중평균환율",I1446="송금환율"), "직접입력 하세요.", IF(I1446="원화집행", 1, IF(I1446="월별평균환율(미화)",VLOOKUP(MONTH(A1446),월별평균환율!$B$34:$D$45,2,0), IF(I1446="월별평균환율(현지화)",VLOOKUP(MONTH(A1446),월별평균환율!$B$34:$D$45,3,0)))))))</f>
        <v>I열의 환율적용방법 선택</v>
      </c>
      <c r="K1446" s="495">
        <f t="shared" si="22"/>
        <v>0</v>
      </c>
      <c r="L1446" s="491"/>
      <c r="M1446" s="496"/>
      <c r="N1446" s="496"/>
    </row>
    <row r="1447" spans="1:14" x14ac:dyDescent="0.3">
      <c r="A1447" s="490"/>
      <c r="B1447" s="490"/>
      <c r="C1447" s="673" t="e">
        <f>VLOOKUP(F1447,DB!$D$4:$G$403,4,FALSE)</f>
        <v>#N/A</v>
      </c>
      <c r="D1447" s="674" t="e">
        <f>VLOOKUP(F1447,DB!$D$4:$G$403,3,FALSE)</f>
        <v>#N/A</v>
      </c>
      <c r="E1447" s="675" t="e">
        <f>VLOOKUP(F1447,DB!$D$4:$G$403,2,FALSE)</f>
        <v>#N/A</v>
      </c>
      <c r="F1447" s="491"/>
      <c r="G1447" s="491"/>
      <c r="H1447" s="492"/>
      <c r="I1447" s="493"/>
      <c r="J1447" s="494" t="str">
        <f>IF(I1447="","I열의 환율적용방법 선택",IF(I1447="개별환율", "직접입력 하세요.", IF(OR(I1447="가중평균환율",I1447="송금환율"), "직접입력 하세요.", IF(I1447="원화집행", 1, IF(I1447="월별평균환율(미화)",VLOOKUP(MONTH(A1447),월별평균환율!$B$34:$D$45,2,0), IF(I1447="월별평균환율(현지화)",VLOOKUP(MONTH(A1447),월별평균환율!$B$34:$D$45,3,0)))))))</f>
        <v>I열의 환율적용방법 선택</v>
      </c>
      <c r="K1447" s="495">
        <f t="shared" si="22"/>
        <v>0</v>
      </c>
      <c r="L1447" s="491"/>
      <c r="M1447" s="496"/>
      <c r="N1447" s="496"/>
    </row>
    <row r="1448" spans="1:14" x14ac:dyDescent="0.3">
      <c r="A1448" s="490"/>
      <c r="B1448" s="490"/>
      <c r="C1448" s="673" t="e">
        <f>VLOOKUP(F1448,DB!$D$4:$G$403,4,FALSE)</f>
        <v>#N/A</v>
      </c>
      <c r="D1448" s="674" t="e">
        <f>VLOOKUP(F1448,DB!$D$4:$G$403,3,FALSE)</f>
        <v>#N/A</v>
      </c>
      <c r="E1448" s="675" t="e">
        <f>VLOOKUP(F1448,DB!$D$4:$G$403,2,FALSE)</f>
        <v>#N/A</v>
      </c>
      <c r="F1448" s="491"/>
      <c r="G1448" s="491"/>
      <c r="H1448" s="492"/>
      <c r="I1448" s="493"/>
      <c r="J1448" s="494" t="str">
        <f>IF(I1448="","I열의 환율적용방법 선택",IF(I1448="개별환율", "직접입력 하세요.", IF(OR(I1448="가중평균환율",I1448="송금환율"), "직접입력 하세요.", IF(I1448="원화집행", 1, IF(I1448="월별평균환율(미화)",VLOOKUP(MONTH(A1448),월별평균환율!$B$34:$D$45,2,0), IF(I1448="월별평균환율(현지화)",VLOOKUP(MONTH(A1448),월별평균환율!$B$34:$D$45,3,0)))))))</f>
        <v>I열의 환율적용방법 선택</v>
      </c>
      <c r="K1448" s="495">
        <f t="shared" si="22"/>
        <v>0</v>
      </c>
      <c r="L1448" s="491"/>
      <c r="M1448" s="496"/>
      <c r="N1448" s="496"/>
    </row>
    <row r="1449" spans="1:14" x14ac:dyDescent="0.3">
      <c r="A1449" s="490"/>
      <c r="B1449" s="490"/>
      <c r="C1449" s="673" t="e">
        <f>VLOOKUP(F1449,DB!$D$4:$G$403,4,FALSE)</f>
        <v>#N/A</v>
      </c>
      <c r="D1449" s="674" t="e">
        <f>VLOOKUP(F1449,DB!$D$4:$G$403,3,FALSE)</f>
        <v>#N/A</v>
      </c>
      <c r="E1449" s="675" t="e">
        <f>VLOOKUP(F1449,DB!$D$4:$G$403,2,FALSE)</f>
        <v>#N/A</v>
      </c>
      <c r="F1449" s="491"/>
      <c r="G1449" s="491"/>
      <c r="H1449" s="492"/>
      <c r="I1449" s="493"/>
      <c r="J1449" s="494" t="str">
        <f>IF(I1449="","I열의 환율적용방법 선택",IF(I1449="개별환율", "직접입력 하세요.", IF(OR(I1449="가중평균환율",I1449="송금환율"), "직접입력 하세요.", IF(I1449="원화집행", 1, IF(I1449="월별평균환율(미화)",VLOOKUP(MONTH(A1449),월별평균환율!$B$34:$D$45,2,0), IF(I1449="월별평균환율(현지화)",VLOOKUP(MONTH(A1449),월별평균환율!$B$34:$D$45,3,0)))))))</f>
        <v>I열의 환율적용방법 선택</v>
      </c>
      <c r="K1449" s="495">
        <f t="shared" si="22"/>
        <v>0</v>
      </c>
      <c r="L1449" s="491"/>
      <c r="M1449" s="496"/>
      <c r="N1449" s="496"/>
    </row>
    <row r="1450" spans="1:14" x14ac:dyDescent="0.3">
      <c r="A1450" s="490"/>
      <c r="B1450" s="490"/>
      <c r="C1450" s="673" t="e">
        <f>VLOOKUP(F1450,DB!$D$4:$G$403,4,FALSE)</f>
        <v>#N/A</v>
      </c>
      <c r="D1450" s="674" t="e">
        <f>VLOOKUP(F1450,DB!$D$4:$G$403,3,FALSE)</f>
        <v>#N/A</v>
      </c>
      <c r="E1450" s="675" t="e">
        <f>VLOOKUP(F1450,DB!$D$4:$G$403,2,FALSE)</f>
        <v>#N/A</v>
      </c>
      <c r="F1450" s="491"/>
      <c r="G1450" s="491"/>
      <c r="H1450" s="492"/>
      <c r="I1450" s="493"/>
      <c r="J1450" s="494" t="str">
        <f>IF(I1450="","I열의 환율적용방법 선택",IF(I1450="개별환율", "직접입력 하세요.", IF(OR(I1450="가중평균환율",I1450="송금환율"), "직접입력 하세요.", IF(I1450="원화집행", 1, IF(I1450="월별평균환율(미화)",VLOOKUP(MONTH(A1450),월별평균환율!$B$34:$D$45,2,0), IF(I1450="월별평균환율(현지화)",VLOOKUP(MONTH(A1450),월별평균환율!$B$34:$D$45,3,0)))))))</f>
        <v>I열의 환율적용방법 선택</v>
      </c>
      <c r="K1450" s="495">
        <f t="shared" si="22"/>
        <v>0</v>
      </c>
      <c r="L1450" s="491"/>
      <c r="M1450" s="496"/>
      <c r="N1450" s="496"/>
    </row>
    <row r="1451" spans="1:14" x14ac:dyDescent="0.3">
      <c r="A1451" s="490"/>
      <c r="B1451" s="490"/>
      <c r="C1451" s="673" t="e">
        <f>VLOOKUP(F1451,DB!$D$4:$G$403,4,FALSE)</f>
        <v>#N/A</v>
      </c>
      <c r="D1451" s="674" t="e">
        <f>VLOOKUP(F1451,DB!$D$4:$G$403,3,FALSE)</f>
        <v>#N/A</v>
      </c>
      <c r="E1451" s="675" t="e">
        <f>VLOOKUP(F1451,DB!$D$4:$G$403,2,FALSE)</f>
        <v>#N/A</v>
      </c>
      <c r="F1451" s="491"/>
      <c r="G1451" s="491"/>
      <c r="H1451" s="492"/>
      <c r="I1451" s="493"/>
      <c r="J1451" s="494" t="str">
        <f>IF(I1451="","I열의 환율적용방법 선택",IF(I1451="개별환율", "직접입력 하세요.", IF(OR(I1451="가중평균환율",I1451="송금환율"), "직접입력 하세요.", IF(I1451="원화집행", 1, IF(I1451="월별평균환율(미화)",VLOOKUP(MONTH(A1451),월별평균환율!$B$34:$D$45,2,0), IF(I1451="월별평균환율(현지화)",VLOOKUP(MONTH(A1451),월별평균환율!$B$34:$D$45,3,0)))))))</f>
        <v>I열의 환율적용방법 선택</v>
      </c>
      <c r="K1451" s="495">
        <f t="shared" si="22"/>
        <v>0</v>
      </c>
      <c r="L1451" s="491"/>
      <c r="M1451" s="496"/>
      <c r="N1451" s="496"/>
    </row>
    <row r="1452" spans="1:14" x14ac:dyDescent="0.3">
      <c r="A1452" s="490"/>
      <c r="B1452" s="490"/>
      <c r="C1452" s="673" t="e">
        <f>VLOOKUP(F1452,DB!$D$4:$G$403,4,FALSE)</f>
        <v>#N/A</v>
      </c>
      <c r="D1452" s="674" t="e">
        <f>VLOOKUP(F1452,DB!$D$4:$G$403,3,FALSE)</f>
        <v>#N/A</v>
      </c>
      <c r="E1452" s="675" t="e">
        <f>VLOOKUP(F1452,DB!$D$4:$G$403,2,FALSE)</f>
        <v>#N/A</v>
      </c>
      <c r="F1452" s="491"/>
      <c r="G1452" s="491"/>
      <c r="H1452" s="492"/>
      <c r="I1452" s="493"/>
      <c r="J1452" s="494" t="str">
        <f>IF(I1452="","I열의 환율적용방법 선택",IF(I1452="개별환율", "직접입력 하세요.", IF(OR(I1452="가중평균환율",I1452="송금환율"), "직접입력 하세요.", IF(I1452="원화집행", 1, IF(I1452="월별평균환율(미화)",VLOOKUP(MONTH(A1452),월별평균환율!$B$34:$D$45,2,0), IF(I1452="월별평균환율(현지화)",VLOOKUP(MONTH(A1452),월별평균환율!$B$34:$D$45,3,0)))))))</f>
        <v>I열의 환율적용방법 선택</v>
      </c>
      <c r="K1452" s="495">
        <f t="shared" si="22"/>
        <v>0</v>
      </c>
      <c r="L1452" s="491"/>
      <c r="M1452" s="496"/>
      <c r="N1452" s="496"/>
    </row>
    <row r="1453" spans="1:14" x14ac:dyDescent="0.3">
      <c r="A1453" s="490"/>
      <c r="B1453" s="490"/>
      <c r="C1453" s="673" t="e">
        <f>VLOOKUP(F1453,DB!$D$4:$G$403,4,FALSE)</f>
        <v>#N/A</v>
      </c>
      <c r="D1453" s="674" t="e">
        <f>VLOOKUP(F1453,DB!$D$4:$G$403,3,FALSE)</f>
        <v>#N/A</v>
      </c>
      <c r="E1453" s="675" t="e">
        <f>VLOOKUP(F1453,DB!$D$4:$G$403,2,FALSE)</f>
        <v>#N/A</v>
      </c>
      <c r="F1453" s="491"/>
      <c r="G1453" s="491"/>
      <c r="H1453" s="492"/>
      <c r="I1453" s="493"/>
      <c r="J1453" s="494" t="str">
        <f>IF(I1453="","I열의 환율적용방법 선택",IF(I1453="개별환율", "직접입력 하세요.", IF(OR(I1453="가중평균환율",I1453="송금환율"), "직접입력 하세요.", IF(I1453="원화집행", 1, IF(I1453="월별평균환율(미화)",VLOOKUP(MONTH(A1453),월별평균환율!$B$34:$D$45,2,0), IF(I1453="월별평균환율(현지화)",VLOOKUP(MONTH(A1453),월별평균환율!$B$34:$D$45,3,0)))))))</f>
        <v>I열의 환율적용방법 선택</v>
      </c>
      <c r="K1453" s="495">
        <f t="shared" si="22"/>
        <v>0</v>
      </c>
      <c r="L1453" s="491"/>
      <c r="M1453" s="496"/>
      <c r="N1453" s="496"/>
    </row>
    <row r="1454" spans="1:14" x14ac:dyDescent="0.3">
      <c r="A1454" s="490"/>
      <c r="B1454" s="490"/>
      <c r="C1454" s="673" t="e">
        <f>VLOOKUP(F1454,DB!$D$4:$G$403,4,FALSE)</f>
        <v>#N/A</v>
      </c>
      <c r="D1454" s="674" t="e">
        <f>VLOOKUP(F1454,DB!$D$4:$G$403,3,FALSE)</f>
        <v>#N/A</v>
      </c>
      <c r="E1454" s="675" t="e">
        <f>VLOOKUP(F1454,DB!$D$4:$G$403,2,FALSE)</f>
        <v>#N/A</v>
      </c>
      <c r="F1454" s="491"/>
      <c r="G1454" s="491"/>
      <c r="H1454" s="492"/>
      <c r="I1454" s="493"/>
      <c r="J1454" s="494" t="str">
        <f>IF(I1454="","I열의 환율적용방법 선택",IF(I1454="개별환율", "직접입력 하세요.", IF(OR(I1454="가중평균환율",I1454="송금환율"), "직접입력 하세요.", IF(I1454="원화집행", 1, IF(I1454="월별평균환율(미화)",VLOOKUP(MONTH(A1454),월별평균환율!$B$34:$D$45,2,0), IF(I1454="월별평균환율(현지화)",VLOOKUP(MONTH(A1454),월별평균환율!$B$34:$D$45,3,0)))))))</f>
        <v>I열의 환율적용방법 선택</v>
      </c>
      <c r="K1454" s="495">
        <f t="shared" si="22"/>
        <v>0</v>
      </c>
      <c r="L1454" s="491"/>
      <c r="M1454" s="496"/>
      <c r="N1454" s="496"/>
    </row>
    <row r="1455" spans="1:14" x14ac:dyDescent="0.3">
      <c r="A1455" s="490"/>
      <c r="B1455" s="490"/>
      <c r="C1455" s="673" t="e">
        <f>VLOOKUP(F1455,DB!$D$4:$G$403,4,FALSE)</f>
        <v>#N/A</v>
      </c>
      <c r="D1455" s="674" t="e">
        <f>VLOOKUP(F1455,DB!$D$4:$G$403,3,FALSE)</f>
        <v>#N/A</v>
      </c>
      <c r="E1455" s="675" t="e">
        <f>VLOOKUP(F1455,DB!$D$4:$G$403,2,FALSE)</f>
        <v>#N/A</v>
      </c>
      <c r="F1455" s="491"/>
      <c r="G1455" s="491"/>
      <c r="H1455" s="492"/>
      <c r="I1455" s="493"/>
      <c r="J1455" s="494" t="str">
        <f>IF(I1455="","I열의 환율적용방법 선택",IF(I1455="개별환율", "직접입력 하세요.", IF(OR(I1455="가중평균환율",I1455="송금환율"), "직접입력 하세요.", IF(I1455="원화집행", 1, IF(I1455="월별평균환율(미화)",VLOOKUP(MONTH(A1455),월별평균환율!$B$34:$D$45,2,0), IF(I1455="월별평균환율(현지화)",VLOOKUP(MONTH(A1455),월별평균환율!$B$34:$D$45,3,0)))))))</f>
        <v>I열의 환율적용방법 선택</v>
      </c>
      <c r="K1455" s="495">
        <f t="shared" si="22"/>
        <v>0</v>
      </c>
      <c r="L1455" s="491"/>
      <c r="M1455" s="496"/>
      <c r="N1455" s="496"/>
    </row>
    <row r="1456" spans="1:14" x14ac:dyDescent="0.3">
      <c r="A1456" s="490"/>
      <c r="B1456" s="490"/>
      <c r="C1456" s="673" t="e">
        <f>VLOOKUP(F1456,DB!$D$4:$G$403,4,FALSE)</f>
        <v>#N/A</v>
      </c>
      <c r="D1456" s="674" t="e">
        <f>VLOOKUP(F1456,DB!$D$4:$G$403,3,FALSE)</f>
        <v>#N/A</v>
      </c>
      <c r="E1456" s="675" t="e">
        <f>VLOOKUP(F1456,DB!$D$4:$G$403,2,FALSE)</f>
        <v>#N/A</v>
      </c>
      <c r="F1456" s="491"/>
      <c r="G1456" s="491"/>
      <c r="H1456" s="492"/>
      <c r="I1456" s="493"/>
      <c r="J1456" s="494" t="str">
        <f>IF(I1456="","I열의 환율적용방법 선택",IF(I1456="개별환율", "직접입력 하세요.", IF(OR(I1456="가중평균환율",I1456="송금환율"), "직접입력 하세요.", IF(I1456="원화집행", 1, IF(I1456="월별평균환율(미화)",VLOOKUP(MONTH(A1456),월별평균환율!$B$34:$D$45,2,0), IF(I1456="월별평균환율(현지화)",VLOOKUP(MONTH(A1456),월별평균환율!$B$34:$D$45,3,0)))))))</f>
        <v>I열의 환율적용방법 선택</v>
      </c>
      <c r="K1456" s="495">
        <f t="shared" si="22"/>
        <v>0</v>
      </c>
      <c r="L1456" s="491"/>
      <c r="M1456" s="496"/>
      <c r="N1456" s="496"/>
    </row>
    <row r="1457" spans="1:14" x14ac:dyDescent="0.3">
      <c r="A1457" s="490"/>
      <c r="B1457" s="490"/>
      <c r="C1457" s="673" t="e">
        <f>VLOOKUP(F1457,DB!$D$4:$G$403,4,FALSE)</f>
        <v>#N/A</v>
      </c>
      <c r="D1457" s="674" t="e">
        <f>VLOOKUP(F1457,DB!$D$4:$G$403,3,FALSE)</f>
        <v>#N/A</v>
      </c>
      <c r="E1457" s="675" t="e">
        <f>VLOOKUP(F1457,DB!$D$4:$G$403,2,FALSE)</f>
        <v>#N/A</v>
      </c>
      <c r="F1457" s="491"/>
      <c r="G1457" s="491"/>
      <c r="H1457" s="492"/>
      <c r="I1457" s="493"/>
      <c r="J1457" s="494" t="str">
        <f>IF(I1457="","I열의 환율적용방법 선택",IF(I1457="개별환율", "직접입력 하세요.", IF(OR(I1457="가중평균환율",I1457="송금환율"), "직접입력 하세요.", IF(I1457="원화집행", 1, IF(I1457="월별평균환율(미화)",VLOOKUP(MONTH(A1457),월별평균환율!$B$34:$D$45,2,0), IF(I1457="월별평균환율(현지화)",VLOOKUP(MONTH(A1457),월별평균환율!$B$34:$D$45,3,0)))))))</f>
        <v>I열의 환율적용방법 선택</v>
      </c>
      <c r="K1457" s="495">
        <f t="shared" si="22"/>
        <v>0</v>
      </c>
      <c r="L1457" s="491"/>
      <c r="M1457" s="496"/>
      <c r="N1457" s="496"/>
    </row>
    <row r="1458" spans="1:14" x14ac:dyDescent="0.3">
      <c r="A1458" s="490"/>
      <c r="B1458" s="490"/>
      <c r="C1458" s="673" t="e">
        <f>VLOOKUP(F1458,DB!$D$4:$G$403,4,FALSE)</f>
        <v>#N/A</v>
      </c>
      <c r="D1458" s="674" t="e">
        <f>VLOOKUP(F1458,DB!$D$4:$G$403,3,FALSE)</f>
        <v>#N/A</v>
      </c>
      <c r="E1458" s="675" t="e">
        <f>VLOOKUP(F1458,DB!$D$4:$G$403,2,FALSE)</f>
        <v>#N/A</v>
      </c>
      <c r="F1458" s="491"/>
      <c r="G1458" s="491"/>
      <c r="H1458" s="492"/>
      <c r="I1458" s="493"/>
      <c r="J1458" s="494" t="str">
        <f>IF(I1458="","I열의 환율적용방법 선택",IF(I1458="개별환율", "직접입력 하세요.", IF(OR(I1458="가중평균환율",I1458="송금환율"), "직접입력 하세요.", IF(I1458="원화집행", 1, IF(I1458="월별평균환율(미화)",VLOOKUP(MONTH(A1458),월별평균환율!$B$34:$D$45,2,0), IF(I1458="월별평균환율(현지화)",VLOOKUP(MONTH(A1458),월별평균환율!$B$34:$D$45,3,0)))))))</f>
        <v>I열의 환율적용방법 선택</v>
      </c>
      <c r="K1458" s="495">
        <f t="shared" si="22"/>
        <v>0</v>
      </c>
      <c r="L1458" s="491"/>
      <c r="M1458" s="496"/>
      <c r="N1458" s="496"/>
    </row>
    <row r="1459" spans="1:14" x14ac:dyDescent="0.3">
      <c r="A1459" s="490"/>
      <c r="B1459" s="490"/>
      <c r="C1459" s="673" t="e">
        <f>VLOOKUP(F1459,DB!$D$4:$G$403,4,FALSE)</f>
        <v>#N/A</v>
      </c>
      <c r="D1459" s="674" t="e">
        <f>VLOOKUP(F1459,DB!$D$4:$G$403,3,FALSE)</f>
        <v>#N/A</v>
      </c>
      <c r="E1459" s="675" t="e">
        <f>VLOOKUP(F1459,DB!$D$4:$G$403,2,FALSE)</f>
        <v>#N/A</v>
      </c>
      <c r="F1459" s="491"/>
      <c r="G1459" s="491"/>
      <c r="H1459" s="492"/>
      <c r="I1459" s="493"/>
      <c r="J1459" s="494" t="str">
        <f>IF(I1459="","I열의 환율적용방법 선택",IF(I1459="개별환율", "직접입력 하세요.", IF(OR(I1459="가중평균환율",I1459="송금환율"), "직접입력 하세요.", IF(I1459="원화집행", 1, IF(I1459="월별평균환율(미화)",VLOOKUP(MONTH(A1459),월별평균환율!$B$34:$D$45,2,0), IF(I1459="월별평균환율(현지화)",VLOOKUP(MONTH(A1459),월별평균환율!$B$34:$D$45,3,0)))))))</f>
        <v>I열의 환율적용방법 선택</v>
      </c>
      <c r="K1459" s="495">
        <f t="shared" si="22"/>
        <v>0</v>
      </c>
      <c r="L1459" s="491"/>
      <c r="M1459" s="496"/>
      <c r="N1459" s="496"/>
    </row>
    <row r="1460" spans="1:14" x14ac:dyDescent="0.3">
      <c r="A1460" s="490"/>
      <c r="B1460" s="490"/>
      <c r="C1460" s="673" t="e">
        <f>VLOOKUP(F1460,DB!$D$4:$G$403,4,FALSE)</f>
        <v>#N/A</v>
      </c>
      <c r="D1460" s="674" t="e">
        <f>VLOOKUP(F1460,DB!$D$4:$G$403,3,FALSE)</f>
        <v>#N/A</v>
      </c>
      <c r="E1460" s="675" t="e">
        <f>VLOOKUP(F1460,DB!$D$4:$G$403,2,FALSE)</f>
        <v>#N/A</v>
      </c>
      <c r="F1460" s="491"/>
      <c r="G1460" s="491"/>
      <c r="H1460" s="492"/>
      <c r="I1460" s="493"/>
      <c r="J1460" s="494" t="str">
        <f>IF(I1460="","I열의 환율적용방법 선택",IF(I1460="개별환율", "직접입력 하세요.", IF(OR(I1460="가중평균환율",I1460="송금환율"), "직접입력 하세요.", IF(I1460="원화집행", 1, IF(I1460="월별평균환율(미화)",VLOOKUP(MONTH(A1460),월별평균환율!$B$34:$D$45,2,0), IF(I1460="월별평균환율(현지화)",VLOOKUP(MONTH(A1460),월별평균환율!$B$34:$D$45,3,0)))))))</f>
        <v>I열의 환율적용방법 선택</v>
      </c>
      <c r="K1460" s="495">
        <f t="shared" si="22"/>
        <v>0</v>
      </c>
      <c r="L1460" s="491"/>
      <c r="M1460" s="496"/>
      <c r="N1460" s="496"/>
    </row>
    <row r="1461" spans="1:14" x14ac:dyDescent="0.3">
      <c r="A1461" s="490"/>
      <c r="B1461" s="490"/>
      <c r="C1461" s="673" t="e">
        <f>VLOOKUP(F1461,DB!$D$4:$G$403,4,FALSE)</f>
        <v>#N/A</v>
      </c>
      <c r="D1461" s="674" t="e">
        <f>VLOOKUP(F1461,DB!$D$4:$G$403,3,FALSE)</f>
        <v>#N/A</v>
      </c>
      <c r="E1461" s="675" t="e">
        <f>VLOOKUP(F1461,DB!$D$4:$G$403,2,FALSE)</f>
        <v>#N/A</v>
      </c>
      <c r="F1461" s="491"/>
      <c r="G1461" s="491"/>
      <c r="H1461" s="492"/>
      <c r="I1461" s="493"/>
      <c r="J1461" s="494" t="str">
        <f>IF(I1461="","I열의 환율적용방법 선택",IF(I1461="개별환율", "직접입력 하세요.", IF(OR(I1461="가중평균환율",I1461="송금환율"), "직접입력 하세요.", IF(I1461="원화집행", 1, IF(I1461="월별평균환율(미화)",VLOOKUP(MONTH(A1461),월별평균환율!$B$34:$D$45,2,0), IF(I1461="월별평균환율(현지화)",VLOOKUP(MONTH(A1461),월별평균환율!$B$34:$D$45,3,0)))))))</f>
        <v>I열의 환율적용방법 선택</v>
      </c>
      <c r="K1461" s="495">
        <f t="shared" si="22"/>
        <v>0</v>
      </c>
      <c r="L1461" s="491"/>
      <c r="M1461" s="496"/>
      <c r="N1461" s="496"/>
    </row>
    <row r="1462" spans="1:14" x14ac:dyDescent="0.3">
      <c r="A1462" s="490"/>
      <c r="B1462" s="490"/>
      <c r="C1462" s="673" t="e">
        <f>VLOOKUP(F1462,DB!$D$4:$G$403,4,FALSE)</f>
        <v>#N/A</v>
      </c>
      <c r="D1462" s="674" t="e">
        <f>VLOOKUP(F1462,DB!$D$4:$G$403,3,FALSE)</f>
        <v>#N/A</v>
      </c>
      <c r="E1462" s="675" t="e">
        <f>VLOOKUP(F1462,DB!$D$4:$G$403,2,FALSE)</f>
        <v>#N/A</v>
      </c>
      <c r="F1462" s="491"/>
      <c r="G1462" s="491"/>
      <c r="H1462" s="492"/>
      <c r="I1462" s="493"/>
      <c r="J1462" s="494" t="str">
        <f>IF(I1462="","I열의 환율적용방법 선택",IF(I1462="개별환율", "직접입력 하세요.", IF(OR(I1462="가중평균환율",I1462="송금환율"), "직접입력 하세요.", IF(I1462="원화집행", 1, IF(I1462="월별평균환율(미화)",VLOOKUP(MONTH(A1462),월별평균환율!$B$34:$D$45,2,0), IF(I1462="월별평균환율(현지화)",VLOOKUP(MONTH(A1462),월별평균환율!$B$34:$D$45,3,0)))))))</f>
        <v>I열의 환율적용방법 선택</v>
      </c>
      <c r="K1462" s="495">
        <f t="shared" si="22"/>
        <v>0</v>
      </c>
      <c r="L1462" s="491"/>
      <c r="M1462" s="496"/>
      <c r="N1462" s="496"/>
    </row>
    <row r="1463" spans="1:14" x14ac:dyDescent="0.3">
      <c r="A1463" s="490"/>
      <c r="B1463" s="490"/>
      <c r="C1463" s="673" t="e">
        <f>VLOOKUP(F1463,DB!$D$4:$G$403,4,FALSE)</f>
        <v>#N/A</v>
      </c>
      <c r="D1463" s="674" t="e">
        <f>VLOOKUP(F1463,DB!$D$4:$G$403,3,FALSE)</f>
        <v>#N/A</v>
      </c>
      <c r="E1463" s="675" t="e">
        <f>VLOOKUP(F1463,DB!$D$4:$G$403,2,FALSE)</f>
        <v>#N/A</v>
      </c>
      <c r="F1463" s="491"/>
      <c r="G1463" s="491"/>
      <c r="H1463" s="492"/>
      <c r="I1463" s="493"/>
      <c r="J1463" s="494" t="str">
        <f>IF(I1463="","I열의 환율적용방법 선택",IF(I1463="개별환율", "직접입력 하세요.", IF(OR(I1463="가중평균환율",I1463="송금환율"), "직접입력 하세요.", IF(I1463="원화집행", 1, IF(I1463="월별평균환율(미화)",VLOOKUP(MONTH(A1463),월별평균환율!$B$34:$D$45,2,0), IF(I1463="월별평균환율(현지화)",VLOOKUP(MONTH(A1463),월별평균환율!$B$34:$D$45,3,0)))))))</f>
        <v>I열의 환율적용방법 선택</v>
      </c>
      <c r="K1463" s="495">
        <f t="shared" si="22"/>
        <v>0</v>
      </c>
      <c r="L1463" s="491"/>
      <c r="M1463" s="496"/>
      <c r="N1463" s="496"/>
    </row>
    <row r="1464" spans="1:14" x14ac:dyDescent="0.3">
      <c r="A1464" s="490"/>
      <c r="B1464" s="490"/>
      <c r="C1464" s="673" t="e">
        <f>VLOOKUP(F1464,DB!$D$4:$G$403,4,FALSE)</f>
        <v>#N/A</v>
      </c>
      <c r="D1464" s="674" t="e">
        <f>VLOOKUP(F1464,DB!$D$4:$G$403,3,FALSE)</f>
        <v>#N/A</v>
      </c>
      <c r="E1464" s="675" t="e">
        <f>VLOOKUP(F1464,DB!$D$4:$G$403,2,FALSE)</f>
        <v>#N/A</v>
      </c>
      <c r="F1464" s="491"/>
      <c r="G1464" s="491"/>
      <c r="H1464" s="492"/>
      <c r="I1464" s="493"/>
      <c r="J1464" s="494" t="str">
        <f>IF(I1464="","I열의 환율적용방법 선택",IF(I1464="개별환율", "직접입력 하세요.", IF(OR(I1464="가중평균환율",I1464="송금환율"), "직접입력 하세요.", IF(I1464="원화집행", 1, IF(I1464="월별평균환율(미화)",VLOOKUP(MONTH(A1464),월별평균환율!$B$34:$D$45,2,0), IF(I1464="월별평균환율(현지화)",VLOOKUP(MONTH(A1464),월별평균환율!$B$34:$D$45,3,0)))))))</f>
        <v>I열의 환율적용방법 선택</v>
      </c>
      <c r="K1464" s="495">
        <f t="shared" si="22"/>
        <v>0</v>
      </c>
      <c r="L1464" s="491"/>
      <c r="M1464" s="496"/>
      <c r="N1464" s="496"/>
    </row>
    <row r="1465" spans="1:14" x14ac:dyDescent="0.3">
      <c r="A1465" s="490"/>
      <c r="B1465" s="490"/>
      <c r="C1465" s="673" t="e">
        <f>VLOOKUP(F1465,DB!$D$4:$G$403,4,FALSE)</f>
        <v>#N/A</v>
      </c>
      <c r="D1465" s="674" t="e">
        <f>VLOOKUP(F1465,DB!$D$4:$G$403,3,FALSE)</f>
        <v>#N/A</v>
      </c>
      <c r="E1465" s="675" t="e">
        <f>VLOOKUP(F1465,DB!$D$4:$G$403,2,FALSE)</f>
        <v>#N/A</v>
      </c>
      <c r="F1465" s="491"/>
      <c r="G1465" s="491"/>
      <c r="H1465" s="492"/>
      <c r="I1465" s="493"/>
      <c r="J1465" s="494" t="str">
        <f>IF(I1465="","I열의 환율적용방법 선택",IF(I1465="개별환율", "직접입력 하세요.", IF(OR(I1465="가중평균환율",I1465="송금환율"), "직접입력 하세요.", IF(I1465="원화집행", 1, IF(I1465="월별평균환율(미화)",VLOOKUP(MONTH(A1465),월별평균환율!$B$34:$D$45,2,0), IF(I1465="월별평균환율(현지화)",VLOOKUP(MONTH(A1465),월별평균환율!$B$34:$D$45,3,0)))))))</f>
        <v>I열의 환율적용방법 선택</v>
      </c>
      <c r="K1465" s="495">
        <f t="shared" si="22"/>
        <v>0</v>
      </c>
      <c r="L1465" s="491"/>
      <c r="M1465" s="496"/>
      <c r="N1465" s="496"/>
    </row>
    <row r="1466" spans="1:14" x14ac:dyDescent="0.3">
      <c r="A1466" s="490"/>
      <c r="B1466" s="490"/>
      <c r="C1466" s="673" t="e">
        <f>VLOOKUP(F1466,DB!$D$4:$G$403,4,FALSE)</f>
        <v>#N/A</v>
      </c>
      <c r="D1466" s="674" t="e">
        <f>VLOOKUP(F1466,DB!$D$4:$G$403,3,FALSE)</f>
        <v>#N/A</v>
      </c>
      <c r="E1466" s="675" t="e">
        <f>VLOOKUP(F1466,DB!$D$4:$G$403,2,FALSE)</f>
        <v>#N/A</v>
      </c>
      <c r="F1466" s="491"/>
      <c r="G1466" s="491"/>
      <c r="H1466" s="492"/>
      <c r="I1466" s="493"/>
      <c r="J1466" s="494" t="str">
        <f>IF(I1466="","I열의 환율적용방법 선택",IF(I1466="개별환율", "직접입력 하세요.", IF(OR(I1466="가중평균환율",I1466="송금환율"), "직접입력 하세요.", IF(I1466="원화집행", 1, IF(I1466="월별평균환율(미화)",VLOOKUP(MONTH(A1466),월별평균환율!$B$34:$D$45,2,0), IF(I1466="월별평균환율(현지화)",VLOOKUP(MONTH(A1466),월별평균환율!$B$34:$D$45,3,0)))))))</f>
        <v>I열의 환율적용방법 선택</v>
      </c>
      <c r="K1466" s="495">
        <f t="shared" si="22"/>
        <v>0</v>
      </c>
      <c r="L1466" s="491"/>
      <c r="M1466" s="496"/>
      <c r="N1466" s="496"/>
    </row>
    <row r="1467" spans="1:14" x14ac:dyDescent="0.3">
      <c r="A1467" s="490"/>
      <c r="B1467" s="490"/>
      <c r="C1467" s="673" t="e">
        <f>VLOOKUP(F1467,DB!$D$4:$G$403,4,FALSE)</f>
        <v>#N/A</v>
      </c>
      <c r="D1467" s="674" t="e">
        <f>VLOOKUP(F1467,DB!$D$4:$G$403,3,FALSE)</f>
        <v>#N/A</v>
      </c>
      <c r="E1467" s="675" t="e">
        <f>VLOOKUP(F1467,DB!$D$4:$G$403,2,FALSE)</f>
        <v>#N/A</v>
      </c>
      <c r="F1467" s="491"/>
      <c r="G1467" s="491"/>
      <c r="H1467" s="492"/>
      <c r="I1467" s="493"/>
      <c r="J1467" s="494" t="str">
        <f>IF(I1467="","I열의 환율적용방법 선택",IF(I1467="개별환율", "직접입력 하세요.", IF(OR(I1467="가중평균환율",I1467="송금환율"), "직접입력 하세요.", IF(I1467="원화집행", 1, IF(I1467="월별평균환율(미화)",VLOOKUP(MONTH(A1467),월별평균환율!$B$34:$D$45,2,0), IF(I1467="월별평균환율(현지화)",VLOOKUP(MONTH(A1467),월별평균환율!$B$34:$D$45,3,0)))))))</f>
        <v>I열의 환율적용방법 선택</v>
      </c>
      <c r="K1467" s="495">
        <f t="shared" si="22"/>
        <v>0</v>
      </c>
      <c r="L1467" s="491"/>
      <c r="M1467" s="496"/>
      <c r="N1467" s="496"/>
    </row>
    <row r="1468" spans="1:14" x14ac:dyDescent="0.3">
      <c r="A1468" s="490"/>
      <c r="B1468" s="490"/>
      <c r="C1468" s="673" t="e">
        <f>VLOOKUP(F1468,DB!$D$4:$G$403,4,FALSE)</f>
        <v>#N/A</v>
      </c>
      <c r="D1468" s="674" t="e">
        <f>VLOOKUP(F1468,DB!$D$4:$G$403,3,FALSE)</f>
        <v>#N/A</v>
      </c>
      <c r="E1468" s="675" t="e">
        <f>VLOOKUP(F1468,DB!$D$4:$G$403,2,FALSE)</f>
        <v>#N/A</v>
      </c>
      <c r="F1468" s="491"/>
      <c r="G1468" s="491"/>
      <c r="H1468" s="492"/>
      <c r="I1468" s="493"/>
      <c r="J1468" s="494" t="str">
        <f>IF(I1468="","I열의 환율적용방법 선택",IF(I1468="개별환율", "직접입력 하세요.", IF(OR(I1468="가중평균환율",I1468="송금환율"), "직접입력 하세요.", IF(I1468="원화집행", 1, IF(I1468="월별평균환율(미화)",VLOOKUP(MONTH(A1468),월별평균환율!$B$34:$D$45,2,0), IF(I1468="월별평균환율(현지화)",VLOOKUP(MONTH(A1468),월별평균환율!$B$34:$D$45,3,0)))))))</f>
        <v>I열의 환율적용방법 선택</v>
      </c>
      <c r="K1468" s="495">
        <f t="shared" si="22"/>
        <v>0</v>
      </c>
      <c r="L1468" s="491"/>
      <c r="M1468" s="496"/>
      <c r="N1468" s="496"/>
    </row>
    <row r="1469" spans="1:14" x14ac:dyDescent="0.3">
      <c r="A1469" s="490"/>
      <c r="B1469" s="490"/>
      <c r="C1469" s="673" t="e">
        <f>VLOOKUP(F1469,DB!$D$4:$G$403,4,FALSE)</f>
        <v>#N/A</v>
      </c>
      <c r="D1469" s="674" t="e">
        <f>VLOOKUP(F1469,DB!$D$4:$G$403,3,FALSE)</f>
        <v>#N/A</v>
      </c>
      <c r="E1469" s="675" t="e">
        <f>VLOOKUP(F1469,DB!$D$4:$G$403,2,FALSE)</f>
        <v>#N/A</v>
      </c>
      <c r="F1469" s="491"/>
      <c r="G1469" s="491"/>
      <c r="H1469" s="492"/>
      <c r="I1469" s="493"/>
      <c r="J1469" s="494" t="str">
        <f>IF(I1469="","I열의 환율적용방법 선택",IF(I1469="개별환율", "직접입력 하세요.", IF(OR(I1469="가중평균환율",I1469="송금환율"), "직접입력 하세요.", IF(I1469="원화집행", 1, IF(I1469="월별평균환율(미화)",VLOOKUP(MONTH(A1469),월별평균환율!$B$34:$D$45,2,0), IF(I1469="월별평균환율(현지화)",VLOOKUP(MONTH(A1469),월별평균환율!$B$34:$D$45,3,0)))))))</f>
        <v>I열의 환율적용방법 선택</v>
      </c>
      <c r="K1469" s="495">
        <f t="shared" si="22"/>
        <v>0</v>
      </c>
      <c r="L1469" s="491"/>
      <c r="M1469" s="496"/>
      <c r="N1469" s="496"/>
    </row>
    <row r="1470" spans="1:14" x14ac:dyDescent="0.3">
      <c r="A1470" s="490"/>
      <c r="B1470" s="490"/>
      <c r="C1470" s="673" t="e">
        <f>VLOOKUP(F1470,DB!$D$4:$G$403,4,FALSE)</f>
        <v>#N/A</v>
      </c>
      <c r="D1470" s="674" t="e">
        <f>VLOOKUP(F1470,DB!$D$4:$G$403,3,FALSE)</f>
        <v>#N/A</v>
      </c>
      <c r="E1470" s="675" t="e">
        <f>VLOOKUP(F1470,DB!$D$4:$G$403,2,FALSE)</f>
        <v>#N/A</v>
      </c>
      <c r="F1470" s="491"/>
      <c r="G1470" s="491"/>
      <c r="H1470" s="492"/>
      <c r="I1470" s="493"/>
      <c r="J1470" s="494" t="str">
        <f>IF(I1470="","I열의 환율적용방법 선택",IF(I1470="개별환율", "직접입력 하세요.", IF(OR(I1470="가중평균환율",I1470="송금환율"), "직접입력 하세요.", IF(I1470="원화집행", 1, IF(I1470="월별평균환율(미화)",VLOOKUP(MONTH(A1470),월별평균환율!$B$34:$D$45,2,0), IF(I1470="월별평균환율(현지화)",VLOOKUP(MONTH(A1470),월별평균환율!$B$34:$D$45,3,0)))))))</f>
        <v>I열의 환율적용방법 선택</v>
      </c>
      <c r="K1470" s="495">
        <f t="shared" si="22"/>
        <v>0</v>
      </c>
      <c r="L1470" s="491"/>
      <c r="M1470" s="496"/>
      <c r="N1470" s="496"/>
    </row>
    <row r="1471" spans="1:14" x14ac:dyDescent="0.3">
      <c r="A1471" s="490"/>
      <c r="B1471" s="490"/>
      <c r="C1471" s="673" t="e">
        <f>VLOOKUP(F1471,DB!$D$4:$G$403,4,FALSE)</f>
        <v>#N/A</v>
      </c>
      <c r="D1471" s="674" t="e">
        <f>VLOOKUP(F1471,DB!$D$4:$G$403,3,FALSE)</f>
        <v>#N/A</v>
      </c>
      <c r="E1471" s="675" t="e">
        <f>VLOOKUP(F1471,DB!$D$4:$G$403,2,FALSE)</f>
        <v>#N/A</v>
      </c>
      <c r="F1471" s="491"/>
      <c r="G1471" s="491"/>
      <c r="H1471" s="492"/>
      <c r="I1471" s="493"/>
      <c r="J1471" s="494" t="str">
        <f>IF(I1471="","I열의 환율적용방법 선택",IF(I1471="개별환율", "직접입력 하세요.", IF(OR(I1471="가중평균환율",I1471="송금환율"), "직접입력 하세요.", IF(I1471="원화집행", 1, IF(I1471="월별평균환율(미화)",VLOOKUP(MONTH(A1471),월별평균환율!$B$34:$D$45,2,0), IF(I1471="월별평균환율(현지화)",VLOOKUP(MONTH(A1471),월별평균환율!$B$34:$D$45,3,0)))))))</f>
        <v>I열의 환율적용방법 선택</v>
      </c>
      <c r="K1471" s="495">
        <f t="shared" si="22"/>
        <v>0</v>
      </c>
      <c r="L1471" s="491"/>
      <c r="M1471" s="496"/>
      <c r="N1471" s="496"/>
    </row>
    <row r="1472" spans="1:14" x14ac:dyDescent="0.3">
      <c r="A1472" s="490"/>
      <c r="B1472" s="490"/>
      <c r="C1472" s="673" t="e">
        <f>VLOOKUP(F1472,DB!$D$4:$G$403,4,FALSE)</f>
        <v>#N/A</v>
      </c>
      <c r="D1472" s="674" t="e">
        <f>VLOOKUP(F1472,DB!$D$4:$G$403,3,FALSE)</f>
        <v>#N/A</v>
      </c>
      <c r="E1472" s="675" t="e">
        <f>VLOOKUP(F1472,DB!$D$4:$G$403,2,FALSE)</f>
        <v>#N/A</v>
      </c>
      <c r="F1472" s="491"/>
      <c r="G1472" s="491"/>
      <c r="H1472" s="492"/>
      <c r="I1472" s="493"/>
      <c r="J1472" s="494" t="str">
        <f>IF(I1472="","I열의 환율적용방법 선택",IF(I1472="개별환율", "직접입력 하세요.", IF(OR(I1472="가중평균환율",I1472="송금환율"), "직접입력 하세요.", IF(I1472="원화집행", 1, IF(I1472="월별평균환율(미화)",VLOOKUP(MONTH(A1472),월별평균환율!$B$34:$D$45,2,0), IF(I1472="월별평균환율(현지화)",VLOOKUP(MONTH(A1472),월별평균환율!$B$34:$D$45,3,0)))))))</f>
        <v>I열의 환율적용방법 선택</v>
      </c>
      <c r="K1472" s="495">
        <f t="shared" si="22"/>
        <v>0</v>
      </c>
      <c r="L1472" s="491"/>
      <c r="M1472" s="496"/>
      <c r="N1472" s="496"/>
    </row>
    <row r="1473" spans="1:14" x14ac:dyDescent="0.3">
      <c r="A1473" s="490"/>
      <c r="B1473" s="490"/>
      <c r="C1473" s="673" t="e">
        <f>VLOOKUP(F1473,DB!$D$4:$G$403,4,FALSE)</f>
        <v>#N/A</v>
      </c>
      <c r="D1473" s="674" t="e">
        <f>VLOOKUP(F1473,DB!$D$4:$G$403,3,FALSE)</f>
        <v>#N/A</v>
      </c>
      <c r="E1473" s="675" t="e">
        <f>VLOOKUP(F1473,DB!$D$4:$G$403,2,FALSE)</f>
        <v>#N/A</v>
      </c>
      <c r="F1473" s="491"/>
      <c r="G1473" s="491"/>
      <c r="H1473" s="492"/>
      <c r="I1473" s="493"/>
      <c r="J1473" s="494" t="str">
        <f>IF(I1473="","I열의 환율적용방법 선택",IF(I1473="개별환율", "직접입력 하세요.", IF(OR(I1473="가중평균환율",I1473="송금환율"), "직접입력 하세요.", IF(I1473="원화집행", 1, IF(I1473="월별평균환율(미화)",VLOOKUP(MONTH(A1473),월별평균환율!$B$34:$D$45,2,0), IF(I1473="월별평균환율(현지화)",VLOOKUP(MONTH(A1473),월별평균환율!$B$34:$D$45,3,0)))))))</f>
        <v>I열의 환율적용방법 선택</v>
      </c>
      <c r="K1473" s="495">
        <f t="shared" si="22"/>
        <v>0</v>
      </c>
      <c r="L1473" s="491"/>
      <c r="M1473" s="496"/>
      <c r="N1473" s="496"/>
    </row>
    <row r="1474" spans="1:14" x14ac:dyDescent="0.3">
      <c r="A1474" s="490"/>
      <c r="B1474" s="490"/>
      <c r="C1474" s="673" t="e">
        <f>VLOOKUP(F1474,DB!$D$4:$G$403,4,FALSE)</f>
        <v>#N/A</v>
      </c>
      <c r="D1474" s="674" t="e">
        <f>VLOOKUP(F1474,DB!$D$4:$G$403,3,FALSE)</f>
        <v>#N/A</v>
      </c>
      <c r="E1474" s="675" t="e">
        <f>VLOOKUP(F1474,DB!$D$4:$G$403,2,FALSE)</f>
        <v>#N/A</v>
      </c>
      <c r="F1474" s="491"/>
      <c r="G1474" s="491"/>
      <c r="H1474" s="492"/>
      <c r="I1474" s="493"/>
      <c r="J1474" s="494" t="str">
        <f>IF(I1474="","I열의 환율적용방법 선택",IF(I1474="개별환율", "직접입력 하세요.", IF(OR(I1474="가중평균환율",I1474="송금환율"), "직접입력 하세요.", IF(I1474="원화집행", 1, IF(I1474="월별평균환율(미화)",VLOOKUP(MONTH(A1474),월별평균환율!$B$34:$D$45,2,0), IF(I1474="월별평균환율(현지화)",VLOOKUP(MONTH(A1474),월별평균환율!$B$34:$D$45,3,0)))))))</f>
        <v>I열의 환율적용방법 선택</v>
      </c>
      <c r="K1474" s="495">
        <f t="shared" si="22"/>
        <v>0</v>
      </c>
      <c r="L1474" s="491"/>
      <c r="M1474" s="496"/>
      <c r="N1474" s="496"/>
    </row>
    <row r="1475" spans="1:14" x14ac:dyDescent="0.3">
      <c r="A1475" s="490"/>
      <c r="B1475" s="490"/>
      <c r="C1475" s="673" t="e">
        <f>VLOOKUP(F1475,DB!$D$4:$G$403,4,FALSE)</f>
        <v>#N/A</v>
      </c>
      <c r="D1475" s="674" t="e">
        <f>VLOOKUP(F1475,DB!$D$4:$G$403,3,FALSE)</f>
        <v>#N/A</v>
      </c>
      <c r="E1475" s="675" t="e">
        <f>VLOOKUP(F1475,DB!$D$4:$G$403,2,FALSE)</f>
        <v>#N/A</v>
      </c>
      <c r="F1475" s="491"/>
      <c r="G1475" s="491"/>
      <c r="H1475" s="492"/>
      <c r="I1475" s="493"/>
      <c r="J1475" s="494" t="str">
        <f>IF(I1475="","I열의 환율적용방법 선택",IF(I1475="개별환율", "직접입력 하세요.", IF(OR(I1475="가중평균환율",I1475="송금환율"), "직접입력 하세요.", IF(I1475="원화집행", 1, IF(I1475="월별평균환율(미화)",VLOOKUP(MONTH(A1475),월별평균환율!$B$34:$D$45,2,0), IF(I1475="월별평균환율(현지화)",VLOOKUP(MONTH(A1475),월별평균환율!$B$34:$D$45,3,0)))))))</f>
        <v>I열의 환율적용방법 선택</v>
      </c>
      <c r="K1475" s="495">
        <f t="shared" si="22"/>
        <v>0</v>
      </c>
      <c r="L1475" s="491"/>
      <c r="M1475" s="496"/>
      <c r="N1475" s="496"/>
    </row>
    <row r="1476" spans="1:14" x14ac:dyDescent="0.3">
      <c r="A1476" s="490"/>
      <c r="B1476" s="490"/>
      <c r="C1476" s="673" t="e">
        <f>VLOOKUP(F1476,DB!$D$4:$G$403,4,FALSE)</f>
        <v>#N/A</v>
      </c>
      <c r="D1476" s="674" t="e">
        <f>VLOOKUP(F1476,DB!$D$4:$G$403,3,FALSE)</f>
        <v>#N/A</v>
      </c>
      <c r="E1476" s="675" t="e">
        <f>VLOOKUP(F1476,DB!$D$4:$G$403,2,FALSE)</f>
        <v>#N/A</v>
      </c>
      <c r="F1476" s="491"/>
      <c r="G1476" s="491"/>
      <c r="H1476" s="492"/>
      <c r="I1476" s="493"/>
      <c r="J1476" s="494" t="str">
        <f>IF(I1476="","I열의 환율적용방법 선택",IF(I1476="개별환율", "직접입력 하세요.", IF(OR(I1476="가중평균환율",I1476="송금환율"), "직접입력 하세요.", IF(I1476="원화집행", 1, IF(I1476="월별평균환율(미화)",VLOOKUP(MONTH(A1476),월별평균환율!$B$34:$D$45,2,0), IF(I1476="월별평균환율(현지화)",VLOOKUP(MONTH(A1476),월별평균환율!$B$34:$D$45,3,0)))))))</f>
        <v>I열의 환율적용방법 선택</v>
      </c>
      <c r="K1476" s="495">
        <f t="shared" si="22"/>
        <v>0</v>
      </c>
      <c r="L1476" s="491"/>
      <c r="M1476" s="496"/>
      <c r="N1476" s="496"/>
    </row>
    <row r="1477" spans="1:14" x14ac:dyDescent="0.3">
      <c r="A1477" s="490"/>
      <c r="B1477" s="490"/>
      <c r="C1477" s="673" t="e">
        <f>VLOOKUP(F1477,DB!$D$4:$G$403,4,FALSE)</f>
        <v>#N/A</v>
      </c>
      <c r="D1477" s="674" t="e">
        <f>VLOOKUP(F1477,DB!$D$4:$G$403,3,FALSE)</f>
        <v>#N/A</v>
      </c>
      <c r="E1477" s="675" t="e">
        <f>VLOOKUP(F1477,DB!$D$4:$G$403,2,FALSE)</f>
        <v>#N/A</v>
      </c>
      <c r="F1477" s="491"/>
      <c r="G1477" s="491"/>
      <c r="H1477" s="492"/>
      <c r="I1477" s="493"/>
      <c r="J1477" s="494" t="str">
        <f>IF(I1477="","I열의 환율적용방법 선택",IF(I1477="개별환율", "직접입력 하세요.", IF(OR(I1477="가중평균환율",I1477="송금환율"), "직접입력 하세요.", IF(I1477="원화집행", 1, IF(I1477="월별평균환율(미화)",VLOOKUP(MONTH(A1477),월별평균환율!$B$34:$D$45,2,0), IF(I1477="월별평균환율(현지화)",VLOOKUP(MONTH(A1477),월별평균환율!$B$34:$D$45,3,0)))))))</f>
        <v>I열의 환율적용방법 선택</v>
      </c>
      <c r="K1477" s="495">
        <f t="shared" ref="K1477:K1540" si="23">IFERROR(ROUND(H1477*J1477, 0),0)</f>
        <v>0</v>
      </c>
      <c r="L1477" s="491"/>
      <c r="M1477" s="496"/>
      <c r="N1477" s="496"/>
    </row>
    <row r="1478" spans="1:14" x14ac:dyDescent="0.3">
      <c r="A1478" s="490"/>
      <c r="B1478" s="490"/>
      <c r="C1478" s="673" t="e">
        <f>VLOOKUP(F1478,DB!$D$4:$G$403,4,FALSE)</f>
        <v>#N/A</v>
      </c>
      <c r="D1478" s="674" t="e">
        <f>VLOOKUP(F1478,DB!$D$4:$G$403,3,FALSE)</f>
        <v>#N/A</v>
      </c>
      <c r="E1478" s="675" t="e">
        <f>VLOOKUP(F1478,DB!$D$4:$G$403,2,FALSE)</f>
        <v>#N/A</v>
      </c>
      <c r="F1478" s="491"/>
      <c r="G1478" s="491"/>
      <c r="H1478" s="492"/>
      <c r="I1478" s="493"/>
      <c r="J1478" s="494" t="str">
        <f>IF(I1478="","I열의 환율적용방법 선택",IF(I1478="개별환율", "직접입력 하세요.", IF(OR(I1478="가중평균환율",I1478="송금환율"), "직접입력 하세요.", IF(I1478="원화집행", 1, IF(I1478="월별평균환율(미화)",VLOOKUP(MONTH(A1478),월별평균환율!$B$34:$D$45,2,0), IF(I1478="월별평균환율(현지화)",VLOOKUP(MONTH(A1478),월별평균환율!$B$34:$D$45,3,0)))))))</f>
        <v>I열의 환율적용방법 선택</v>
      </c>
      <c r="K1478" s="495">
        <f t="shared" si="23"/>
        <v>0</v>
      </c>
      <c r="L1478" s="491"/>
      <c r="M1478" s="496"/>
      <c r="N1478" s="496"/>
    </row>
    <row r="1479" spans="1:14" x14ac:dyDescent="0.3">
      <c r="A1479" s="490"/>
      <c r="B1479" s="490"/>
      <c r="C1479" s="673" t="e">
        <f>VLOOKUP(F1479,DB!$D$4:$G$403,4,FALSE)</f>
        <v>#N/A</v>
      </c>
      <c r="D1479" s="674" t="e">
        <f>VLOOKUP(F1479,DB!$D$4:$G$403,3,FALSE)</f>
        <v>#N/A</v>
      </c>
      <c r="E1479" s="675" t="e">
        <f>VLOOKUP(F1479,DB!$D$4:$G$403,2,FALSE)</f>
        <v>#N/A</v>
      </c>
      <c r="F1479" s="491"/>
      <c r="G1479" s="491"/>
      <c r="H1479" s="492"/>
      <c r="I1479" s="493"/>
      <c r="J1479" s="494" t="str">
        <f>IF(I1479="","I열의 환율적용방법 선택",IF(I1479="개별환율", "직접입력 하세요.", IF(OR(I1479="가중평균환율",I1479="송금환율"), "직접입력 하세요.", IF(I1479="원화집행", 1, IF(I1479="월별평균환율(미화)",VLOOKUP(MONTH(A1479),월별평균환율!$B$34:$D$45,2,0), IF(I1479="월별평균환율(현지화)",VLOOKUP(MONTH(A1479),월별평균환율!$B$34:$D$45,3,0)))))))</f>
        <v>I열의 환율적용방법 선택</v>
      </c>
      <c r="K1479" s="495">
        <f t="shared" si="23"/>
        <v>0</v>
      </c>
      <c r="L1479" s="491"/>
      <c r="M1479" s="496"/>
      <c r="N1479" s="496"/>
    </row>
    <row r="1480" spans="1:14" x14ac:dyDescent="0.3">
      <c r="A1480" s="490"/>
      <c r="B1480" s="490"/>
      <c r="C1480" s="673" t="e">
        <f>VLOOKUP(F1480,DB!$D$4:$G$403,4,FALSE)</f>
        <v>#N/A</v>
      </c>
      <c r="D1480" s="674" t="e">
        <f>VLOOKUP(F1480,DB!$D$4:$G$403,3,FALSE)</f>
        <v>#N/A</v>
      </c>
      <c r="E1480" s="675" t="e">
        <f>VLOOKUP(F1480,DB!$D$4:$G$403,2,FALSE)</f>
        <v>#N/A</v>
      </c>
      <c r="F1480" s="491"/>
      <c r="G1480" s="491"/>
      <c r="H1480" s="492"/>
      <c r="I1480" s="493"/>
      <c r="J1480" s="494" t="str">
        <f>IF(I1480="","I열의 환율적용방법 선택",IF(I1480="개별환율", "직접입력 하세요.", IF(OR(I1480="가중평균환율",I1480="송금환율"), "직접입력 하세요.", IF(I1480="원화집행", 1, IF(I1480="월별평균환율(미화)",VLOOKUP(MONTH(A1480),월별평균환율!$B$34:$D$45,2,0), IF(I1480="월별평균환율(현지화)",VLOOKUP(MONTH(A1480),월별평균환율!$B$34:$D$45,3,0)))))))</f>
        <v>I열의 환율적용방법 선택</v>
      </c>
      <c r="K1480" s="495">
        <f t="shared" si="23"/>
        <v>0</v>
      </c>
      <c r="L1480" s="491"/>
      <c r="M1480" s="496"/>
      <c r="N1480" s="496"/>
    </row>
    <row r="1481" spans="1:14" x14ac:dyDescent="0.3">
      <c r="A1481" s="490"/>
      <c r="B1481" s="490"/>
      <c r="C1481" s="673" t="e">
        <f>VLOOKUP(F1481,DB!$D$4:$G$403,4,FALSE)</f>
        <v>#N/A</v>
      </c>
      <c r="D1481" s="674" t="e">
        <f>VLOOKUP(F1481,DB!$D$4:$G$403,3,FALSE)</f>
        <v>#N/A</v>
      </c>
      <c r="E1481" s="675" t="e">
        <f>VLOOKUP(F1481,DB!$D$4:$G$403,2,FALSE)</f>
        <v>#N/A</v>
      </c>
      <c r="F1481" s="491"/>
      <c r="G1481" s="491"/>
      <c r="H1481" s="492"/>
      <c r="I1481" s="493"/>
      <c r="J1481" s="494" t="str">
        <f>IF(I1481="","I열의 환율적용방법 선택",IF(I1481="개별환율", "직접입력 하세요.", IF(OR(I1481="가중평균환율",I1481="송금환율"), "직접입력 하세요.", IF(I1481="원화집행", 1, IF(I1481="월별평균환율(미화)",VLOOKUP(MONTH(A1481),월별평균환율!$B$34:$D$45,2,0), IF(I1481="월별평균환율(현지화)",VLOOKUP(MONTH(A1481),월별평균환율!$B$34:$D$45,3,0)))))))</f>
        <v>I열의 환율적용방법 선택</v>
      </c>
      <c r="K1481" s="495">
        <f t="shared" si="23"/>
        <v>0</v>
      </c>
      <c r="L1481" s="491"/>
      <c r="M1481" s="496"/>
      <c r="N1481" s="496"/>
    </row>
    <row r="1482" spans="1:14" x14ac:dyDescent="0.3">
      <c r="A1482" s="490"/>
      <c r="B1482" s="490"/>
      <c r="C1482" s="673" t="e">
        <f>VLOOKUP(F1482,DB!$D$4:$G$403,4,FALSE)</f>
        <v>#N/A</v>
      </c>
      <c r="D1482" s="674" t="e">
        <f>VLOOKUP(F1482,DB!$D$4:$G$403,3,FALSE)</f>
        <v>#N/A</v>
      </c>
      <c r="E1482" s="675" t="e">
        <f>VLOOKUP(F1482,DB!$D$4:$G$403,2,FALSE)</f>
        <v>#N/A</v>
      </c>
      <c r="F1482" s="491"/>
      <c r="G1482" s="491"/>
      <c r="H1482" s="492"/>
      <c r="I1482" s="493"/>
      <c r="J1482" s="494" t="str">
        <f>IF(I1482="","I열의 환율적용방법 선택",IF(I1482="개별환율", "직접입력 하세요.", IF(OR(I1482="가중평균환율",I1482="송금환율"), "직접입력 하세요.", IF(I1482="원화집행", 1, IF(I1482="월별평균환율(미화)",VLOOKUP(MONTH(A1482),월별평균환율!$B$34:$D$45,2,0), IF(I1482="월별평균환율(현지화)",VLOOKUP(MONTH(A1482),월별평균환율!$B$34:$D$45,3,0)))))))</f>
        <v>I열의 환율적용방법 선택</v>
      </c>
      <c r="K1482" s="495">
        <f t="shared" si="23"/>
        <v>0</v>
      </c>
      <c r="L1482" s="491"/>
      <c r="M1482" s="496"/>
      <c r="N1482" s="496"/>
    </row>
    <row r="1483" spans="1:14" x14ac:dyDescent="0.3">
      <c r="A1483" s="490"/>
      <c r="B1483" s="490"/>
      <c r="C1483" s="673" t="e">
        <f>VLOOKUP(F1483,DB!$D$4:$G$403,4,FALSE)</f>
        <v>#N/A</v>
      </c>
      <c r="D1483" s="674" t="e">
        <f>VLOOKUP(F1483,DB!$D$4:$G$403,3,FALSE)</f>
        <v>#N/A</v>
      </c>
      <c r="E1483" s="675" t="e">
        <f>VLOOKUP(F1483,DB!$D$4:$G$403,2,FALSE)</f>
        <v>#N/A</v>
      </c>
      <c r="F1483" s="491"/>
      <c r="G1483" s="491"/>
      <c r="H1483" s="492"/>
      <c r="I1483" s="493"/>
      <c r="J1483" s="494" t="str">
        <f>IF(I1483="","I열의 환율적용방법 선택",IF(I1483="개별환율", "직접입력 하세요.", IF(OR(I1483="가중평균환율",I1483="송금환율"), "직접입력 하세요.", IF(I1483="원화집행", 1, IF(I1483="월별평균환율(미화)",VLOOKUP(MONTH(A1483),월별평균환율!$B$34:$D$45,2,0), IF(I1483="월별평균환율(현지화)",VLOOKUP(MONTH(A1483),월별평균환율!$B$34:$D$45,3,0)))))))</f>
        <v>I열의 환율적용방법 선택</v>
      </c>
      <c r="K1483" s="495">
        <f t="shared" si="23"/>
        <v>0</v>
      </c>
      <c r="L1483" s="491"/>
      <c r="M1483" s="496"/>
      <c r="N1483" s="496"/>
    </row>
    <row r="1484" spans="1:14" x14ac:dyDescent="0.3">
      <c r="A1484" s="490"/>
      <c r="B1484" s="490"/>
      <c r="C1484" s="673" t="e">
        <f>VLOOKUP(F1484,DB!$D$4:$G$403,4,FALSE)</f>
        <v>#N/A</v>
      </c>
      <c r="D1484" s="674" t="e">
        <f>VLOOKUP(F1484,DB!$D$4:$G$403,3,FALSE)</f>
        <v>#N/A</v>
      </c>
      <c r="E1484" s="675" t="e">
        <f>VLOOKUP(F1484,DB!$D$4:$G$403,2,FALSE)</f>
        <v>#N/A</v>
      </c>
      <c r="F1484" s="491"/>
      <c r="G1484" s="491"/>
      <c r="H1484" s="492"/>
      <c r="I1484" s="493"/>
      <c r="J1484" s="494" t="str">
        <f>IF(I1484="","I열의 환율적용방법 선택",IF(I1484="개별환율", "직접입력 하세요.", IF(OR(I1484="가중평균환율",I1484="송금환율"), "직접입력 하세요.", IF(I1484="원화집행", 1, IF(I1484="월별평균환율(미화)",VLOOKUP(MONTH(A1484),월별평균환율!$B$34:$D$45,2,0), IF(I1484="월별평균환율(현지화)",VLOOKUP(MONTH(A1484),월별평균환율!$B$34:$D$45,3,0)))))))</f>
        <v>I열의 환율적용방법 선택</v>
      </c>
      <c r="K1484" s="495">
        <f t="shared" si="23"/>
        <v>0</v>
      </c>
      <c r="L1484" s="491"/>
      <c r="M1484" s="496"/>
      <c r="N1484" s="496"/>
    </row>
    <row r="1485" spans="1:14" x14ac:dyDescent="0.3">
      <c r="A1485" s="490"/>
      <c r="B1485" s="490"/>
      <c r="C1485" s="673" t="e">
        <f>VLOOKUP(F1485,DB!$D$4:$G$403,4,FALSE)</f>
        <v>#N/A</v>
      </c>
      <c r="D1485" s="674" t="e">
        <f>VLOOKUP(F1485,DB!$D$4:$G$403,3,FALSE)</f>
        <v>#N/A</v>
      </c>
      <c r="E1485" s="675" t="e">
        <f>VLOOKUP(F1485,DB!$D$4:$G$403,2,FALSE)</f>
        <v>#N/A</v>
      </c>
      <c r="F1485" s="491"/>
      <c r="G1485" s="491"/>
      <c r="H1485" s="492"/>
      <c r="I1485" s="493"/>
      <c r="J1485" s="494" t="str">
        <f>IF(I1485="","I열의 환율적용방법 선택",IF(I1485="개별환율", "직접입력 하세요.", IF(OR(I1485="가중평균환율",I1485="송금환율"), "직접입력 하세요.", IF(I1485="원화집행", 1, IF(I1485="월별평균환율(미화)",VLOOKUP(MONTH(A1485),월별평균환율!$B$34:$D$45,2,0), IF(I1485="월별평균환율(현지화)",VLOOKUP(MONTH(A1485),월별평균환율!$B$34:$D$45,3,0)))))))</f>
        <v>I열의 환율적용방법 선택</v>
      </c>
      <c r="K1485" s="495">
        <f t="shared" si="23"/>
        <v>0</v>
      </c>
      <c r="L1485" s="491"/>
      <c r="M1485" s="496"/>
      <c r="N1485" s="496"/>
    </row>
    <row r="1486" spans="1:14" x14ac:dyDescent="0.3">
      <c r="A1486" s="490"/>
      <c r="B1486" s="490"/>
      <c r="C1486" s="673" t="e">
        <f>VLOOKUP(F1486,DB!$D$4:$G$403,4,FALSE)</f>
        <v>#N/A</v>
      </c>
      <c r="D1486" s="674" t="e">
        <f>VLOOKUP(F1486,DB!$D$4:$G$403,3,FALSE)</f>
        <v>#N/A</v>
      </c>
      <c r="E1486" s="675" t="e">
        <f>VLOOKUP(F1486,DB!$D$4:$G$403,2,FALSE)</f>
        <v>#N/A</v>
      </c>
      <c r="F1486" s="491"/>
      <c r="G1486" s="491"/>
      <c r="H1486" s="492"/>
      <c r="I1486" s="493"/>
      <c r="J1486" s="494" t="str">
        <f>IF(I1486="","I열의 환율적용방법 선택",IF(I1486="개별환율", "직접입력 하세요.", IF(OR(I1486="가중평균환율",I1486="송금환율"), "직접입력 하세요.", IF(I1486="원화집행", 1, IF(I1486="월별평균환율(미화)",VLOOKUP(MONTH(A1486),월별평균환율!$B$34:$D$45,2,0), IF(I1486="월별평균환율(현지화)",VLOOKUP(MONTH(A1486),월별평균환율!$B$34:$D$45,3,0)))))))</f>
        <v>I열의 환율적용방법 선택</v>
      </c>
      <c r="K1486" s="495">
        <f t="shared" si="23"/>
        <v>0</v>
      </c>
      <c r="L1486" s="491"/>
      <c r="M1486" s="496"/>
      <c r="N1486" s="496"/>
    </row>
    <row r="1487" spans="1:14" x14ac:dyDescent="0.3">
      <c r="A1487" s="490"/>
      <c r="B1487" s="490"/>
      <c r="C1487" s="673" t="e">
        <f>VLOOKUP(F1487,DB!$D$4:$G$403,4,FALSE)</f>
        <v>#N/A</v>
      </c>
      <c r="D1487" s="674" t="e">
        <f>VLOOKUP(F1487,DB!$D$4:$G$403,3,FALSE)</f>
        <v>#N/A</v>
      </c>
      <c r="E1487" s="675" t="e">
        <f>VLOOKUP(F1487,DB!$D$4:$G$403,2,FALSE)</f>
        <v>#N/A</v>
      </c>
      <c r="F1487" s="491"/>
      <c r="G1487" s="491"/>
      <c r="H1487" s="492"/>
      <c r="I1487" s="493"/>
      <c r="J1487" s="494" t="str">
        <f>IF(I1487="","I열의 환율적용방법 선택",IF(I1487="개별환율", "직접입력 하세요.", IF(OR(I1487="가중평균환율",I1487="송금환율"), "직접입력 하세요.", IF(I1487="원화집행", 1, IF(I1487="월별평균환율(미화)",VLOOKUP(MONTH(A1487),월별평균환율!$B$34:$D$45,2,0), IF(I1487="월별평균환율(현지화)",VLOOKUP(MONTH(A1487),월별평균환율!$B$34:$D$45,3,0)))))))</f>
        <v>I열의 환율적용방법 선택</v>
      </c>
      <c r="K1487" s="495">
        <f t="shared" si="23"/>
        <v>0</v>
      </c>
      <c r="L1487" s="491"/>
      <c r="M1487" s="496"/>
      <c r="N1487" s="496"/>
    </row>
    <row r="1488" spans="1:14" x14ac:dyDescent="0.3">
      <c r="A1488" s="490"/>
      <c r="B1488" s="490"/>
      <c r="C1488" s="673" t="e">
        <f>VLOOKUP(F1488,DB!$D$4:$G$403,4,FALSE)</f>
        <v>#N/A</v>
      </c>
      <c r="D1488" s="674" t="e">
        <f>VLOOKUP(F1488,DB!$D$4:$G$403,3,FALSE)</f>
        <v>#N/A</v>
      </c>
      <c r="E1488" s="675" t="e">
        <f>VLOOKUP(F1488,DB!$D$4:$G$403,2,FALSE)</f>
        <v>#N/A</v>
      </c>
      <c r="F1488" s="491"/>
      <c r="G1488" s="491"/>
      <c r="H1488" s="492"/>
      <c r="I1488" s="493"/>
      <c r="J1488" s="494" t="str">
        <f>IF(I1488="","I열의 환율적용방법 선택",IF(I1488="개별환율", "직접입력 하세요.", IF(OR(I1488="가중평균환율",I1488="송금환율"), "직접입력 하세요.", IF(I1488="원화집행", 1, IF(I1488="월별평균환율(미화)",VLOOKUP(MONTH(A1488),월별평균환율!$B$34:$D$45,2,0), IF(I1488="월별평균환율(현지화)",VLOOKUP(MONTH(A1488),월별평균환율!$B$34:$D$45,3,0)))))))</f>
        <v>I열의 환율적용방법 선택</v>
      </c>
      <c r="K1488" s="495">
        <f t="shared" si="23"/>
        <v>0</v>
      </c>
      <c r="L1488" s="491"/>
      <c r="M1488" s="496"/>
      <c r="N1488" s="496"/>
    </row>
    <row r="1489" spans="1:14" x14ac:dyDescent="0.3">
      <c r="A1489" s="490"/>
      <c r="B1489" s="490"/>
      <c r="C1489" s="673" t="e">
        <f>VLOOKUP(F1489,DB!$D$4:$G$403,4,FALSE)</f>
        <v>#N/A</v>
      </c>
      <c r="D1489" s="674" t="e">
        <f>VLOOKUP(F1489,DB!$D$4:$G$403,3,FALSE)</f>
        <v>#N/A</v>
      </c>
      <c r="E1489" s="675" t="e">
        <f>VLOOKUP(F1489,DB!$D$4:$G$403,2,FALSE)</f>
        <v>#N/A</v>
      </c>
      <c r="F1489" s="491"/>
      <c r="G1489" s="491"/>
      <c r="H1489" s="492"/>
      <c r="I1489" s="493"/>
      <c r="J1489" s="494" t="str">
        <f>IF(I1489="","I열의 환율적용방법 선택",IF(I1489="개별환율", "직접입력 하세요.", IF(OR(I1489="가중평균환율",I1489="송금환율"), "직접입력 하세요.", IF(I1489="원화집행", 1, IF(I1489="월별평균환율(미화)",VLOOKUP(MONTH(A1489),월별평균환율!$B$34:$D$45,2,0), IF(I1489="월별평균환율(현지화)",VLOOKUP(MONTH(A1489),월별평균환율!$B$34:$D$45,3,0)))))))</f>
        <v>I열의 환율적용방법 선택</v>
      </c>
      <c r="K1489" s="495">
        <f t="shared" si="23"/>
        <v>0</v>
      </c>
      <c r="L1489" s="491"/>
      <c r="M1489" s="496"/>
      <c r="N1489" s="496"/>
    </row>
    <row r="1490" spans="1:14" x14ac:dyDescent="0.3">
      <c r="A1490" s="490"/>
      <c r="B1490" s="490"/>
      <c r="C1490" s="673" t="e">
        <f>VLOOKUP(F1490,DB!$D$4:$G$403,4,FALSE)</f>
        <v>#N/A</v>
      </c>
      <c r="D1490" s="674" t="e">
        <f>VLOOKUP(F1490,DB!$D$4:$G$403,3,FALSE)</f>
        <v>#N/A</v>
      </c>
      <c r="E1490" s="675" t="e">
        <f>VLOOKUP(F1490,DB!$D$4:$G$403,2,FALSE)</f>
        <v>#N/A</v>
      </c>
      <c r="F1490" s="491"/>
      <c r="G1490" s="491"/>
      <c r="H1490" s="492"/>
      <c r="I1490" s="493"/>
      <c r="J1490" s="494" t="str">
        <f>IF(I1490="","I열의 환율적용방법 선택",IF(I1490="개별환율", "직접입력 하세요.", IF(OR(I1490="가중평균환율",I1490="송금환율"), "직접입력 하세요.", IF(I1490="원화집행", 1, IF(I1490="월별평균환율(미화)",VLOOKUP(MONTH(A1490),월별평균환율!$B$34:$D$45,2,0), IF(I1490="월별평균환율(현지화)",VLOOKUP(MONTH(A1490),월별평균환율!$B$34:$D$45,3,0)))))))</f>
        <v>I열의 환율적용방법 선택</v>
      </c>
      <c r="K1490" s="495">
        <f t="shared" si="23"/>
        <v>0</v>
      </c>
      <c r="L1490" s="491"/>
      <c r="M1490" s="496"/>
      <c r="N1490" s="496"/>
    </row>
    <row r="1491" spans="1:14" x14ac:dyDescent="0.3">
      <c r="A1491" s="490"/>
      <c r="B1491" s="490"/>
      <c r="C1491" s="673" t="e">
        <f>VLOOKUP(F1491,DB!$D$4:$G$403,4,FALSE)</f>
        <v>#N/A</v>
      </c>
      <c r="D1491" s="674" t="e">
        <f>VLOOKUP(F1491,DB!$D$4:$G$403,3,FALSE)</f>
        <v>#N/A</v>
      </c>
      <c r="E1491" s="675" t="e">
        <f>VLOOKUP(F1491,DB!$D$4:$G$403,2,FALSE)</f>
        <v>#N/A</v>
      </c>
      <c r="F1491" s="491"/>
      <c r="G1491" s="491"/>
      <c r="H1491" s="492"/>
      <c r="I1491" s="493"/>
      <c r="J1491" s="494" t="str">
        <f>IF(I1491="","I열의 환율적용방법 선택",IF(I1491="개별환율", "직접입력 하세요.", IF(OR(I1491="가중평균환율",I1491="송금환율"), "직접입력 하세요.", IF(I1491="원화집행", 1, IF(I1491="월별평균환율(미화)",VLOOKUP(MONTH(A1491),월별평균환율!$B$34:$D$45,2,0), IF(I1491="월별평균환율(현지화)",VLOOKUP(MONTH(A1491),월별평균환율!$B$34:$D$45,3,0)))))))</f>
        <v>I열의 환율적용방법 선택</v>
      </c>
      <c r="K1491" s="495">
        <f t="shared" si="23"/>
        <v>0</v>
      </c>
      <c r="L1491" s="491"/>
      <c r="M1491" s="496"/>
      <c r="N1491" s="496"/>
    </row>
    <row r="1492" spans="1:14" x14ac:dyDescent="0.3">
      <c r="A1492" s="490"/>
      <c r="B1492" s="490"/>
      <c r="C1492" s="673" t="e">
        <f>VLOOKUP(F1492,DB!$D$4:$G$403,4,FALSE)</f>
        <v>#N/A</v>
      </c>
      <c r="D1492" s="674" t="e">
        <f>VLOOKUP(F1492,DB!$D$4:$G$403,3,FALSE)</f>
        <v>#N/A</v>
      </c>
      <c r="E1492" s="675" t="e">
        <f>VLOOKUP(F1492,DB!$D$4:$G$403,2,FALSE)</f>
        <v>#N/A</v>
      </c>
      <c r="F1492" s="491"/>
      <c r="G1492" s="491"/>
      <c r="H1492" s="492"/>
      <c r="I1492" s="493"/>
      <c r="J1492" s="494" t="str">
        <f>IF(I1492="","I열의 환율적용방법 선택",IF(I1492="개별환율", "직접입력 하세요.", IF(OR(I1492="가중평균환율",I1492="송금환율"), "직접입력 하세요.", IF(I1492="원화집행", 1, IF(I1492="월별평균환율(미화)",VLOOKUP(MONTH(A1492),월별평균환율!$B$34:$D$45,2,0), IF(I1492="월별평균환율(현지화)",VLOOKUP(MONTH(A1492),월별평균환율!$B$34:$D$45,3,0)))))))</f>
        <v>I열의 환율적용방법 선택</v>
      </c>
      <c r="K1492" s="495">
        <f t="shared" si="23"/>
        <v>0</v>
      </c>
      <c r="L1492" s="491"/>
      <c r="M1492" s="496"/>
      <c r="N1492" s="496"/>
    </row>
    <row r="1493" spans="1:14" x14ac:dyDescent="0.3">
      <c r="A1493" s="490"/>
      <c r="B1493" s="490"/>
      <c r="C1493" s="673" t="e">
        <f>VLOOKUP(F1493,DB!$D$4:$G$403,4,FALSE)</f>
        <v>#N/A</v>
      </c>
      <c r="D1493" s="674" t="e">
        <f>VLOOKUP(F1493,DB!$D$4:$G$403,3,FALSE)</f>
        <v>#N/A</v>
      </c>
      <c r="E1493" s="675" t="e">
        <f>VLOOKUP(F1493,DB!$D$4:$G$403,2,FALSE)</f>
        <v>#N/A</v>
      </c>
      <c r="F1493" s="491"/>
      <c r="G1493" s="491"/>
      <c r="H1493" s="492"/>
      <c r="I1493" s="493"/>
      <c r="J1493" s="494" t="str">
        <f>IF(I1493="","I열의 환율적용방법 선택",IF(I1493="개별환율", "직접입력 하세요.", IF(OR(I1493="가중평균환율",I1493="송금환율"), "직접입력 하세요.", IF(I1493="원화집행", 1, IF(I1493="월별평균환율(미화)",VLOOKUP(MONTH(A1493),월별평균환율!$B$34:$D$45,2,0), IF(I1493="월별평균환율(현지화)",VLOOKUP(MONTH(A1493),월별평균환율!$B$34:$D$45,3,0)))))))</f>
        <v>I열의 환율적용방법 선택</v>
      </c>
      <c r="K1493" s="495">
        <f t="shared" si="23"/>
        <v>0</v>
      </c>
      <c r="L1493" s="491"/>
      <c r="M1493" s="496"/>
      <c r="N1493" s="496"/>
    </row>
    <row r="1494" spans="1:14" x14ac:dyDescent="0.3">
      <c r="A1494" s="490"/>
      <c r="B1494" s="490"/>
      <c r="C1494" s="673" t="e">
        <f>VLOOKUP(F1494,DB!$D$4:$G$403,4,FALSE)</f>
        <v>#N/A</v>
      </c>
      <c r="D1494" s="674" t="e">
        <f>VLOOKUP(F1494,DB!$D$4:$G$403,3,FALSE)</f>
        <v>#N/A</v>
      </c>
      <c r="E1494" s="675" t="e">
        <f>VLOOKUP(F1494,DB!$D$4:$G$403,2,FALSE)</f>
        <v>#N/A</v>
      </c>
      <c r="F1494" s="491"/>
      <c r="G1494" s="491"/>
      <c r="H1494" s="492"/>
      <c r="I1494" s="493"/>
      <c r="J1494" s="494" t="str">
        <f>IF(I1494="","I열의 환율적용방법 선택",IF(I1494="개별환율", "직접입력 하세요.", IF(OR(I1494="가중평균환율",I1494="송금환율"), "직접입력 하세요.", IF(I1494="원화집행", 1, IF(I1494="월별평균환율(미화)",VLOOKUP(MONTH(A1494),월별평균환율!$B$34:$D$45,2,0), IF(I1494="월별평균환율(현지화)",VLOOKUP(MONTH(A1494),월별평균환율!$B$34:$D$45,3,0)))))))</f>
        <v>I열의 환율적용방법 선택</v>
      </c>
      <c r="K1494" s="495">
        <f t="shared" si="23"/>
        <v>0</v>
      </c>
      <c r="L1494" s="491"/>
      <c r="M1494" s="496"/>
      <c r="N1494" s="496"/>
    </row>
    <row r="1495" spans="1:14" x14ac:dyDescent="0.3">
      <c r="A1495" s="490"/>
      <c r="B1495" s="490"/>
      <c r="C1495" s="673" t="e">
        <f>VLOOKUP(F1495,DB!$D$4:$G$403,4,FALSE)</f>
        <v>#N/A</v>
      </c>
      <c r="D1495" s="674" t="e">
        <f>VLOOKUP(F1495,DB!$D$4:$G$403,3,FALSE)</f>
        <v>#N/A</v>
      </c>
      <c r="E1495" s="675" t="e">
        <f>VLOOKUP(F1495,DB!$D$4:$G$403,2,FALSE)</f>
        <v>#N/A</v>
      </c>
      <c r="F1495" s="491"/>
      <c r="G1495" s="491"/>
      <c r="H1495" s="492"/>
      <c r="I1495" s="493"/>
      <c r="J1495" s="494" t="str">
        <f>IF(I1495="","I열의 환율적용방법 선택",IF(I1495="개별환율", "직접입력 하세요.", IF(OR(I1495="가중평균환율",I1495="송금환율"), "직접입력 하세요.", IF(I1495="원화집행", 1, IF(I1495="월별평균환율(미화)",VLOOKUP(MONTH(A1495),월별평균환율!$B$34:$D$45,2,0), IF(I1495="월별평균환율(현지화)",VLOOKUP(MONTH(A1495),월별평균환율!$B$34:$D$45,3,0)))))))</f>
        <v>I열의 환율적용방법 선택</v>
      </c>
      <c r="K1495" s="495">
        <f t="shared" si="23"/>
        <v>0</v>
      </c>
      <c r="L1495" s="491"/>
      <c r="M1495" s="496"/>
      <c r="N1495" s="496"/>
    </row>
    <row r="1496" spans="1:14" x14ac:dyDescent="0.3">
      <c r="A1496" s="490"/>
      <c r="B1496" s="490"/>
      <c r="C1496" s="673" t="e">
        <f>VLOOKUP(F1496,DB!$D$4:$G$403,4,FALSE)</f>
        <v>#N/A</v>
      </c>
      <c r="D1496" s="674" t="e">
        <f>VLOOKUP(F1496,DB!$D$4:$G$403,3,FALSE)</f>
        <v>#N/A</v>
      </c>
      <c r="E1496" s="675" t="e">
        <f>VLOOKUP(F1496,DB!$D$4:$G$403,2,FALSE)</f>
        <v>#N/A</v>
      </c>
      <c r="F1496" s="491"/>
      <c r="G1496" s="491"/>
      <c r="H1496" s="492"/>
      <c r="I1496" s="493"/>
      <c r="J1496" s="494" t="str">
        <f>IF(I1496="","I열의 환율적용방법 선택",IF(I1496="개별환율", "직접입력 하세요.", IF(OR(I1496="가중평균환율",I1496="송금환율"), "직접입력 하세요.", IF(I1496="원화집행", 1, IF(I1496="월별평균환율(미화)",VLOOKUP(MONTH(A1496),월별평균환율!$B$34:$D$45,2,0), IF(I1496="월별평균환율(현지화)",VLOOKUP(MONTH(A1496),월별평균환율!$B$34:$D$45,3,0)))))))</f>
        <v>I열의 환율적용방법 선택</v>
      </c>
      <c r="K1496" s="495">
        <f t="shared" si="23"/>
        <v>0</v>
      </c>
      <c r="L1496" s="491"/>
      <c r="M1496" s="496"/>
      <c r="N1496" s="496"/>
    </row>
    <row r="1497" spans="1:14" x14ac:dyDescent="0.3">
      <c r="A1497" s="490"/>
      <c r="B1497" s="490"/>
      <c r="C1497" s="673" t="e">
        <f>VLOOKUP(F1497,DB!$D$4:$G$403,4,FALSE)</f>
        <v>#N/A</v>
      </c>
      <c r="D1497" s="674" t="e">
        <f>VLOOKUP(F1497,DB!$D$4:$G$403,3,FALSE)</f>
        <v>#N/A</v>
      </c>
      <c r="E1497" s="675" t="e">
        <f>VLOOKUP(F1497,DB!$D$4:$G$403,2,FALSE)</f>
        <v>#N/A</v>
      </c>
      <c r="F1497" s="491"/>
      <c r="G1497" s="491"/>
      <c r="H1497" s="492"/>
      <c r="I1497" s="493"/>
      <c r="J1497" s="494" t="str">
        <f>IF(I1497="","I열의 환율적용방법 선택",IF(I1497="개별환율", "직접입력 하세요.", IF(OR(I1497="가중평균환율",I1497="송금환율"), "직접입력 하세요.", IF(I1497="원화집행", 1, IF(I1497="월별평균환율(미화)",VLOOKUP(MONTH(A1497),월별평균환율!$B$34:$D$45,2,0), IF(I1497="월별평균환율(현지화)",VLOOKUP(MONTH(A1497),월별평균환율!$B$34:$D$45,3,0)))))))</f>
        <v>I열의 환율적용방법 선택</v>
      </c>
      <c r="K1497" s="495">
        <f t="shared" si="23"/>
        <v>0</v>
      </c>
      <c r="L1497" s="491"/>
      <c r="M1497" s="496"/>
      <c r="N1497" s="496"/>
    </row>
    <row r="1498" spans="1:14" x14ac:dyDescent="0.3">
      <c r="A1498" s="490"/>
      <c r="B1498" s="490"/>
      <c r="C1498" s="673" t="e">
        <f>VLOOKUP(F1498,DB!$D$4:$G$403,4,FALSE)</f>
        <v>#N/A</v>
      </c>
      <c r="D1498" s="674" t="e">
        <f>VLOOKUP(F1498,DB!$D$4:$G$403,3,FALSE)</f>
        <v>#N/A</v>
      </c>
      <c r="E1498" s="675" t="e">
        <f>VLOOKUP(F1498,DB!$D$4:$G$403,2,FALSE)</f>
        <v>#N/A</v>
      </c>
      <c r="F1498" s="491"/>
      <c r="G1498" s="491"/>
      <c r="H1498" s="492"/>
      <c r="I1498" s="493"/>
      <c r="J1498" s="494" t="str">
        <f>IF(I1498="","I열의 환율적용방법 선택",IF(I1498="개별환율", "직접입력 하세요.", IF(OR(I1498="가중평균환율",I1498="송금환율"), "직접입력 하세요.", IF(I1498="원화집행", 1, IF(I1498="월별평균환율(미화)",VLOOKUP(MONTH(A1498),월별평균환율!$B$34:$D$45,2,0), IF(I1498="월별평균환율(현지화)",VLOOKUP(MONTH(A1498),월별평균환율!$B$34:$D$45,3,0)))))))</f>
        <v>I열의 환율적용방법 선택</v>
      </c>
      <c r="K1498" s="495">
        <f t="shared" si="23"/>
        <v>0</v>
      </c>
      <c r="L1498" s="491"/>
      <c r="M1498" s="496"/>
      <c r="N1498" s="496"/>
    </row>
    <row r="1499" spans="1:14" x14ac:dyDescent="0.3">
      <c r="A1499" s="490"/>
      <c r="B1499" s="490"/>
      <c r="C1499" s="673" t="e">
        <f>VLOOKUP(F1499,DB!$D$4:$G$403,4,FALSE)</f>
        <v>#N/A</v>
      </c>
      <c r="D1499" s="674" t="e">
        <f>VLOOKUP(F1499,DB!$D$4:$G$403,3,FALSE)</f>
        <v>#N/A</v>
      </c>
      <c r="E1499" s="675" t="e">
        <f>VLOOKUP(F1499,DB!$D$4:$G$403,2,FALSE)</f>
        <v>#N/A</v>
      </c>
      <c r="F1499" s="491"/>
      <c r="G1499" s="491"/>
      <c r="H1499" s="492"/>
      <c r="I1499" s="493"/>
      <c r="J1499" s="494" t="str">
        <f>IF(I1499="","I열의 환율적용방법 선택",IF(I1499="개별환율", "직접입력 하세요.", IF(OR(I1499="가중평균환율",I1499="송금환율"), "직접입력 하세요.", IF(I1499="원화집행", 1, IF(I1499="월별평균환율(미화)",VLOOKUP(MONTH(A1499),월별평균환율!$B$34:$D$45,2,0), IF(I1499="월별평균환율(현지화)",VLOOKUP(MONTH(A1499),월별평균환율!$B$34:$D$45,3,0)))))))</f>
        <v>I열의 환율적용방법 선택</v>
      </c>
      <c r="K1499" s="495">
        <f t="shared" si="23"/>
        <v>0</v>
      </c>
      <c r="L1499" s="491"/>
      <c r="M1499" s="496"/>
      <c r="N1499" s="496"/>
    </row>
    <row r="1500" spans="1:14" x14ac:dyDescent="0.3">
      <c r="A1500" s="490"/>
      <c r="B1500" s="490"/>
      <c r="C1500" s="673" t="e">
        <f>VLOOKUP(F1500,DB!$D$4:$G$403,4,FALSE)</f>
        <v>#N/A</v>
      </c>
      <c r="D1500" s="674" t="e">
        <f>VLOOKUP(F1500,DB!$D$4:$G$403,3,FALSE)</f>
        <v>#N/A</v>
      </c>
      <c r="E1500" s="675" t="e">
        <f>VLOOKUP(F1500,DB!$D$4:$G$403,2,FALSE)</f>
        <v>#N/A</v>
      </c>
      <c r="F1500" s="491"/>
      <c r="G1500" s="491"/>
      <c r="H1500" s="492"/>
      <c r="I1500" s="493"/>
      <c r="J1500" s="494" t="str">
        <f>IF(I1500="","I열의 환율적용방법 선택",IF(I1500="개별환율", "직접입력 하세요.", IF(OR(I1500="가중평균환율",I1500="송금환율"), "직접입력 하세요.", IF(I1500="원화집행", 1, IF(I1500="월별평균환율(미화)",VLOOKUP(MONTH(A1500),월별평균환율!$B$34:$D$45,2,0), IF(I1500="월별평균환율(현지화)",VLOOKUP(MONTH(A1500),월별평균환율!$B$34:$D$45,3,0)))))))</f>
        <v>I열의 환율적용방법 선택</v>
      </c>
      <c r="K1500" s="495">
        <f t="shared" si="23"/>
        <v>0</v>
      </c>
      <c r="L1500" s="491"/>
      <c r="M1500" s="496"/>
      <c r="N1500" s="496"/>
    </row>
    <row r="1501" spans="1:14" x14ac:dyDescent="0.3">
      <c r="A1501" s="490"/>
      <c r="B1501" s="490"/>
      <c r="C1501" s="673" t="e">
        <f>VLOOKUP(F1501,DB!$D$4:$G$403,4,FALSE)</f>
        <v>#N/A</v>
      </c>
      <c r="D1501" s="674" t="e">
        <f>VLOOKUP(F1501,DB!$D$4:$G$403,3,FALSE)</f>
        <v>#N/A</v>
      </c>
      <c r="E1501" s="675" t="e">
        <f>VLOOKUP(F1501,DB!$D$4:$G$403,2,FALSE)</f>
        <v>#N/A</v>
      </c>
      <c r="F1501" s="491"/>
      <c r="G1501" s="491"/>
      <c r="H1501" s="492"/>
      <c r="I1501" s="493"/>
      <c r="J1501" s="494" t="str">
        <f>IF(I1501="","I열의 환율적용방법 선택",IF(I1501="개별환율", "직접입력 하세요.", IF(OR(I1501="가중평균환율",I1501="송금환율"), "직접입력 하세요.", IF(I1501="원화집행", 1, IF(I1501="월별평균환율(미화)",VLOOKUP(MONTH(A1501),월별평균환율!$B$34:$D$45,2,0), IF(I1501="월별평균환율(현지화)",VLOOKUP(MONTH(A1501),월별평균환율!$B$34:$D$45,3,0)))))))</f>
        <v>I열의 환율적용방법 선택</v>
      </c>
      <c r="K1501" s="495">
        <f t="shared" si="23"/>
        <v>0</v>
      </c>
      <c r="L1501" s="491"/>
      <c r="M1501" s="496"/>
      <c r="N1501" s="496"/>
    </row>
    <row r="1502" spans="1:14" x14ac:dyDescent="0.3">
      <c r="A1502" s="490"/>
      <c r="B1502" s="490"/>
      <c r="C1502" s="673" t="e">
        <f>VLOOKUP(F1502,DB!$D$4:$G$403,4,FALSE)</f>
        <v>#N/A</v>
      </c>
      <c r="D1502" s="674" t="e">
        <f>VLOOKUP(F1502,DB!$D$4:$G$403,3,FALSE)</f>
        <v>#N/A</v>
      </c>
      <c r="E1502" s="675" t="e">
        <f>VLOOKUP(F1502,DB!$D$4:$G$403,2,FALSE)</f>
        <v>#N/A</v>
      </c>
      <c r="F1502" s="491"/>
      <c r="G1502" s="491"/>
      <c r="H1502" s="492"/>
      <c r="I1502" s="493"/>
      <c r="J1502" s="494" t="str">
        <f>IF(I1502="","I열의 환율적용방법 선택",IF(I1502="개별환율", "직접입력 하세요.", IF(OR(I1502="가중평균환율",I1502="송금환율"), "직접입력 하세요.", IF(I1502="원화집행", 1, IF(I1502="월별평균환율(미화)",VLOOKUP(MONTH(A1502),월별평균환율!$B$34:$D$45,2,0), IF(I1502="월별평균환율(현지화)",VLOOKUP(MONTH(A1502),월별평균환율!$B$34:$D$45,3,0)))))))</f>
        <v>I열의 환율적용방법 선택</v>
      </c>
      <c r="K1502" s="495">
        <f t="shared" si="23"/>
        <v>0</v>
      </c>
      <c r="L1502" s="491"/>
      <c r="M1502" s="496"/>
      <c r="N1502" s="496"/>
    </row>
    <row r="1503" spans="1:14" x14ac:dyDescent="0.3">
      <c r="A1503" s="490"/>
      <c r="B1503" s="490"/>
      <c r="C1503" s="673" t="e">
        <f>VLOOKUP(F1503,DB!$D$4:$G$403,4,FALSE)</f>
        <v>#N/A</v>
      </c>
      <c r="D1503" s="674" t="e">
        <f>VLOOKUP(F1503,DB!$D$4:$G$403,3,FALSE)</f>
        <v>#N/A</v>
      </c>
      <c r="E1503" s="675" t="e">
        <f>VLOOKUP(F1503,DB!$D$4:$G$403,2,FALSE)</f>
        <v>#N/A</v>
      </c>
      <c r="F1503" s="491"/>
      <c r="G1503" s="491"/>
      <c r="H1503" s="492"/>
      <c r="I1503" s="493"/>
      <c r="J1503" s="494" t="str">
        <f>IF(I1503="","I열의 환율적용방법 선택",IF(I1503="개별환율", "직접입력 하세요.", IF(OR(I1503="가중평균환율",I1503="송금환율"), "직접입력 하세요.", IF(I1503="원화집행", 1, IF(I1503="월별평균환율(미화)",VLOOKUP(MONTH(A1503),월별평균환율!$B$34:$D$45,2,0), IF(I1503="월별평균환율(현지화)",VLOOKUP(MONTH(A1503),월별평균환율!$B$34:$D$45,3,0)))))))</f>
        <v>I열의 환율적용방법 선택</v>
      </c>
      <c r="K1503" s="495">
        <f t="shared" si="23"/>
        <v>0</v>
      </c>
      <c r="L1503" s="491"/>
      <c r="M1503" s="496"/>
      <c r="N1503" s="496"/>
    </row>
    <row r="1504" spans="1:14" x14ac:dyDescent="0.3">
      <c r="A1504" s="490"/>
      <c r="B1504" s="490"/>
      <c r="C1504" s="673" t="e">
        <f>VLOOKUP(F1504,DB!$D$4:$G$403,4,FALSE)</f>
        <v>#N/A</v>
      </c>
      <c r="D1504" s="674" t="e">
        <f>VLOOKUP(F1504,DB!$D$4:$G$403,3,FALSE)</f>
        <v>#N/A</v>
      </c>
      <c r="E1504" s="675" t="e">
        <f>VLOOKUP(F1504,DB!$D$4:$G$403,2,FALSE)</f>
        <v>#N/A</v>
      </c>
      <c r="F1504" s="491"/>
      <c r="G1504" s="491"/>
      <c r="H1504" s="492"/>
      <c r="I1504" s="493"/>
      <c r="J1504" s="494" t="str">
        <f>IF(I1504="","I열의 환율적용방법 선택",IF(I1504="개별환율", "직접입력 하세요.", IF(OR(I1504="가중평균환율",I1504="송금환율"), "직접입력 하세요.", IF(I1504="원화집행", 1, IF(I1504="월별평균환율(미화)",VLOOKUP(MONTH(A1504),월별평균환율!$B$34:$D$45,2,0), IF(I1504="월별평균환율(현지화)",VLOOKUP(MONTH(A1504),월별평균환율!$B$34:$D$45,3,0)))))))</f>
        <v>I열의 환율적용방법 선택</v>
      </c>
      <c r="K1504" s="495">
        <f t="shared" si="23"/>
        <v>0</v>
      </c>
      <c r="L1504" s="491"/>
      <c r="M1504" s="496"/>
      <c r="N1504" s="496"/>
    </row>
    <row r="1505" spans="1:14" x14ac:dyDescent="0.3">
      <c r="A1505" s="490"/>
      <c r="B1505" s="490"/>
      <c r="C1505" s="673" t="e">
        <f>VLOOKUP(F1505,DB!$D$4:$G$403,4,FALSE)</f>
        <v>#N/A</v>
      </c>
      <c r="D1505" s="674" t="e">
        <f>VLOOKUP(F1505,DB!$D$4:$G$403,3,FALSE)</f>
        <v>#N/A</v>
      </c>
      <c r="E1505" s="675" t="e">
        <f>VLOOKUP(F1505,DB!$D$4:$G$403,2,FALSE)</f>
        <v>#N/A</v>
      </c>
      <c r="F1505" s="491"/>
      <c r="G1505" s="491"/>
      <c r="H1505" s="492"/>
      <c r="I1505" s="493"/>
      <c r="J1505" s="494" t="str">
        <f>IF(I1505="","I열의 환율적용방법 선택",IF(I1505="개별환율", "직접입력 하세요.", IF(OR(I1505="가중평균환율",I1505="송금환율"), "직접입력 하세요.", IF(I1505="원화집행", 1, IF(I1505="월별평균환율(미화)",VLOOKUP(MONTH(A1505),월별평균환율!$B$34:$D$45,2,0), IF(I1505="월별평균환율(현지화)",VLOOKUP(MONTH(A1505),월별평균환율!$B$34:$D$45,3,0)))))))</f>
        <v>I열의 환율적용방법 선택</v>
      </c>
      <c r="K1505" s="495">
        <f t="shared" si="23"/>
        <v>0</v>
      </c>
      <c r="L1505" s="491"/>
      <c r="M1505" s="496"/>
      <c r="N1505" s="496"/>
    </row>
    <row r="1506" spans="1:14" x14ac:dyDescent="0.3">
      <c r="A1506" s="490"/>
      <c r="B1506" s="490"/>
      <c r="C1506" s="673" t="e">
        <f>VLOOKUP(F1506,DB!$D$4:$G$403,4,FALSE)</f>
        <v>#N/A</v>
      </c>
      <c r="D1506" s="674" t="e">
        <f>VLOOKUP(F1506,DB!$D$4:$G$403,3,FALSE)</f>
        <v>#N/A</v>
      </c>
      <c r="E1506" s="675" t="e">
        <f>VLOOKUP(F1506,DB!$D$4:$G$403,2,FALSE)</f>
        <v>#N/A</v>
      </c>
      <c r="F1506" s="491"/>
      <c r="G1506" s="491"/>
      <c r="H1506" s="492"/>
      <c r="I1506" s="493"/>
      <c r="J1506" s="494" t="str">
        <f>IF(I1506="","I열의 환율적용방법 선택",IF(I1506="개별환율", "직접입력 하세요.", IF(OR(I1506="가중평균환율",I1506="송금환율"), "직접입력 하세요.", IF(I1506="원화집행", 1, IF(I1506="월별평균환율(미화)",VLOOKUP(MONTH(A1506),월별평균환율!$B$34:$D$45,2,0), IF(I1506="월별평균환율(현지화)",VLOOKUP(MONTH(A1506),월별평균환율!$B$34:$D$45,3,0)))))))</f>
        <v>I열의 환율적용방법 선택</v>
      </c>
      <c r="K1506" s="495">
        <f t="shared" si="23"/>
        <v>0</v>
      </c>
      <c r="L1506" s="491"/>
      <c r="M1506" s="496"/>
      <c r="N1506" s="496"/>
    </row>
    <row r="1507" spans="1:14" x14ac:dyDescent="0.3">
      <c r="A1507" s="490"/>
      <c r="B1507" s="490"/>
      <c r="C1507" s="673" t="e">
        <f>VLOOKUP(F1507,DB!$D$4:$G$403,4,FALSE)</f>
        <v>#N/A</v>
      </c>
      <c r="D1507" s="674" t="e">
        <f>VLOOKUP(F1507,DB!$D$4:$G$403,3,FALSE)</f>
        <v>#N/A</v>
      </c>
      <c r="E1507" s="675" t="e">
        <f>VLOOKUP(F1507,DB!$D$4:$G$403,2,FALSE)</f>
        <v>#N/A</v>
      </c>
      <c r="F1507" s="491"/>
      <c r="G1507" s="491"/>
      <c r="H1507" s="492"/>
      <c r="I1507" s="493"/>
      <c r="J1507" s="494" t="str">
        <f>IF(I1507="","I열의 환율적용방법 선택",IF(I1507="개별환율", "직접입력 하세요.", IF(OR(I1507="가중평균환율",I1507="송금환율"), "직접입력 하세요.", IF(I1507="원화집행", 1, IF(I1507="월별평균환율(미화)",VLOOKUP(MONTH(A1507),월별평균환율!$B$34:$D$45,2,0), IF(I1507="월별평균환율(현지화)",VLOOKUP(MONTH(A1507),월별평균환율!$B$34:$D$45,3,0)))))))</f>
        <v>I열의 환율적용방법 선택</v>
      </c>
      <c r="K1507" s="495">
        <f t="shared" si="23"/>
        <v>0</v>
      </c>
      <c r="L1507" s="491"/>
      <c r="M1507" s="496"/>
      <c r="N1507" s="496"/>
    </row>
    <row r="1508" spans="1:14" x14ac:dyDescent="0.3">
      <c r="A1508" s="490"/>
      <c r="B1508" s="490"/>
      <c r="C1508" s="673" t="e">
        <f>VLOOKUP(F1508,DB!$D$4:$G$403,4,FALSE)</f>
        <v>#N/A</v>
      </c>
      <c r="D1508" s="674" t="e">
        <f>VLOOKUP(F1508,DB!$D$4:$G$403,3,FALSE)</f>
        <v>#N/A</v>
      </c>
      <c r="E1508" s="675" t="e">
        <f>VLOOKUP(F1508,DB!$D$4:$G$403,2,FALSE)</f>
        <v>#N/A</v>
      </c>
      <c r="F1508" s="491"/>
      <c r="G1508" s="491"/>
      <c r="H1508" s="492"/>
      <c r="I1508" s="493"/>
      <c r="J1508" s="494" t="str">
        <f>IF(I1508="","I열의 환율적용방법 선택",IF(I1508="개별환율", "직접입력 하세요.", IF(OR(I1508="가중평균환율",I1508="송금환율"), "직접입력 하세요.", IF(I1508="원화집행", 1, IF(I1508="월별평균환율(미화)",VLOOKUP(MONTH(A1508),월별평균환율!$B$34:$D$45,2,0), IF(I1508="월별평균환율(현지화)",VLOOKUP(MONTH(A1508),월별평균환율!$B$34:$D$45,3,0)))))))</f>
        <v>I열의 환율적용방법 선택</v>
      </c>
      <c r="K1508" s="495">
        <f t="shared" si="23"/>
        <v>0</v>
      </c>
      <c r="L1508" s="491"/>
      <c r="M1508" s="496"/>
      <c r="N1508" s="496"/>
    </row>
    <row r="1509" spans="1:14" x14ac:dyDescent="0.3">
      <c r="A1509" s="490"/>
      <c r="B1509" s="490"/>
      <c r="C1509" s="673" t="e">
        <f>VLOOKUP(F1509,DB!$D$4:$G$403,4,FALSE)</f>
        <v>#N/A</v>
      </c>
      <c r="D1509" s="674" t="e">
        <f>VLOOKUP(F1509,DB!$D$4:$G$403,3,FALSE)</f>
        <v>#N/A</v>
      </c>
      <c r="E1509" s="675" t="e">
        <f>VLOOKUP(F1509,DB!$D$4:$G$403,2,FALSE)</f>
        <v>#N/A</v>
      </c>
      <c r="F1509" s="491"/>
      <c r="G1509" s="491"/>
      <c r="H1509" s="492"/>
      <c r="I1509" s="493"/>
      <c r="J1509" s="494" t="str">
        <f>IF(I1509="","I열의 환율적용방법 선택",IF(I1509="개별환율", "직접입력 하세요.", IF(OR(I1509="가중평균환율",I1509="송금환율"), "직접입력 하세요.", IF(I1509="원화집행", 1, IF(I1509="월별평균환율(미화)",VLOOKUP(MONTH(A1509),월별평균환율!$B$34:$D$45,2,0), IF(I1509="월별평균환율(현지화)",VLOOKUP(MONTH(A1509),월별평균환율!$B$34:$D$45,3,0)))))))</f>
        <v>I열의 환율적용방법 선택</v>
      </c>
      <c r="K1509" s="495">
        <f t="shared" si="23"/>
        <v>0</v>
      </c>
      <c r="L1509" s="491"/>
      <c r="M1509" s="496"/>
      <c r="N1509" s="496"/>
    </row>
    <row r="1510" spans="1:14" x14ac:dyDescent="0.3">
      <c r="A1510" s="490"/>
      <c r="B1510" s="490"/>
      <c r="C1510" s="673" t="e">
        <f>VLOOKUP(F1510,DB!$D$4:$G$403,4,FALSE)</f>
        <v>#N/A</v>
      </c>
      <c r="D1510" s="674" t="e">
        <f>VLOOKUP(F1510,DB!$D$4:$G$403,3,FALSE)</f>
        <v>#N/A</v>
      </c>
      <c r="E1510" s="675" t="e">
        <f>VLOOKUP(F1510,DB!$D$4:$G$403,2,FALSE)</f>
        <v>#N/A</v>
      </c>
      <c r="F1510" s="491"/>
      <c r="G1510" s="491"/>
      <c r="H1510" s="492"/>
      <c r="I1510" s="493"/>
      <c r="J1510" s="494" t="str">
        <f>IF(I1510="","I열의 환율적용방법 선택",IF(I1510="개별환율", "직접입력 하세요.", IF(OR(I1510="가중평균환율",I1510="송금환율"), "직접입력 하세요.", IF(I1510="원화집행", 1, IF(I1510="월별평균환율(미화)",VLOOKUP(MONTH(A1510),월별평균환율!$B$34:$D$45,2,0), IF(I1510="월별평균환율(현지화)",VLOOKUP(MONTH(A1510),월별평균환율!$B$34:$D$45,3,0)))))))</f>
        <v>I열의 환율적용방법 선택</v>
      </c>
      <c r="K1510" s="495">
        <f t="shared" si="23"/>
        <v>0</v>
      </c>
      <c r="L1510" s="491"/>
      <c r="M1510" s="496"/>
      <c r="N1510" s="496"/>
    </row>
    <row r="1511" spans="1:14" x14ac:dyDescent="0.3">
      <c r="A1511" s="490"/>
      <c r="B1511" s="490"/>
      <c r="C1511" s="673" t="e">
        <f>VLOOKUP(F1511,DB!$D$4:$G$403,4,FALSE)</f>
        <v>#N/A</v>
      </c>
      <c r="D1511" s="674" t="e">
        <f>VLOOKUP(F1511,DB!$D$4:$G$403,3,FALSE)</f>
        <v>#N/A</v>
      </c>
      <c r="E1511" s="675" t="e">
        <f>VLOOKUP(F1511,DB!$D$4:$G$403,2,FALSE)</f>
        <v>#N/A</v>
      </c>
      <c r="F1511" s="491"/>
      <c r="G1511" s="491"/>
      <c r="H1511" s="492"/>
      <c r="I1511" s="493"/>
      <c r="J1511" s="494" t="str">
        <f>IF(I1511="","I열의 환율적용방법 선택",IF(I1511="개별환율", "직접입력 하세요.", IF(OR(I1511="가중평균환율",I1511="송금환율"), "직접입력 하세요.", IF(I1511="원화집행", 1, IF(I1511="월별평균환율(미화)",VLOOKUP(MONTH(A1511),월별평균환율!$B$34:$D$45,2,0), IF(I1511="월별평균환율(현지화)",VLOOKUP(MONTH(A1511),월별평균환율!$B$34:$D$45,3,0)))))))</f>
        <v>I열의 환율적용방법 선택</v>
      </c>
      <c r="K1511" s="495">
        <f t="shared" si="23"/>
        <v>0</v>
      </c>
      <c r="L1511" s="491"/>
      <c r="M1511" s="496"/>
      <c r="N1511" s="496"/>
    </row>
    <row r="1512" spans="1:14" x14ac:dyDescent="0.3">
      <c r="A1512" s="490"/>
      <c r="B1512" s="490"/>
      <c r="C1512" s="673" t="e">
        <f>VLOOKUP(F1512,DB!$D$4:$G$403,4,FALSE)</f>
        <v>#N/A</v>
      </c>
      <c r="D1512" s="674" t="e">
        <f>VLOOKUP(F1512,DB!$D$4:$G$403,3,FALSE)</f>
        <v>#N/A</v>
      </c>
      <c r="E1512" s="675" t="e">
        <f>VLOOKUP(F1512,DB!$D$4:$G$403,2,FALSE)</f>
        <v>#N/A</v>
      </c>
      <c r="F1512" s="491"/>
      <c r="G1512" s="491"/>
      <c r="H1512" s="492"/>
      <c r="I1512" s="493"/>
      <c r="J1512" s="494" t="str">
        <f>IF(I1512="","I열의 환율적용방법 선택",IF(I1512="개별환율", "직접입력 하세요.", IF(OR(I1512="가중평균환율",I1512="송금환율"), "직접입력 하세요.", IF(I1512="원화집행", 1, IF(I1512="월별평균환율(미화)",VLOOKUP(MONTH(A1512),월별평균환율!$B$34:$D$45,2,0), IF(I1512="월별평균환율(현지화)",VLOOKUP(MONTH(A1512),월별평균환율!$B$34:$D$45,3,0)))))))</f>
        <v>I열의 환율적용방법 선택</v>
      </c>
      <c r="K1512" s="495">
        <f t="shared" si="23"/>
        <v>0</v>
      </c>
      <c r="L1512" s="491"/>
      <c r="M1512" s="496"/>
      <c r="N1512" s="496"/>
    </row>
    <row r="1513" spans="1:14" x14ac:dyDescent="0.3">
      <c r="A1513" s="490"/>
      <c r="B1513" s="490"/>
      <c r="C1513" s="673" t="e">
        <f>VLOOKUP(F1513,DB!$D$4:$G$403,4,FALSE)</f>
        <v>#N/A</v>
      </c>
      <c r="D1513" s="674" t="e">
        <f>VLOOKUP(F1513,DB!$D$4:$G$403,3,FALSE)</f>
        <v>#N/A</v>
      </c>
      <c r="E1513" s="675" t="e">
        <f>VLOOKUP(F1513,DB!$D$4:$G$403,2,FALSE)</f>
        <v>#N/A</v>
      </c>
      <c r="F1513" s="491"/>
      <c r="G1513" s="491"/>
      <c r="H1513" s="492"/>
      <c r="I1513" s="493"/>
      <c r="J1513" s="494" t="str">
        <f>IF(I1513="","I열의 환율적용방법 선택",IF(I1513="개별환율", "직접입력 하세요.", IF(OR(I1513="가중평균환율",I1513="송금환율"), "직접입력 하세요.", IF(I1513="원화집행", 1, IF(I1513="월별평균환율(미화)",VLOOKUP(MONTH(A1513),월별평균환율!$B$34:$D$45,2,0), IF(I1513="월별평균환율(현지화)",VLOOKUP(MONTH(A1513),월별평균환율!$B$34:$D$45,3,0)))))))</f>
        <v>I열의 환율적용방법 선택</v>
      </c>
      <c r="K1513" s="495">
        <f t="shared" si="23"/>
        <v>0</v>
      </c>
      <c r="L1513" s="491"/>
      <c r="M1513" s="496"/>
      <c r="N1513" s="496"/>
    </row>
    <row r="1514" spans="1:14" x14ac:dyDescent="0.3">
      <c r="A1514" s="490"/>
      <c r="B1514" s="490"/>
      <c r="C1514" s="673" t="e">
        <f>VLOOKUP(F1514,DB!$D$4:$G$403,4,FALSE)</f>
        <v>#N/A</v>
      </c>
      <c r="D1514" s="674" t="e">
        <f>VLOOKUP(F1514,DB!$D$4:$G$403,3,FALSE)</f>
        <v>#N/A</v>
      </c>
      <c r="E1514" s="675" t="e">
        <f>VLOOKUP(F1514,DB!$D$4:$G$403,2,FALSE)</f>
        <v>#N/A</v>
      </c>
      <c r="F1514" s="491"/>
      <c r="G1514" s="491"/>
      <c r="H1514" s="492"/>
      <c r="I1514" s="493"/>
      <c r="J1514" s="494" t="str">
        <f>IF(I1514="","I열의 환율적용방법 선택",IF(I1514="개별환율", "직접입력 하세요.", IF(OR(I1514="가중평균환율",I1514="송금환율"), "직접입력 하세요.", IF(I1514="원화집행", 1, IF(I1514="월별평균환율(미화)",VLOOKUP(MONTH(A1514),월별평균환율!$B$34:$D$45,2,0), IF(I1514="월별평균환율(현지화)",VLOOKUP(MONTH(A1514),월별평균환율!$B$34:$D$45,3,0)))))))</f>
        <v>I열의 환율적용방법 선택</v>
      </c>
      <c r="K1514" s="495">
        <f t="shared" si="23"/>
        <v>0</v>
      </c>
      <c r="L1514" s="491"/>
      <c r="M1514" s="496"/>
      <c r="N1514" s="496"/>
    </row>
    <row r="1515" spans="1:14" x14ac:dyDescent="0.3">
      <c r="A1515" s="490"/>
      <c r="B1515" s="490"/>
      <c r="C1515" s="673" t="e">
        <f>VLOOKUP(F1515,DB!$D$4:$G$403,4,FALSE)</f>
        <v>#N/A</v>
      </c>
      <c r="D1515" s="674" t="e">
        <f>VLOOKUP(F1515,DB!$D$4:$G$403,3,FALSE)</f>
        <v>#N/A</v>
      </c>
      <c r="E1515" s="675" t="e">
        <f>VLOOKUP(F1515,DB!$D$4:$G$403,2,FALSE)</f>
        <v>#N/A</v>
      </c>
      <c r="F1515" s="491"/>
      <c r="G1515" s="491"/>
      <c r="H1515" s="492"/>
      <c r="I1515" s="493"/>
      <c r="J1515" s="494" t="str">
        <f>IF(I1515="","I열의 환율적용방법 선택",IF(I1515="개별환율", "직접입력 하세요.", IF(OR(I1515="가중평균환율",I1515="송금환율"), "직접입력 하세요.", IF(I1515="원화집행", 1, IF(I1515="월별평균환율(미화)",VLOOKUP(MONTH(A1515),월별평균환율!$B$34:$D$45,2,0), IF(I1515="월별평균환율(현지화)",VLOOKUP(MONTH(A1515),월별평균환율!$B$34:$D$45,3,0)))))))</f>
        <v>I열의 환율적용방법 선택</v>
      </c>
      <c r="K1515" s="495">
        <f t="shared" si="23"/>
        <v>0</v>
      </c>
      <c r="L1515" s="491"/>
      <c r="M1515" s="496"/>
      <c r="N1515" s="496"/>
    </row>
    <row r="1516" spans="1:14" x14ac:dyDescent="0.3">
      <c r="A1516" s="490"/>
      <c r="B1516" s="490"/>
      <c r="C1516" s="673" t="e">
        <f>VLOOKUP(F1516,DB!$D$4:$G$403,4,FALSE)</f>
        <v>#N/A</v>
      </c>
      <c r="D1516" s="674" t="e">
        <f>VLOOKUP(F1516,DB!$D$4:$G$403,3,FALSE)</f>
        <v>#N/A</v>
      </c>
      <c r="E1516" s="675" t="e">
        <f>VLOOKUP(F1516,DB!$D$4:$G$403,2,FALSE)</f>
        <v>#N/A</v>
      </c>
      <c r="F1516" s="491"/>
      <c r="G1516" s="491"/>
      <c r="H1516" s="492"/>
      <c r="I1516" s="493"/>
      <c r="J1516" s="494" t="str">
        <f>IF(I1516="","I열의 환율적용방법 선택",IF(I1516="개별환율", "직접입력 하세요.", IF(OR(I1516="가중평균환율",I1516="송금환율"), "직접입력 하세요.", IF(I1516="원화집행", 1, IF(I1516="월별평균환율(미화)",VLOOKUP(MONTH(A1516),월별평균환율!$B$34:$D$45,2,0), IF(I1516="월별평균환율(현지화)",VLOOKUP(MONTH(A1516),월별평균환율!$B$34:$D$45,3,0)))))))</f>
        <v>I열의 환율적용방법 선택</v>
      </c>
      <c r="K1516" s="495">
        <f t="shared" si="23"/>
        <v>0</v>
      </c>
      <c r="L1516" s="491"/>
      <c r="M1516" s="496"/>
      <c r="N1516" s="496"/>
    </row>
    <row r="1517" spans="1:14" x14ac:dyDescent="0.3">
      <c r="A1517" s="490"/>
      <c r="B1517" s="490"/>
      <c r="C1517" s="673" t="e">
        <f>VLOOKUP(F1517,DB!$D$4:$G$403,4,FALSE)</f>
        <v>#N/A</v>
      </c>
      <c r="D1517" s="674" t="e">
        <f>VLOOKUP(F1517,DB!$D$4:$G$403,3,FALSE)</f>
        <v>#N/A</v>
      </c>
      <c r="E1517" s="675" t="e">
        <f>VLOOKUP(F1517,DB!$D$4:$G$403,2,FALSE)</f>
        <v>#N/A</v>
      </c>
      <c r="F1517" s="491"/>
      <c r="G1517" s="491"/>
      <c r="H1517" s="492"/>
      <c r="I1517" s="493"/>
      <c r="J1517" s="494" t="str">
        <f>IF(I1517="","I열의 환율적용방법 선택",IF(I1517="개별환율", "직접입력 하세요.", IF(OR(I1517="가중평균환율",I1517="송금환율"), "직접입력 하세요.", IF(I1517="원화집행", 1, IF(I1517="월별평균환율(미화)",VLOOKUP(MONTH(A1517),월별평균환율!$B$34:$D$45,2,0), IF(I1517="월별평균환율(현지화)",VLOOKUP(MONTH(A1517),월별평균환율!$B$34:$D$45,3,0)))))))</f>
        <v>I열의 환율적용방법 선택</v>
      </c>
      <c r="K1517" s="495">
        <f t="shared" si="23"/>
        <v>0</v>
      </c>
      <c r="L1517" s="491"/>
      <c r="M1517" s="496"/>
      <c r="N1517" s="496"/>
    </row>
    <row r="1518" spans="1:14" x14ac:dyDescent="0.3">
      <c r="A1518" s="490"/>
      <c r="B1518" s="490"/>
      <c r="C1518" s="673" t="e">
        <f>VLOOKUP(F1518,DB!$D$4:$G$403,4,FALSE)</f>
        <v>#N/A</v>
      </c>
      <c r="D1518" s="674" t="e">
        <f>VLOOKUP(F1518,DB!$D$4:$G$403,3,FALSE)</f>
        <v>#N/A</v>
      </c>
      <c r="E1518" s="675" t="e">
        <f>VLOOKUP(F1518,DB!$D$4:$G$403,2,FALSE)</f>
        <v>#N/A</v>
      </c>
      <c r="F1518" s="491"/>
      <c r="G1518" s="491"/>
      <c r="H1518" s="492"/>
      <c r="I1518" s="493"/>
      <c r="J1518" s="494" t="str">
        <f>IF(I1518="","I열의 환율적용방법 선택",IF(I1518="개별환율", "직접입력 하세요.", IF(OR(I1518="가중평균환율",I1518="송금환율"), "직접입력 하세요.", IF(I1518="원화집행", 1, IF(I1518="월별평균환율(미화)",VLOOKUP(MONTH(A1518),월별평균환율!$B$34:$D$45,2,0), IF(I1518="월별평균환율(현지화)",VLOOKUP(MONTH(A1518),월별평균환율!$B$34:$D$45,3,0)))))))</f>
        <v>I열의 환율적용방법 선택</v>
      </c>
      <c r="K1518" s="495">
        <f t="shared" si="23"/>
        <v>0</v>
      </c>
      <c r="L1518" s="491"/>
      <c r="M1518" s="496"/>
      <c r="N1518" s="496"/>
    </row>
    <row r="1519" spans="1:14" x14ac:dyDescent="0.3">
      <c r="A1519" s="490"/>
      <c r="B1519" s="490"/>
      <c r="C1519" s="673" t="e">
        <f>VLOOKUP(F1519,DB!$D$4:$G$403,4,FALSE)</f>
        <v>#N/A</v>
      </c>
      <c r="D1519" s="674" t="e">
        <f>VLOOKUP(F1519,DB!$D$4:$G$403,3,FALSE)</f>
        <v>#N/A</v>
      </c>
      <c r="E1519" s="675" t="e">
        <f>VLOOKUP(F1519,DB!$D$4:$G$403,2,FALSE)</f>
        <v>#N/A</v>
      </c>
      <c r="F1519" s="491"/>
      <c r="G1519" s="491"/>
      <c r="H1519" s="492"/>
      <c r="I1519" s="493"/>
      <c r="J1519" s="494" t="str">
        <f>IF(I1519="","I열의 환율적용방법 선택",IF(I1519="개별환율", "직접입력 하세요.", IF(OR(I1519="가중평균환율",I1519="송금환율"), "직접입력 하세요.", IF(I1519="원화집행", 1, IF(I1519="월별평균환율(미화)",VLOOKUP(MONTH(A1519),월별평균환율!$B$34:$D$45,2,0), IF(I1519="월별평균환율(현지화)",VLOOKUP(MONTH(A1519),월별평균환율!$B$34:$D$45,3,0)))))))</f>
        <v>I열의 환율적용방법 선택</v>
      </c>
      <c r="K1519" s="495">
        <f t="shared" si="23"/>
        <v>0</v>
      </c>
      <c r="L1519" s="491"/>
      <c r="M1519" s="496"/>
      <c r="N1519" s="496"/>
    </row>
    <row r="1520" spans="1:14" x14ac:dyDescent="0.3">
      <c r="A1520" s="490"/>
      <c r="B1520" s="490"/>
      <c r="C1520" s="673" t="e">
        <f>VLOOKUP(F1520,DB!$D$4:$G$403,4,FALSE)</f>
        <v>#N/A</v>
      </c>
      <c r="D1520" s="674" t="e">
        <f>VLOOKUP(F1520,DB!$D$4:$G$403,3,FALSE)</f>
        <v>#N/A</v>
      </c>
      <c r="E1520" s="675" t="e">
        <f>VLOOKUP(F1520,DB!$D$4:$G$403,2,FALSE)</f>
        <v>#N/A</v>
      </c>
      <c r="F1520" s="491"/>
      <c r="G1520" s="491"/>
      <c r="H1520" s="492"/>
      <c r="I1520" s="493"/>
      <c r="J1520" s="494" t="str">
        <f>IF(I1520="","I열의 환율적용방법 선택",IF(I1520="개별환율", "직접입력 하세요.", IF(OR(I1520="가중평균환율",I1520="송금환율"), "직접입력 하세요.", IF(I1520="원화집행", 1, IF(I1520="월별평균환율(미화)",VLOOKUP(MONTH(A1520),월별평균환율!$B$34:$D$45,2,0), IF(I1520="월별평균환율(현지화)",VLOOKUP(MONTH(A1520),월별평균환율!$B$34:$D$45,3,0)))))))</f>
        <v>I열의 환율적용방법 선택</v>
      </c>
      <c r="K1520" s="495">
        <f t="shared" si="23"/>
        <v>0</v>
      </c>
      <c r="L1520" s="491"/>
      <c r="M1520" s="496"/>
      <c r="N1520" s="496"/>
    </row>
    <row r="1521" spans="1:14" x14ac:dyDescent="0.3">
      <c r="A1521" s="490"/>
      <c r="B1521" s="490"/>
      <c r="C1521" s="673" t="e">
        <f>VLOOKUP(F1521,DB!$D$4:$G$403,4,FALSE)</f>
        <v>#N/A</v>
      </c>
      <c r="D1521" s="674" t="e">
        <f>VLOOKUP(F1521,DB!$D$4:$G$403,3,FALSE)</f>
        <v>#N/A</v>
      </c>
      <c r="E1521" s="675" t="e">
        <f>VLOOKUP(F1521,DB!$D$4:$G$403,2,FALSE)</f>
        <v>#N/A</v>
      </c>
      <c r="F1521" s="491"/>
      <c r="G1521" s="491"/>
      <c r="H1521" s="492"/>
      <c r="I1521" s="493"/>
      <c r="J1521" s="494" t="str">
        <f>IF(I1521="","I열의 환율적용방법 선택",IF(I1521="개별환율", "직접입력 하세요.", IF(OR(I1521="가중평균환율",I1521="송금환율"), "직접입력 하세요.", IF(I1521="원화집행", 1, IF(I1521="월별평균환율(미화)",VLOOKUP(MONTH(A1521),월별평균환율!$B$34:$D$45,2,0), IF(I1521="월별평균환율(현지화)",VLOOKUP(MONTH(A1521),월별평균환율!$B$34:$D$45,3,0)))))))</f>
        <v>I열의 환율적용방법 선택</v>
      </c>
      <c r="K1521" s="495">
        <f t="shared" si="23"/>
        <v>0</v>
      </c>
      <c r="L1521" s="491"/>
      <c r="M1521" s="496"/>
      <c r="N1521" s="496"/>
    </row>
    <row r="1522" spans="1:14" x14ac:dyDescent="0.3">
      <c r="A1522" s="490"/>
      <c r="B1522" s="490"/>
      <c r="C1522" s="673" t="e">
        <f>VLOOKUP(F1522,DB!$D$4:$G$403,4,FALSE)</f>
        <v>#N/A</v>
      </c>
      <c r="D1522" s="674" t="e">
        <f>VLOOKUP(F1522,DB!$D$4:$G$403,3,FALSE)</f>
        <v>#N/A</v>
      </c>
      <c r="E1522" s="675" t="e">
        <f>VLOOKUP(F1522,DB!$D$4:$G$403,2,FALSE)</f>
        <v>#N/A</v>
      </c>
      <c r="F1522" s="491"/>
      <c r="G1522" s="491"/>
      <c r="H1522" s="492"/>
      <c r="I1522" s="493"/>
      <c r="J1522" s="494" t="str">
        <f>IF(I1522="","I열의 환율적용방법 선택",IF(I1522="개별환율", "직접입력 하세요.", IF(OR(I1522="가중평균환율",I1522="송금환율"), "직접입력 하세요.", IF(I1522="원화집행", 1, IF(I1522="월별평균환율(미화)",VLOOKUP(MONTH(A1522),월별평균환율!$B$34:$D$45,2,0), IF(I1522="월별평균환율(현지화)",VLOOKUP(MONTH(A1522),월별평균환율!$B$34:$D$45,3,0)))))))</f>
        <v>I열의 환율적용방법 선택</v>
      </c>
      <c r="K1522" s="495">
        <f t="shared" si="23"/>
        <v>0</v>
      </c>
      <c r="L1522" s="491"/>
      <c r="M1522" s="496"/>
      <c r="N1522" s="496"/>
    </row>
    <row r="1523" spans="1:14" x14ac:dyDescent="0.3">
      <c r="A1523" s="490"/>
      <c r="B1523" s="490"/>
      <c r="C1523" s="673" t="e">
        <f>VLOOKUP(F1523,DB!$D$4:$G$403,4,FALSE)</f>
        <v>#N/A</v>
      </c>
      <c r="D1523" s="674" t="e">
        <f>VLOOKUP(F1523,DB!$D$4:$G$403,3,FALSE)</f>
        <v>#N/A</v>
      </c>
      <c r="E1523" s="675" t="e">
        <f>VLOOKUP(F1523,DB!$D$4:$G$403,2,FALSE)</f>
        <v>#N/A</v>
      </c>
      <c r="F1523" s="491"/>
      <c r="G1523" s="491"/>
      <c r="H1523" s="492"/>
      <c r="I1523" s="493"/>
      <c r="J1523" s="494" t="str">
        <f>IF(I1523="","I열의 환율적용방법 선택",IF(I1523="개별환율", "직접입력 하세요.", IF(OR(I1523="가중평균환율",I1523="송금환율"), "직접입력 하세요.", IF(I1523="원화집행", 1, IF(I1523="월별평균환율(미화)",VLOOKUP(MONTH(A1523),월별평균환율!$B$34:$D$45,2,0), IF(I1523="월별평균환율(현지화)",VLOOKUP(MONTH(A1523),월별평균환율!$B$34:$D$45,3,0)))))))</f>
        <v>I열의 환율적용방법 선택</v>
      </c>
      <c r="K1523" s="495">
        <f t="shared" si="23"/>
        <v>0</v>
      </c>
      <c r="L1523" s="491"/>
      <c r="M1523" s="496"/>
      <c r="N1523" s="496"/>
    </row>
    <row r="1524" spans="1:14" x14ac:dyDescent="0.3">
      <c r="A1524" s="490"/>
      <c r="B1524" s="490"/>
      <c r="C1524" s="673" t="e">
        <f>VLOOKUP(F1524,DB!$D$4:$G$403,4,FALSE)</f>
        <v>#N/A</v>
      </c>
      <c r="D1524" s="674" t="e">
        <f>VLOOKUP(F1524,DB!$D$4:$G$403,3,FALSE)</f>
        <v>#N/A</v>
      </c>
      <c r="E1524" s="675" t="e">
        <f>VLOOKUP(F1524,DB!$D$4:$G$403,2,FALSE)</f>
        <v>#N/A</v>
      </c>
      <c r="F1524" s="491"/>
      <c r="G1524" s="491"/>
      <c r="H1524" s="492"/>
      <c r="I1524" s="493"/>
      <c r="J1524" s="494" t="str">
        <f>IF(I1524="","I열의 환율적용방법 선택",IF(I1524="개별환율", "직접입력 하세요.", IF(OR(I1524="가중평균환율",I1524="송금환율"), "직접입력 하세요.", IF(I1524="원화집행", 1, IF(I1524="월별평균환율(미화)",VLOOKUP(MONTH(A1524),월별평균환율!$B$34:$D$45,2,0), IF(I1524="월별평균환율(현지화)",VLOOKUP(MONTH(A1524),월별평균환율!$B$34:$D$45,3,0)))))))</f>
        <v>I열의 환율적용방법 선택</v>
      </c>
      <c r="K1524" s="495">
        <f t="shared" si="23"/>
        <v>0</v>
      </c>
      <c r="L1524" s="491"/>
      <c r="M1524" s="496"/>
      <c r="N1524" s="496"/>
    </row>
    <row r="1525" spans="1:14" x14ac:dyDescent="0.3">
      <c r="A1525" s="490"/>
      <c r="B1525" s="490"/>
      <c r="C1525" s="673" t="e">
        <f>VLOOKUP(F1525,DB!$D$4:$G$403,4,FALSE)</f>
        <v>#N/A</v>
      </c>
      <c r="D1525" s="674" t="e">
        <f>VLOOKUP(F1525,DB!$D$4:$G$403,3,FALSE)</f>
        <v>#N/A</v>
      </c>
      <c r="E1525" s="675" t="e">
        <f>VLOOKUP(F1525,DB!$D$4:$G$403,2,FALSE)</f>
        <v>#N/A</v>
      </c>
      <c r="F1525" s="491"/>
      <c r="G1525" s="491"/>
      <c r="H1525" s="492"/>
      <c r="I1525" s="493"/>
      <c r="J1525" s="494" t="str">
        <f>IF(I1525="","I열의 환율적용방법 선택",IF(I1525="개별환율", "직접입력 하세요.", IF(OR(I1525="가중평균환율",I1525="송금환율"), "직접입력 하세요.", IF(I1525="원화집행", 1, IF(I1525="월별평균환율(미화)",VLOOKUP(MONTH(A1525),월별평균환율!$B$34:$D$45,2,0), IF(I1525="월별평균환율(현지화)",VLOOKUP(MONTH(A1525),월별평균환율!$B$34:$D$45,3,0)))))))</f>
        <v>I열의 환율적용방법 선택</v>
      </c>
      <c r="K1525" s="495">
        <f t="shared" si="23"/>
        <v>0</v>
      </c>
      <c r="L1525" s="491"/>
      <c r="M1525" s="496"/>
      <c r="N1525" s="496"/>
    </row>
    <row r="1526" spans="1:14" x14ac:dyDescent="0.3">
      <c r="A1526" s="490"/>
      <c r="B1526" s="490"/>
      <c r="C1526" s="673" t="e">
        <f>VLOOKUP(F1526,DB!$D$4:$G$403,4,FALSE)</f>
        <v>#N/A</v>
      </c>
      <c r="D1526" s="674" t="e">
        <f>VLOOKUP(F1526,DB!$D$4:$G$403,3,FALSE)</f>
        <v>#N/A</v>
      </c>
      <c r="E1526" s="675" t="e">
        <f>VLOOKUP(F1526,DB!$D$4:$G$403,2,FALSE)</f>
        <v>#N/A</v>
      </c>
      <c r="F1526" s="491"/>
      <c r="G1526" s="491"/>
      <c r="H1526" s="492"/>
      <c r="I1526" s="493"/>
      <c r="J1526" s="494" t="str">
        <f>IF(I1526="","I열의 환율적용방법 선택",IF(I1526="개별환율", "직접입력 하세요.", IF(OR(I1526="가중평균환율",I1526="송금환율"), "직접입력 하세요.", IF(I1526="원화집행", 1, IF(I1526="월별평균환율(미화)",VLOOKUP(MONTH(A1526),월별평균환율!$B$34:$D$45,2,0), IF(I1526="월별평균환율(현지화)",VLOOKUP(MONTH(A1526),월별평균환율!$B$34:$D$45,3,0)))))))</f>
        <v>I열의 환율적용방법 선택</v>
      </c>
      <c r="K1526" s="495">
        <f t="shared" si="23"/>
        <v>0</v>
      </c>
      <c r="L1526" s="491"/>
      <c r="M1526" s="496"/>
      <c r="N1526" s="496"/>
    </row>
    <row r="1527" spans="1:14" x14ac:dyDescent="0.3">
      <c r="A1527" s="490"/>
      <c r="B1527" s="490"/>
      <c r="C1527" s="673" t="e">
        <f>VLOOKUP(F1527,DB!$D$4:$G$403,4,FALSE)</f>
        <v>#N/A</v>
      </c>
      <c r="D1527" s="674" t="e">
        <f>VLOOKUP(F1527,DB!$D$4:$G$403,3,FALSE)</f>
        <v>#N/A</v>
      </c>
      <c r="E1527" s="675" t="e">
        <f>VLOOKUP(F1527,DB!$D$4:$G$403,2,FALSE)</f>
        <v>#N/A</v>
      </c>
      <c r="F1527" s="491"/>
      <c r="G1527" s="491"/>
      <c r="H1527" s="492"/>
      <c r="I1527" s="493"/>
      <c r="J1527" s="494" t="str">
        <f>IF(I1527="","I열의 환율적용방법 선택",IF(I1527="개별환율", "직접입력 하세요.", IF(OR(I1527="가중평균환율",I1527="송금환율"), "직접입력 하세요.", IF(I1527="원화집행", 1, IF(I1527="월별평균환율(미화)",VLOOKUP(MONTH(A1527),월별평균환율!$B$34:$D$45,2,0), IF(I1527="월별평균환율(현지화)",VLOOKUP(MONTH(A1527),월별평균환율!$B$34:$D$45,3,0)))))))</f>
        <v>I열의 환율적용방법 선택</v>
      </c>
      <c r="K1527" s="495">
        <f t="shared" si="23"/>
        <v>0</v>
      </c>
      <c r="L1527" s="491"/>
      <c r="M1527" s="496"/>
      <c r="N1527" s="496"/>
    </row>
    <row r="1528" spans="1:14" x14ac:dyDescent="0.3">
      <c r="A1528" s="490"/>
      <c r="B1528" s="490"/>
      <c r="C1528" s="673" t="e">
        <f>VLOOKUP(F1528,DB!$D$4:$G$403,4,FALSE)</f>
        <v>#N/A</v>
      </c>
      <c r="D1528" s="674" t="e">
        <f>VLOOKUP(F1528,DB!$D$4:$G$403,3,FALSE)</f>
        <v>#N/A</v>
      </c>
      <c r="E1528" s="675" t="e">
        <f>VLOOKUP(F1528,DB!$D$4:$G$403,2,FALSE)</f>
        <v>#N/A</v>
      </c>
      <c r="F1528" s="491"/>
      <c r="G1528" s="491"/>
      <c r="H1528" s="492"/>
      <c r="I1528" s="493"/>
      <c r="J1528" s="494" t="str">
        <f>IF(I1528="","I열의 환율적용방법 선택",IF(I1528="개별환율", "직접입력 하세요.", IF(OR(I1528="가중평균환율",I1528="송금환율"), "직접입력 하세요.", IF(I1528="원화집행", 1, IF(I1528="월별평균환율(미화)",VLOOKUP(MONTH(A1528),월별평균환율!$B$34:$D$45,2,0), IF(I1528="월별평균환율(현지화)",VLOOKUP(MONTH(A1528),월별평균환율!$B$34:$D$45,3,0)))))))</f>
        <v>I열의 환율적용방법 선택</v>
      </c>
      <c r="K1528" s="495">
        <f t="shared" si="23"/>
        <v>0</v>
      </c>
      <c r="L1528" s="491"/>
      <c r="M1528" s="496"/>
      <c r="N1528" s="496"/>
    </row>
    <row r="1529" spans="1:14" x14ac:dyDescent="0.3">
      <c r="A1529" s="490"/>
      <c r="B1529" s="490"/>
      <c r="C1529" s="673" t="e">
        <f>VLOOKUP(F1529,DB!$D$4:$G$403,4,FALSE)</f>
        <v>#N/A</v>
      </c>
      <c r="D1529" s="674" t="e">
        <f>VLOOKUP(F1529,DB!$D$4:$G$403,3,FALSE)</f>
        <v>#N/A</v>
      </c>
      <c r="E1529" s="675" t="e">
        <f>VLOOKUP(F1529,DB!$D$4:$G$403,2,FALSE)</f>
        <v>#N/A</v>
      </c>
      <c r="F1529" s="491"/>
      <c r="G1529" s="491"/>
      <c r="H1529" s="492"/>
      <c r="I1529" s="493"/>
      <c r="J1529" s="494" t="str">
        <f>IF(I1529="","I열의 환율적용방법 선택",IF(I1529="개별환율", "직접입력 하세요.", IF(OR(I1529="가중평균환율",I1529="송금환율"), "직접입력 하세요.", IF(I1529="원화집행", 1, IF(I1529="월별평균환율(미화)",VLOOKUP(MONTH(A1529),월별평균환율!$B$34:$D$45,2,0), IF(I1529="월별평균환율(현지화)",VLOOKUP(MONTH(A1529),월별평균환율!$B$34:$D$45,3,0)))))))</f>
        <v>I열의 환율적용방법 선택</v>
      </c>
      <c r="K1529" s="495">
        <f t="shared" si="23"/>
        <v>0</v>
      </c>
      <c r="L1529" s="491"/>
      <c r="M1529" s="496"/>
      <c r="N1529" s="496"/>
    </row>
    <row r="1530" spans="1:14" x14ac:dyDescent="0.3">
      <c r="A1530" s="490"/>
      <c r="B1530" s="490"/>
      <c r="C1530" s="673" t="e">
        <f>VLOOKUP(F1530,DB!$D$4:$G$403,4,FALSE)</f>
        <v>#N/A</v>
      </c>
      <c r="D1530" s="674" t="e">
        <f>VLOOKUP(F1530,DB!$D$4:$G$403,3,FALSE)</f>
        <v>#N/A</v>
      </c>
      <c r="E1530" s="675" t="e">
        <f>VLOOKUP(F1530,DB!$D$4:$G$403,2,FALSE)</f>
        <v>#N/A</v>
      </c>
      <c r="F1530" s="491"/>
      <c r="G1530" s="491"/>
      <c r="H1530" s="492"/>
      <c r="I1530" s="493"/>
      <c r="J1530" s="494" t="str">
        <f>IF(I1530="","I열의 환율적용방법 선택",IF(I1530="개별환율", "직접입력 하세요.", IF(OR(I1530="가중평균환율",I1530="송금환율"), "직접입력 하세요.", IF(I1530="원화집행", 1, IF(I1530="월별평균환율(미화)",VLOOKUP(MONTH(A1530),월별평균환율!$B$34:$D$45,2,0), IF(I1530="월별평균환율(현지화)",VLOOKUP(MONTH(A1530),월별평균환율!$B$34:$D$45,3,0)))))))</f>
        <v>I열의 환율적용방법 선택</v>
      </c>
      <c r="K1530" s="495">
        <f t="shared" si="23"/>
        <v>0</v>
      </c>
      <c r="L1530" s="491"/>
      <c r="M1530" s="496"/>
      <c r="N1530" s="496"/>
    </row>
    <row r="1531" spans="1:14" x14ac:dyDescent="0.3">
      <c r="A1531" s="490"/>
      <c r="B1531" s="490"/>
      <c r="C1531" s="673" t="e">
        <f>VLOOKUP(F1531,DB!$D$4:$G$403,4,FALSE)</f>
        <v>#N/A</v>
      </c>
      <c r="D1531" s="674" t="e">
        <f>VLOOKUP(F1531,DB!$D$4:$G$403,3,FALSE)</f>
        <v>#N/A</v>
      </c>
      <c r="E1531" s="675" t="e">
        <f>VLOOKUP(F1531,DB!$D$4:$G$403,2,FALSE)</f>
        <v>#N/A</v>
      </c>
      <c r="F1531" s="491"/>
      <c r="G1531" s="491"/>
      <c r="H1531" s="492"/>
      <c r="I1531" s="493"/>
      <c r="J1531" s="494" t="str">
        <f>IF(I1531="","I열의 환율적용방법 선택",IF(I1531="개별환율", "직접입력 하세요.", IF(OR(I1531="가중평균환율",I1531="송금환율"), "직접입력 하세요.", IF(I1531="원화집행", 1, IF(I1531="월별평균환율(미화)",VLOOKUP(MONTH(A1531),월별평균환율!$B$34:$D$45,2,0), IF(I1531="월별평균환율(현지화)",VLOOKUP(MONTH(A1531),월별평균환율!$B$34:$D$45,3,0)))))))</f>
        <v>I열의 환율적용방법 선택</v>
      </c>
      <c r="K1531" s="495">
        <f t="shared" si="23"/>
        <v>0</v>
      </c>
      <c r="L1531" s="491"/>
      <c r="M1531" s="496"/>
      <c r="N1531" s="496"/>
    </row>
    <row r="1532" spans="1:14" x14ac:dyDescent="0.3">
      <c r="A1532" s="490"/>
      <c r="B1532" s="490"/>
      <c r="C1532" s="673" t="e">
        <f>VLOOKUP(F1532,DB!$D$4:$G$403,4,FALSE)</f>
        <v>#N/A</v>
      </c>
      <c r="D1532" s="674" t="e">
        <f>VLOOKUP(F1532,DB!$D$4:$G$403,3,FALSE)</f>
        <v>#N/A</v>
      </c>
      <c r="E1532" s="675" t="e">
        <f>VLOOKUP(F1532,DB!$D$4:$G$403,2,FALSE)</f>
        <v>#N/A</v>
      </c>
      <c r="F1532" s="491"/>
      <c r="G1532" s="491"/>
      <c r="H1532" s="492"/>
      <c r="I1532" s="493"/>
      <c r="J1532" s="494" t="str">
        <f>IF(I1532="","I열의 환율적용방법 선택",IF(I1532="개별환율", "직접입력 하세요.", IF(OR(I1532="가중평균환율",I1532="송금환율"), "직접입력 하세요.", IF(I1532="원화집행", 1, IF(I1532="월별평균환율(미화)",VLOOKUP(MONTH(A1532),월별평균환율!$B$34:$D$45,2,0), IF(I1532="월별평균환율(현지화)",VLOOKUP(MONTH(A1532),월별평균환율!$B$34:$D$45,3,0)))))))</f>
        <v>I열의 환율적용방법 선택</v>
      </c>
      <c r="K1532" s="495">
        <f t="shared" si="23"/>
        <v>0</v>
      </c>
      <c r="L1532" s="491"/>
      <c r="M1532" s="496"/>
      <c r="N1532" s="496"/>
    </row>
    <row r="1533" spans="1:14" x14ac:dyDescent="0.3">
      <c r="A1533" s="490"/>
      <c r="B1533" s="490"/>
      <c r="C1533" s="673" t="e">
        <f>VLOOKUP(F1533,DB!$D$4:$G$403,4,FALSE)</f>
        <v>#N/A</v>
      </c>
      <c r="D1533" s="674" t="e">
        <f>VLOOKUP(F1533,DB!$D$4:$G$403,3,FALSE)</f>
        <v>#N/A</v>
      </c>
      <c r="E1533" s="675" t="e">
        <f>VLOOKUP(F1533,DB!$D$4:$G$403,2,FALSE)</f>
        <v>#N/A</v>
      </c>
      <c r="F1533" s="491"/>
      <c r="G1533" s="491"/>
      <c r="H1533" s="492"/>
      <c r="I1533" s="493"/>
      <c r="J1533" s="494" t="str">
        <f>IF(I1533="","I열의 환율적용방법 선택",IF(I1533="개별환율", "직접입력 하세요.", IF(OR(I1533="가중평균환율",I1533="송금환율"), "직접입력 하세요.", IF(I1533="원화집행", 1, IF(I1533="월별평균환율(미화)",VLOOKUP(MONTH(A1533),월별평균환율!$B$34:$D$45,2,0), IF(I1533="월별평균환율(현지화)",VLOOKUP(MONTH(A1533),월별평균환율!$B$34:$D$45,3,0)))))))</f>
        <v>I열의 환율적용방법 선택</v>
      </c>
      <c r="K1533" s="495">
        <f t="shared" si="23"/>
        <v>0</v>
      </c>
      <c r="L1533" s="491"/>
      <c r="M1533" s="496"/>
      <c r="N1533" s="496"/>
    </row>
    <row r="1534" spans="1:14" x14ac:dyDescent="0.3">
      <c r="A1534" s="490"/>
      <c r="B1534" s="490"/>
      <c r="C1534" s="673" t="e">
        <f>VLOOKUP(F1534,DB!$D$4:$G$403,4,FALSE)</f>
        <v>#N/A</v>
      </c>
      <c r="D1534" s="674" t="e">
        <f>VLOOKUP(F1534,DB!$D$4:$G$403,3,FALSE)</f>
        <v>#N/A</v>
      </c>
      <c r="E1534" s="675" t="e">
        <f>VLOOKUP(F1534,DB!$D$4:$G$403,2,FALSE)</f>
        <v>#N/A</v>
      </c>
      <c r="F1534" s="491"/>
      <c r="G1534" s="491"/>
      <c r="H1534" s="492"/>
      <c r="I1534" s="493"/>
      <c r="J1534" s="494" t="str">
        <f>IF(I1534="","I열의 환율적용방법 선택",IF(I1534="개별환율", "직접입력 하세요.", IF(OR(I1534="가중평균환율",I1534="송금환율"), "직접입력 하세요.", IF(I1534="원화집행", 1, IF(I1534="월별평균환율(미화)",VLOOKUP(MONTH(A1534),월별평균환율!$B$34:$D$45,2,0), IF(I1534="월별평균환율(현지화)",VLOOKUP(MONTH(A1534),월별평균환율!$B$34:$D$45,3,0)))))))</f>
        <v>I열의 환율적용방법 선택</v>
      </c>
      <c r="K1534" s="495">
        <f t="shared" si="23"/>
        <v>0</v>
      </c>
      <c r="L1534" s="491"/>
      <c r="M1534" s="496"/>
      <c r="N1534" s="496"/>
    </row>
    <row r="1535" spans="1:14" x14ac:dyDescent="0.3">
      <c r="A1535" s="490"/>
      <c r="B1535" s="490"/>
      <c r="C1535" s="673" t="e">
        <f>VLOOKUP(F1535,DB!$D$4:$G$403,4,FALSE)</f>
        <v>#N/A</v>
      </c>
      <c r="D1535" s="674" t="e">
        <f>VLOOKUP(F1535,DB!$D$4:$G$403,3,FALSE)</f>
        <v>#N/A</v>
      </c>
      <c r="E1535" s="675" t="e">
        <f>VLOOKUP(F1535,DB!$D$4:$G$403,2,FALSE)</f>
        <v>#N/A</v>
      </c>
      <c r="F1535" s="491"/>
      <c r="G1535" s="491"/>
      <c r="H1535" s="492"/>
      <c r="I1535" s="493"/>
      <c r="J1535" s="494" t="str">
        <f>IF(I1535="","I열의 환율적용방법 선택",IF(I1535="개별환율", "직접입력 하세요.", IF(OR(I1535="가중평균환율",I1535="송금환율"), "직접입력 하세요.", IF(I1535="원화집행", 1, IF(I1535="월별평균환율(미화)",VLOOKUP(MONTH(A1535),월별평균환율!$B$34:$D$45,2,0), IF(I1535="월별평균환율(현지화)",VLOOKUP(MONTH(A1535),월별평균환율!$B$34:$D$45,3,0)))))))</f>
        <v>I열의 환율적용방법 선택</v>
      </c>
      <c r="K1535" s="495">
        <f t="shared" si="23"/>
        <v>0</v>
      </c>
      <c r="L1535" s="491"/>
      <c r="M1535" s="496"/>
      <c r="N1535" s="496"/>
    </row>
    <row r="1536" spans="1:14" x14ac:dyDescent="0.3">
      <c r="A1536" s="490"/>
      <c r="B1536" s="490"/>
      <c r="C1536" s="673" t="e">
        <f>VLOOKUP(F1536,DB!$D$4:$G$403,4,FALSE)</f>
        <v>#N/A</v>
      </c>
      <c r="D1536" s="674" t="e">
        <f>VLOOKUP(F1536,DB!$D$4:$G$403,3,FALSE)</f>
        <v>#N/A</v>
      </c>
      <c r="E1536" s="675" t="e">
        <f>VLOOKUP(F1536,DB!$D$4:$G$403,2,FALSE)</f>
        <v>#N/A</v>
      </c>
      <c r="F1536" s="491"/>
      <c r="G1536" s="491"/>
      <c r="H1536" s="492"/>
      <c r="I1536" s="493"/>
      <c r="J1536" s="494" t="str">
        <f>IF(I1536="","I열의 환율적용방법 선택",IF(I1536="개별환율", "직접입력 하세요.", IF(OR(I1536="가중평균환율",I1536="송금환율"), "직접입력 하세요.", IF(I1536="원화집행", 1, IF(I1536="월별평균환율(미화)",VLOOKUP(MONTH(A1536),월별평균환율!$B$34:$D$45,2,0), IF(I1536="월별평균환율(현지화)",VLOOKUP(MONTH(A1536),월별평균환율!$B$34:$D$45,3,0)))))))</f>
        <v>I열의 환율적용방법 선택</v>
      </c>
      <c r="K1536" s="495">
        <f t="shared" si="23"/>
        <v>0</v>
      </c>
      <c r="L1536" s="491"/>
      <c r="M1536" s="496"/>
      <c r="N1536" s="496"/>
    </row>
    <row r="1537" spans="1:14" x14ac:dyDescent="0.3">
      <c r="A1537" s="490"/>
      <c r="B1537" s="490"/>
      <c r="C1537" s="673" t="e">
        <f>VLOOKUP(F1537,DB!$D$4:$G$403,4,FALSE)</f>
        <v>#N/A</v>
      </c>
      <c r="D1537" s="674" t="e">
        <f>VLOOKUP(F1537,DB!$D$4:$G$403,3,FALSE)</f>
        <v>#N/A</v>
      </c>
      <c r="E1537" s="675" t="e">
        <f>VLOOKUP(F1537,DB!$D$4:$G$403,2,FALSE)</f>
        <v>#N/A</v>
      </c>
      <c r="F1537" s="491"/>
      <c r="G1537" s="491"/>
      <c r="H1537" s="492"/>
      <c r="I1537" s="493"/>
      <c r="J1537" s="494" t="str">
        <f>IF(I1537="","I열의 환율적용방법 선택",IF(I1537="개별환율", "직접입력 하세요.", IF(OR(I1537="가중평균환율",I1537="송금환율"), "직접입력 하세요.", IF(I1537="원화집행", 1, IF(I1537="월별평균환율(미화)",VLOOKUP(MONTH(A1537),월별평균환율!$B$34:$D$45,2,0), IF(I1537="월별평균환율(현지화)",VLOOKUP(MONTH(A1537),월별평균환율!$B$34:$D$45,3,0)))))))</f>
        <v>I열의 환율적용방법 선택</v>
      </c>
      <c r="K1537" s="495">
        <f t="shared" si="23"/>
        <v>0</v>
      </c>
      <c r="L1537" s="491"/>
      <c r="M1537" s="496"/>
      <c r="N1537" s="496"/>
    </row>
    <row r="1538" spans="1:14" x14ac:dyDescent="0.3">
      <c r="A1538" s="490"/>
      <c r="B1538" s="490"/>
      <c r="C1538" s="673" t="e">
        <f>VLOOKUP(F1538,DB!$D$4:$G$403,4,FALSE)</f>
        <v>#N/A</v>
      </c>
      <c r="D1538" s="674" t="e">
        <f>VLOOKUP(F1538,DB!$D$4:$G$403,3,FALSE)</f>
        <v>#N/A</v>
      </c>
      <c r="E1538" s="675" t="e">
        <f>VLOOKUP(F1538,DB!$D$4:$G$403,2,FALSE)</f>
        <v>#N/A</v>
      </c>
      <c r="F1538" s="491"/>
      <c r="G1538" s="491"/>
      <c r="H1538" s="492"/>
      <c r="I1538" s="493"/>
      <c r="J1538" s="494" t="str">
        <f>IF(I1538="","I열의 환율적용방법 선택",IF(I1538="개별환율", "직접입력 하세요.", IF(OR(I1538="가중평균환율",I1538="송금환율"), "직접입력 하세요.", IF(I1538="원화집행", 1, IF(I1538="월별평균환율(미화)",VLOOKUP(MONTH(A1538),월별평균환율!$B$34:$D$45,2,0), IF(I1538="월별평균환율(현지화)",VLOOKUP(MONTH(A1538),월별평균환율!$B$34:$D$45,3,0)))))))</f>
        <v>I열의 환율적용방법 선택</v>
      </c>
      <c r="K1538" s="495">
        <f t="shared" si="23"/>
        <v>0</v>
      </c>
      <c r="L1538" s="491"/>
      <c r="M1538" s="496"/>
      <c r="N1538" s="496"/>
    </row>
    <row r="1539" spans="1:14" x14ac:dyDescent="0.3">
      <c r="A1539" s="490"/>
      <c r="B1539" s="490"/>
      <c r="C1539" s="673" t="e">
        <f>VLOOKUP(F1539,DB!$D$4:$G$403,4,FALSE)</f>
        <v>#N/A</v>
      </c>
      <c r="D1539" s="674" t="e">
        <f>VLOOKUP(F1539,DB!$D$4:$G$403,3,FALSE)</f>
        <v>#N/A</v>
      </c>
      <c r="E1539" s="675" t="e">
        <f>VLOOKUP(F1539,DB!$D$4:$G$403,2,FALSE)</f>
        <v>#N/A</v>
      </c>
      <c r="F1539" s="491"/>
      <c r="G1539" s="491"/>
      <c r="H1539" s="492"/>
      <c r="I1539" s="493"/>
      <c r="J1539" s="494" t="str">
        <f>IF(I1539="","I열의 환율적용방법 선택",IF(I1539="개별환율", "직접입력 하세요.", IF(OR(I1539="가중평균환율",I1539="송금환율"), "직접입력 하세요.", IF(I1539="원화집행", 1, IF(I1539="월별평균환율(미화)",VLOOKUP(MONTH(A1539),월별평균환율!$B$34:$D$45,2,0), IF(I1539="월별평균환율(현지화)",VLOOKUP(MONTH(A1539),월별평균환율!$B$34:$D$45,3,0)))))))</f>
        <v>I열의 환율적용방법 선택</v>
      </c>
      <c r="K1539" s="495">
        <f t="shared" si="23"/>
        <v>0</v>
      </c>
      <c r="L1539" s="491"/>
      <c r="M1539" s="496"/>
      <c r="N1539" s="496"/>
    </row>
    <row r="1540" spans="1:14" x14ac:dyDescent="0.3">
      <c r="A1540" s="490"/>
      <c r="B1540" s="490"/>
      <c r="C1540" s="673" t="e">
        <f>VLOOKUP(F1540,DB!$D$4:$G$403,4,FALSE)</f>
        <v>#N/A</v>
      </c>
      <c r="D1540" s="674" t="e">
        <f>VLOOKUP(F1540,DB!$D$4:$G$403,3,FALSE)</f>
        <v>#N/A</v>
      </c>
      <c r="E1540" s="675" t="e">
        <f>VLOOKUP(F1540,DB!$D$4:$G$403,2,FALSE)</f>
        <v>#N/A</v>
      </c>
      <c r="F1540" s="491"/>
      <c r="G1540" s="491"/>
      <c r="H1540" s="492"/>
      <c r="I1540" s="493"/>
      <c r="J1540" s="494" t="str">
        <f>IF(I1540="","I열의 환율적용방법 선택",IF(I1540="개별환율", "직접입력 하세요.", IF(OR(I1540="가중평균환율",I1540="송금환율"), "직접입력 하세요.", IF(I1540="원화집행", 1, IF(I1540="월별평균환율(미화)",VLOOKUP(MONTH(A1540),월별평균환율!$B$34:$D$45,2,0), IF(I1540="월별평균환율(현지화)",VLOOKUP(MONTH(A1540),월별평균환율!$B$34:$D$45,3,0)))))))</f>
        <v>I열의 환율적용방법 선택</v>
      </c>
      <c r="K1540" s="495">
        <f t="shared" si="23"/>
        <v>0</v>
      </c>
      <c r="L1540" s="491"/>
      <c r="M1540" s="496"/>
      <c r="N1540" s="496"/>
    </row>
    <row r="1541" spans="1:14" x14ac:dyDescent="0.3">
      <c r="A1541" s="490"/>
      <c r="B1541" s="490"/>
      <c r="C1541" s="673" t="e">
        <f>VLOOKUP(F1541,DB!$D$4:$G$403,4,FALSE)</f>
        <v>#N/A</v>
      </c>
      <c r="D1541" s="674" t="e">
        <f>VLOOKUP(F1541,DB!$D$4:$G$403,3,FALSE)</f>
        <v>#N/A</v>
      </c>
      <c r="E1541" s="675" t="e">
        <f>VLOOKUP(F1541,DB!$D$4:$G$403,2,FALSE)</f>
        <v>#N/A</v>
      </c>
      <c r="F1541" s="491"/>
      <c r="G1541" s="491"/>
      <c r="H1541" s="492"/>
      <c r="I1541" s="493"/>
      <c r="J1541" s="494" t="str">
        <f>IF(I1541="","I열의 환율적용방법 선택",IF(I1541="개별환율", "직접입력 하세요.", IF(OR(I1541="가중평균환율",I1541="송금환율"), "직접입력 하세요.", IF(I1541="원화집행", 1, IF(I1541="월별평균환율(미화)",VLOOKUP(MONTH(A1541),월별평균환율!$B$34:$D$45,2,0), IF(I1541="월별평균환율(현지화)",VLOOKUP(MONTH(A1541),월별평균환율!$B$34:$D$45,3,0)))))))</f>
        <v>I열의 환율적용방법 선택</v>
      </c>
      <c r="K1541" s="495">
        <f t="shared" ref="K1541:K1604" si="24">IFERROR(ROUND(H1541*J1541, 0),0)</f>
        <v>0</v>
      </c>
      <c r="L1541" s="491"/>
      <c r="M1541" s="496"/>
      <c r="N1541" s="496"/>
    </row>
    <row r="1542" spans="1:14" x14ac:dyDescent="0.3">
      <c r="A1542" s="490"/>
      <c r="B1542" s="490"/>
      <c r="C1542" s="673" t="e">
        <f>VLOOKUP(F1542,DB!$D$4:$G$403,4,FALSE)</f>
        <v>#N/A</v>
      </c>
      <c r="D1542" s="674" t="e">
        <f>VLOOKUP(F1542,DB!$D$4:$G$403,3,FALSE)</f>
        <v>#N/A</v>
      </c>
      <c r="E1542" s="675" t="e">
        <f>VLOOKUP(F1542,DB!$D$4:$G$403,2,FALSE)</f>
        <v>#N/A</v>
      </c>
      <c r="F1542" s="491"/>
      <c r="G1542" s="491"/>
      <c r="H1542" s="492"/>
      <c r="I1542" s="493"/>
      <c r="J1542" s="494" t="str">
        <f>IF(I1542="","I열의 환율적용방법 선택",IF(I1542="개별환율", "직접입력 하세요.", IF(OR(I1542="가중평균환율",I1542="송금환율"), "직접입력 하세요.", IF(I1542="원화집행", 1, IF(I1542="월별평균환율(미화)",VLOOKUP(MONTH(A1542),월별평균환율!$B$34:$D$45,2,0), IF(I1542="월별평균환율(현지화)",VLOOKUP(MONTH(A1542),월별평균환율!$B$34:$D$45,3,0)))))))</f>
        <v>I열의 환율적용방법 선택</v>
      </c>
      <c r="K1542" s="495">
        <f t="shared" si="24"/>
        <v>0</v>
      </c>
      <c r="L1542" s="491"/>
      <c r="M1542" s="496"/>
      <c r="N1542" s="496"/>
    </row>
    <row r="1543" spans="1:14" x14ac:dyDescent="0.3">
      <c r="A1543" s="490"/>
      <c r="B1543" s="490"/>
      <c r="C1543" s="673" t="e">
        <f>VLOOKUP(F1543,DB!$D$4:$G$403,4,FALSE)</f>
        <v>#N/A</v>
      </c>
      <c r="D1543" s="674" t="e">
        <f>VLOOKUP(F1543,DB!$D$4:$G$403,3,FALSE)</f>
        <v>#N/A</v>
      </c>
      <c r="E1543" s="675" t="e">
        <f>VLOOKUP(F1543,DB!$D$4:$G$403,2,FALSE)</f>
        <v>#N/A</v>
      </c>
      <c r="F1543" s="491"/>
      <c r="G1543" s="491"/>
      <c r="H1543" s="492"/>
      <c r="I1543" s="493"/>
      <c r="J1543" s="494" t="str">
        <f>IF(I1543="","I열의 환율적용방법 선택",IF(I1543="개별환율", "직접입력 하세요.", IF(OR(I1543="가중평균환율",I1543="송금환율"), "직접입력 하세요.", IF(I1543="원화집행", 1, IF(I1543="월별평균환율(미화)",VLOOKUP(MONTH(A1543),월별평균환율!$B$34:$D$45,2,0), IF(I1543="월별평균환율(현지화)",VLOOKUP(MONTH(A1543),월별평균환율!$B$34:$D$45,3,0)))))))</f>
        <v>I열의 환율적용방법 선택</v>
      </c>
      <c r="K1543" s="495">
        <f t="shared" si="24"/>
        <v>0</v>
      </c>
      <c r="L1543" s="491"/>
      <c r="M1543" s="496"/>
      <c r="N1543" s="496"/>
    </row>
    <row r="1544" spans="1:14" x14ac:dyDescent="0.3">
      <c r="A1544" s="490"/>
      <c r="B1544" s="490"/>
      <c r="C1544" s="673" t="e">
        <f>VLOOKUP(F1544,DB!$D$4:$G$403,4,FALSE)</f>
        <v>#N/A</v>
      </c>
      <c r="D1544" s="674" t="e">
        <f>VLOOKUP(F1544,DB!$D$4:$G$403,3,FALSE)</f>
        <v>#N/A</v>
      </c>
      <c r="E1544" s="675" t="e">
        <f>VLOOKUP(F1544,DB!$D$4:$G$403,2,FALSE)</f>
        <v>#N/A</v>
      </c>
      <c r="F1544" s="491"/>
      <c r="G1544" s="491"/>
      <c r="H1544" s="492"/>
      <c r="I1544" s="493"/>
      <c r="J1544" s="494" t="str">
        <f>IF(I1544="","I열의 환율적용방법 선택",IF(I1544="개별환율", "직접입력 하세요.", IF(OR(I1544="가중평균환율",I1544="송금환율"), "직접입력 하세요.", IF(I1544="원화집행", 1, IF(I1544="월별평균환율(미화)",VLOOKUP(MONTH(A1544),월별평균환율!$B$34:$D$45,2,0), IF(I1544="월별평균환율(현지화)",VLOOKUP(MONTH(A1544),월별평균환율!$B$34:$D$45,3,0)))))))</f>
        <v>I열의 환율적용방법 선택</v>
      </c>
      <c r="K1544" s="495">
        <f t="shared" si="24"/>
        <v>0</v>
      </c>
      <c r="L1544" s="491"/>
      <c r="M1544" s="496"/>
      <c r="N1544" s="496"/>
    </row>
    <row r="1545" spans="1:14" x14ac:dyDescent="0.3">
      <c r="A1545" s="490"/>
      <c r="B1545" s="490"/>
      <c r="C1545" s="673" t="e">
        <f>VLOOKUP(F1545,DB!$D$4:$G$403,4,FALSE)</f>
        <v>#N/A</v>
      </c>
      <c r="D1545" s="674" t="e">
        <f>VLOOKUP(F1545,DB!$D$4:$G$403,3,FALSE)</f>
        <v>#N/A</v>
      </c>
      <c r="E1545" s="675" t="e">
        <f>VLOOKUP(F1545,DB!$D$4:$G$403,2,FALSE)</f>
        <v>#N/A</v>
      </c>
      <c r="F1545" s="491"/>
      <c r="G1545" s="491"/>
      <c r="H1545" s="492"/>
      <c r="I1545" s="493"/>
      <c r="J1545" s="494" t="str">
        <f>IF(I1545="","I열의 환율적용방법 선택",IF(I1545="개별환율", "직접입력 하세요.", IF(OR(I1545="가중평균환율",I1545="송금환율"), "직접입력 하세요.", IF(I1545="원화집행", 1, IF(I1545="월별평균환율(미화)",VLOOKUP(MONTH(A1545),월별평균환율!$B$34:$D$45,2,0), IF(I1545="월별평균환율(현지화)",VLOOKUP(MONTH(A1545),월별평균환율!$B$34:$D$45,3,0)))))))</f>
        <v>I열의 환율적용방법 선택</v>
      </c>
      <c r="K1545" s="495">
        <f t="shared" si="24"/>
        <v>0</v>
      </c>
      <c r="L1545" s="491"/>
      <c r="M1545" s="496"/>
      <c r="N1545" s="496"/>
    </row>
    <row r="1546" spans="1:14" x14ac:dyDescent="0.3">
      <c r="A1546" s="490"/>
      <c r="B1546" s="490"/>
      <c r="C1546" s="673" t="e">
        <f>VLOOKUP(F1546,DB!$D$4:$G$403,4,FALSE)</f>
        <v>#N/A</v>
      </c>
      <c r="D1546" s="674" t="e">
        <f>VLOOKUP(F1546,DB!$D$4:$G$403,3,FALSE)</f>
        <v>#N/A</v>
      </c>
      <c r="E1546" s="675" t="e">
        <f>VLOOKUP(F1546,DB!$D$4:$G$403,2,FALSE)</f>
        <v>#N/A</v>
      </c>
      <c r="F1546" s="491"/>
      <c r="G1546" s="491"/>
      <c r="H1546" s="492"/>
      <c r="I1546" s="493"/>
      <c r="J1546" s="494" t="str">
        <f>IF(I1546="","I열의 환율적용방법 선택",IF(I1546="개별환율", "직접입력 하세요.", IF(OR(I1546="가중평균환율",I1546="송금환율"), "직접입력 하세요.", IF(I1546="원화집행", 1, IF(I1546="월별평균환율(미화)",VLOOKUP(MONTH(A1546),월별평균환율!$B$34:$D$45,2,0), IF(I1546="월별평균환율(현지화)",VLOOKUP(MONTH(A1546),월별평균환율!$B$34:$D$45,3,0)))))))</f>
        <v>I열의 환율적용방법 선택</v>
      </c>
      <c r="K1546" s="495">
        <f t="shared" si="24"/>
        <v>0</v>
      </c>
      <c r="L1546" s="491"/>
      <c r="M1546" s="496"/>
      <c r="N1546" s="496"/>
    </row>
    <row r="1547" spans="1:14" x14ac:dyDescent="0.3">
      <c r="A1547" s="490"/>
      <c r="B1547" s="490"/>
      <c r="C1547" s="673" t="e">
        <f>VLOOKUP(F1547,DB!$D$4:$G$403,4,FALSE)</f>
        <v>#N/A</v>
      </c>
      <c r="D1547" s="674" t="e">
        <f>VLOOKUP(F1547,DB!$D$4:$G$403,3,FALSE)</f>
        <v>#N/A</v>
      </c>
      <c r="E1547" s="675" t="e">
        <f>VLOOKUP(F1547,DB!$D$4:$G$403,2,FALSE)</f>
        <v>#N/A</v>
      </c>
      <c r="F1547" s="491"/>
      <c r="G1547" s="491"/>
      <c r="H1547" s="492"/>
      <c r="I1547" s="493"/>
      <c r="J1547" s="494" t="str">
        <f>IF(I1547="","I열의 환율적용방법 선택",IF(I1547="개별환율", "직접입력 하세요.", IF(OR(I1547="가중평균환율",I1547="송금환율"), "직접입력 하세요.", IF(I1547="원화집행", 1, IF(I1547="월별평균환율(미화)",VLOOKUP(MONTH(A1547),월별평균환율!$B$34:$D$45,2,0), IF(I1547="월별평균환율(현지화)",VLOOKUP(MONTH(A1547),월별평균환율!$B$34:$D$45,3,0)))))))</f>
        <v>I열의 환율적용방법 선택</v>
      </c>
      <c r="K1547" s="495">
        <f t="shared" si="24"/>
        <v>0</v>
      </c>
      <c r="L1547" s="491"/>
      <c r="M1547" s="496"/>
      <c r="N1547" s="496"/>
    </row>
    <row r="1548" spans="1:14" x14ac:dyDescent="0.3">
      <c r="A1548" s="490"/>
      <c r="B1548" s="490"/>
      <c r="C1548" s="673" t="e">
        <f>VLOOKUP(F1548,DB!$D$4:$G$403,4,FALSE)</f>
        <v>#N/A</v>
      </c>
      <c r="D1548" s="674" t="e">
        <f>VLOOKUP(F1548,DB!$D$4:$G$403,3,FALSE)</f>
        <v>#N/A</v>
      </c>
      <c r="E1548" s="675" t="e">
        <f>VLOOKUP(F1548,DB!$D$4:$G$403,2,FALSE)</f>
        <v>#N/A</v>
      </c>
      <c r="F1548" s="491"/>
      <c r="G1548" s="491"/>
      <c r="H1548" s="492"/>
      <c r="I1548" s="493"/>
      <c r="J1548" s="494" t="str">
        <f>IF(I1548="","I열의 환율적용방법 선택",IF(I1548="개별환율", "직접입력 하세요.", IF(OR(I1548="가중평균환율",I1548="송금환율"), "직접입력 하세요.", IF(I1548="원화집행", 1, IF(I1548="월별평균환율(미화)",VLOOKUP(MONTH(A1548),월별평균환율!$B$34:$D$45,2,0), IF(I1548="월별평균환율(현지화)",VLOOKUP(MONTH(A1548),월별평균환율!$B$34:$D$45,3,0)))))))</f>
        <v>I열의 환율적용방법 선택</v>
      </c>
      <c r="K1548" s="495">
        <f t="shared" si="24"/>
        <v>0</v>
      </c>
      <c r="L1548" s="491"/>
      <c r="M1548" s="496"/>
      <c r="N1548" s="496"/>
    </row>
    <row r="1549" spans="1:14" x14ac:dyDescent="0.3">
      <c r="A1549" s="490"/>
      <c r="B1549" s="490"/>
      <c r="C1549" s="673" t="e">
        <f>VLOOKUP(F1549,DB!$D$4:$G$403,4,FALSE)</f>
        <v>#N/A</v>
      </c>
      <c r="D1549" s="674" t="e">
        <f>VLOOKUP(F1549,DB!$D$4:$G$403,3,FALSE)</f>
        <v>#N/A</v>
      </c>
      <c r="E1549" s="675" t="e">
        <f>VLOOKUP(F1549,DB!$D$4:$G$403,2,FALSE)</f>
        <v>#N/A</v>
      </c>
      <c r="F1549" s="491"/>
      <c r="G1549" s="491"/>
      <c r="H1549" s="492"/>
      <c r="I1549" s="493"/>
      <c r="J1549" s="494" t="str">
        <f>IF(I1549="","I열의 환율적용방법 선택",IF(I1549="개별환율", "직접입력 하세요.", IF(OR(I1549="가중평균환율",I1549="송금환율"), "직접입력 하세요.", IF(I1549="원화집행", 1, IF(I1549="월별평균환율(미화)",VLOOKUP(MONTH(A1549),월별평균환율!$B$34:$D$45,2,0), IF(I1549="월별평균환율(현지화)",VLOOKUP(MONTH(A1549),월별평균환율!$B$34:$D$45,3,0)))))))</f>
        <v>I열의 환율적용방법 선택</v>
      </c>
      <c r="K1549" s="495">
        <f t="shared" si="24"/>
        <v>0</v>
      </c>
      <c r="L1549" s="491"/>
      <c r="M1549" s="496"/>
      <c r="N1549" s="496"/>
    </row>
    <row r="1550" spans="1:14" x14ac:dyDescent="0.3">
      <c r="A1550" s="490"/>
      <c r="B1550" s="490"/>
      <c r="C1550" s="673" t="e">
        <f>VLOOKUP(F1550,DB!$D$4:$G$403,4,FALSE)</f>
        <v>#N/A</v>
      </c>
      <c r="D1550" s="674" t="e">
        <f>VLOOKUP(F1550,DB!$D$4:$G$403,3,FALSE)</f>
        <v>#N/A</v>
      </c>
      <c r="E1550" s="675" t="e">
        <f>VLOOKUP(F1550,DB!$D$4:$G$403,2,FALSE)</f>
        <v>#N/A</v>
      </c>
      <c r="F1550" s="491"/>
      <c r="G1550" s="491"/>
      <c r="H1550" s="492"/>
      <c r="I1550" s="493"/>
      <c r="J1550" s="494" t="str">
        <f>IF(I1550="","I열의 환율적용방법 선택",IF(I1550="개별환율", "직접입력 하세요.", IF(OR(I1550="가중평균환율",I1550="송금환율"), "직접입력 하세요.", IF(I1550="원화집행", 1, IF(I1550="월별평균환율(미화)",VLOOKUP(MONTH(A1550),월별평균환율!$B$34:$D$45,2,0), IF(I1550="월별평균환율(현지화)",VLOOKUP(MONTH(A1550),월별평균환율!$B$34:$D$45,3,0)))))))</f>
        <v>I열의 환율적용방법 선택</v>
      </c>
      <c r="K1550" s="495">
        <f t="shared" si="24"/>
        <v>0</v>
      </c>
      <c r="L1550" s="491"/>
      <c r="M1550" s="496"/>
      <c r="N1550" s="496"/>
    </row>
    <row r="1551" spans="1:14" x14ac:dyDescent="0.3">
      <c r="A1551" s="490"/>
      <c r="B1551" s="490"/>
      <c r="C1551" s="673" t="e">
        <f>VLOOKUP(F1551,DB!$D$4:$G$403,4,FALSE)</f>
        <v>#N/A</v>
      </c>
      <c r="D1551" s="674" t="e">
        <f>VLOOKUP(F1551,DB!$D$4:$G$403,3,FALSE)</f>
        <v>#N/A</v>
      </c>
      <c r="E1551" s="675" t="e">
        <f>VLOOKUP(F1551,DB!$D$4:$G$403,2,FALSE)</f>
        <v>#N/A</v>
      </c>
      <c r="F1551" s="491"/>
      <c r="G1551" s="491"/>
      <c r="H1551" s="492"/>
      <c r="I1551" s="493"/>
      <c r="J1551" s="494" t="str">
        <f>IF(I1551="","I열의 환율적용방법 선택",IF(I1551="개별환율", "직접입력 하세요.", IF(OR(I1551="가중평균환율",I1551="송금환율"), "직접입력 하세요.", IF(I1551="원화집행", 1, IF(I1551="월별평균환율(미화)",VLOOKUP(MONTH(A1551),월별평균환율!$B$34:$D$45,2,0), IF(I1551="월별평균환율(현지화)",VLOOKUP(MONTH(A1551),월별평균환율!$B$34:$D$45,3,0)))))))</f>
        <v>I열의 환율적용방법 선택</v>
      </c>
      <c r="K1551" s="495">
        <f t="shared" si="24"/>
        <v>0</v>
      </c>
      <c r="L1551" s="491"/>
      <c r="M1551" s="496"/>
      <c r="N1551" s="496"/>
    </row>
    <row r="1552" spans="1:14" x14ac:dyDescent="0.3">
      <c r="A1552" s="490"/>
      <c r="B1552" s="490"/>
      <c r="C1552" s="673" t="e">
        <f>VLOOKUP(F1552,DB!$D$4:$G$403,4,FALSE)</f>
        <v>#N/A</v>
      </c>
      <c r="D1552" s="674" t="e">
        <f>VLOOKUP(F1552,DB!$D$4:$G$403,3,FALSE)</f>
        <v>#N/A</v>
      </c>
      <c r="E1552" s="675" t="e">
        <f>VLOOKUP(F1552,DB!$D$4:$G$403,2,FALSE)</f>
        <v>#N/A</v>
      </c>
      <c r="F1552" s="491"/>
      <c r="G1552" s="491"/>
      <c r="H1552" s="492"/>
      <c r="I1552" s="493"/>
      <c r="J1552" s="494" t="str">
        <f>IF(I1552="","I열의 환율적용방법 선택",IF(I1552="개별환율", "직접입력 하세요.", IF(OR(I1552="가중평균환율",I1552="송금환율"), "직접입력 하세요.", IF(I1552="원화집행", 1, IF(I1552="월별평균환율(미화)",VLOOKUP(MONTH(A1552),월별평균환율!$B$34:$D$45,2,0), IF(I1552="월별평균환율(현지화)",VLOOKUP(MONTH(A1552),월별평균환율!$B$34:$D$45,3,0)))))))</f>
        <v>I열의 환율적용방법 선택</v>
      </c>
      <c r="K1552" s="495">
        <f t="shared" si="24"/>
        <v>0</v>
      </c>
      <c r="L1552" s="491"/>
      <c r="M1552" s="496"/>
      <c r="N1552" s="496"/>
    </row>
    <row r="1553" spans="1:14" x14ac:dyDescent="0.3">
      <c r="A1553" s="490"/>
      <c r="B1553" s="490"/>
      <c r="C1553" s="673" t="e">
        <f>VLOOKUP(F1553,DB!$D$4:$G$403,4,FALSE)</f>
        <v>#N/A</v>
      </c>
      <c r="D1553" s="674" t="e">
        <f>VLOOKUP(F1553,DB!$D$4:$G$403,3,FALSE)</f>
        <v>#N/A</v>
      </c>
      <c r="E1553" s="675" t="e">
        <f>VLOOKUP(F1553,DB!$D$4:$G$403,2,FALSE)</f>
        <v>#N/A</v>
      </c>
      <c r="F1553" s="491"/>
      <c r="G1553" s="491"/>
      <c r="H1553" s="492"/>
      <c r="I1553" s="493"/>
      <c r="J1553" s="494" t="str">
        <f>IF(I1553="","I열의 환율적용방법 선택",IF(I1553="개별환율", "직접입력 하세요.", IF(OR(I1553="가중평균환율",I1553="송금환율"), "직접입력 하세요.", IF(I1553="원화집행", 1, IF(I1553="월별평균환율(미화)",VLOOKUP(MONTH(A1553),월별평균환율!$B$34:$D$45,2,0), IF(I1553="월별평균환율(현지화)",VLOOKUP(MONTH(A1553),월별평균환율!$B$34:$D$45,3,0)))))))</f>
        <v>I열의 환율적용방법 선택</v>
      </c>
      <c r="K1553" s="495">
        <f t="shared" si="24"/>
        <v>0</v>
      </c>
      <c r="L1553" s="491"/>
      <c r="M1553" s="496"/>
      <c r="N1553" s="496"/>
    </row>
    <row r="1554" spans="1:14" x14ac:dyDescent="0.3">
      <c r="A1554" s="490"/>
      <c r="B1554" s="490"/>
      <c r="C1554" s="673" t="e">
        <f>VLOOKUP(F1554,DB!$D$4:$G$403,4,FALSE)</f>
        <v>#N/A</v>
      </c>
      <c r="D1554" s="674" t="e">
        <f>VLOOKUP(F1554,DB!$D$4:$G$403,3,FALSE)</f>
        <v>#N/A</v>
      </c>
      <c r="E1554" s="675" t="e">
        <f>VLOOKUP(F1554,DB!$D$4:$G$403,2,FALSE)</f>
        <v>#N/A</v>
      </c>
      <c r="F1554" s="491"/>
      <c r="G1554" s="491"/>
      <c r="H1554" s="492"/>
      <c r="I1554" s="493"/>
      <c r="J1554" s="494" t="str">
        <f>IF(I1554="","I열의 환율적용방법 선택",IF(I1554="개별환율", "직접입력 하세요.", IF(OR(I1554="가중평균환율",I1554="송금환율"), "직접입력 하세요.", IF(I1554="원화집행", 1, IF(I1554="월별평균환율(미화)",VLOOKUP(MONTH(A1554),월별평균환율!$B$34:$D$45,2,0), IF(I1554="월별평균환율(현지화)",VLOOKUP(MONTH(A1554),월별평균환율!$B$34:$D$45,3,0)))))))</f>
        <v>I열의 환율적용방법 선택</v>
      </c>
      <c r="K1554" s="495">
        <f t="shared" si="24"/>
        <v>0</v>
      </c>
      <c r="L1554" s="491"/>
      <c r="M1554" s="496"/>
      <c r="N1554" s="496"/>
    </row>
    <row r="1555" spans="1:14" x14ac:dyDescent="0.3">
      <c r="A1555" s="490"/>
      <c r="B1555" s="490"/>
      <c r="C1555" s="673" t="e">
        <f>VLOOKUP(F1555,DB!$D$4:$G$403,4,FALSE)</f>
        <v>#N/A</v>
      </c>
      <c r="D1555" s="674" t="e">
        <f>VLOOKUP(F1555,DB!$D$4:$G$403,3,FALSE)</f>
        <v>#N/A</v>
      </c>
      <c r="E1555" s="675" t="e">
        <f>VLOOKUP(F1555,DB!$D$4:$G$403,2,FALSE)</f>
        <v>#N/A</v>
      </c>
      <c r="F1555" s="491"/>
      <c r="G1555" s="491"/>
      <c r="H1555" s="492"/>
      <c r="I1555" s="493"/>
      <c r="J1555" s="494" t="str">
        <f>IF(I1555="","I열의 환율적용방법 선택",IF(I1555="개별환율", "직접입력 하세요.", IF(OR(I1555="가중평균환율",I1555="송금환율"), "직접입력 하세요.", IF(I1555="원화집행", 1, IF(I1555="월별평균환율(미화)",VLOOKUP(MONTH(A1555),월별평균환율!$B$34:$D$45,2,0), IF(I1555="월별평균환율(현지화)",VLOOKUP(MONTH(A1555),월별평균환율!$B$34:$D$45,3,0)))))))</f>
        <v>I열의 환율적용방법 선택</v>
      </c>
      <c r="K1555" s="495">
        <f t="shared" si="24"/>
        <v>0</v>
      </c>
      <c r="L1555" s="491"/>
      <c r="M1555" s="496"/>
      <c r="N1555" s="496"/>
    </row>
    <row r="1556" spans="1:14" x14ac:dyDescent="0.3">
      <c r="A1556" s="490"/>
      <c r="B1556" s="490"/>
      <c r="C1556" s="673" t="e">
        <f>VLOOKUP(F1556,DB!$D$4:$G$403,4,FALSE)</f>
        <v>#N/A</v>
      </c>
      <c r="D1556" s="674" t="e">
        <f>VLOOKUP(F1556,DB!$D$4:$G$403,3,FALSE)</f>
        <v>#N/A</v>
      </c>
      <c r="E1556" s="675" t="e">
        <f>VLOOKUP(F1556,DB!$D$4:$G$403,2,FALSE)</f>
        <v>#N/A</v>
      </c>
      <c r="F1556" s="491"/>
      <c r="G1556" s="491"/>
      <c r="H1556" s="492"/>
      <c r="I1556" s="493"/>
      <c r="J1556" s="494" t="str">
        <f>IF(I1556="","I열의 환율적용방법 선택",IF(I1556="개별환율", "직접입력 하세요.", IF(OR(I1556="가중평균환율",I1556="송금환율"), "직접입력 하세요.", IF(I1556="원화집행", 1, IF(I1556="월별평균환율(미화)",VLOOKUP(MONTH(A1556),월별평균환율!$B$34:$D$45,2,0), IF(I1556="월별평균환율(현지화)",VLOOKUP(MONTH(A1556),월별평균환율!$B$34:$D$45,3,0)))))))</f>
        <v>I열의 환율적용방법 선택</v>
      </c>
      <c r="K1556" s="495">
        <f t="shared" si="24"/>
        <v>0</v>
      </c>
      <c r="L1556" s="491"/>
      <c r="M1556" s="496"/>
      <c r="N1556" s="496"/>
    </row>
    <row r="1557" spans="1:14" x14ac:dyDescent="0.3">
      <c r="A1557" s="490"/>
      <c r="B1557" s="490"/>
      <c r="C1557" s="673" t="e">
        <f>VLOOKUP(F1557,DB!$D$4:$G$403,4,FALSE)</f>
        <v>#N/A</v>
      </c>
      <c r="D1557" s="674" t="e">
        <f>VLOOKUP(F1557,DB!$D$4:$G$403,3,FALSE)</f>
        <v>#N/A</v>
      </c>
      <c r="E1557" s="675" t="e">
        <f>VLOOKUP(F1557,DB!$D$4:$G$403,2,FALSE)</f>
        <v>#N/A</v>
      </c>
      <c r="F1557" s="491"/>
      <c r="G1557" s="491"/>
      <c r="H1557" s="492"/>
      <c r="I1557" s="493"/>
      <c r="J1557" s="494" t="str">
        <f>IF(I1557="","I열의 환율적용방법 선택",IF(I1557="개별환율", "직접입력 하세요.", IF(OR(I1557="가중평균환율",I1557="송금환율"), "직접입력 하세요.", IF(I1557="원화집행", 1, IF(I1557="월별평균환율(미화)",VLOOKUP(MONTH(A1557),월별평균환율!$B$34:$D$45,2,0), IF(I1557="월별평균환율(현지화)",VLOOKUP(MONTH(A1557),월별평균환율!$B$34:$D$45,3,0)))))))</f>
        <v>I열의 환율적용방법 선택</v>
      </c>
      <c r="K1557" s="495">
        <f t="shared" si="24"/>
        <v>0</v>
      </c>
      <c r="L1557" s="491"/>
      <c r="M1557" s="496"/>
      <c r="N1557" s="496"/>
    </row>
    <row r="1558" spans="1:14" x14ac:dyDescent="0.3">
      <c r="A1558" s="490"/>
      <c r="B1558" s="490"/>
      <c r="C1558" s="673" t="e">
        <f>VLOOKUP(F1558,DB!$D$4:$G$403,4,FALSE)</f>
        <v>#N/A</v>
      </c>
      <c r="D1558" s="674" t="e">
        <f>VLOOKUP(F1558,DB!$D$4:$G$403,3,FALSE)</f>
        <v>#N/A</v>
      </c>
      <c r="E1558" s="675" t="e">
        <f>VLOOKUP(F1558,DB!$D$4:$G$403,2,FALSE)</f>
        <v>#N/A</v>
      </c>
      <c r="F1558" s="491"/>
      <c r="G1558" s="491"/>
      <c r="H1558" s="492"/>
      <c r="I1558" s="493"/>
      <c r="J1558" s="494" t="str">
        <f>IF(I1558="","I열의 환율적용방법 선택",IF(I1558="개별환율", "직접입력 하세요.", IF(OR(I1558="가중평균환율",I1558="송금환율"), "직접입력 하세요.", IF(I1558="원화집행", 1, IF(I1558="월별평균환율(미화)",VLOOKUP(MONTH(A1558),월별평균환율!$B$34:$D$45,2,0), IF(I1558="월별평균환율(현지화)",VLOOKUP(MONTH(A1558),월별평균환율!$B$34:$D$45,3,0)))))))</f>
        <v>I열의 환율적용방법 선택</v>
      </c>
      <c r="K1558" s="495">
        <f t="shared" si="24"/>
        <v>0</v>
      </c>
      <c r="L1558" s="491"/>
      <c r="M1558" s="496"/>
      <c r="N1558" s="496"/>
    </row>
    <row r="1559" spans="1:14" x14ac:dyDescent="0.3">
      <c r="A1559" s="490"/>
      <c r="B1559" s="490"/>
      <c r="C1559" s="673" t="e">
        <f>VLOOKUP(F1559,DB!$D$4:$G$403,4,FALSE)</f>
        <v>#N/A</v>
      </c>
      <c r="D1559" s="674" t="e">
        <f>VLOOKUP(F1559,DB!$D$4:$G$403,3,FALSE)</f>
        <v>#N/A</v>
      </c>
      <c r="E1559" s="675" t="e">
        <f>VLOOKUP(F1559,DB!$D$4:$G$403,2,FALSE)</f>
        <v>#N/A</v>
      </c>
      <c r="F1559" s="491"/>
      <c r="G1559" s="491"/>
      <c r="H1559" s="492"/>
      <c r="I1559" s="493"/>
      <c r="J1559" s="494" t="str">
        <f>IF(I1559="","I열의 환율적용방법 선택",IF(I1559="개별환율", "직접입력 하세요.", IF(OR(I1559="가중평균환율",I1559="송금환율"), "직접입력 하세요.", IF(I1559="원화집행", 1, IF(I1559="월별평균환율(미화)",VLOOKUP(MONTH(A1559),월별평균환율!$B$34:$D$45,2,0), IF(I1559="월별평균환율(현지화)",VLOOKUP(MONTH(A1559),월별평균환율!$B$34:$D$45,3,0)))))))</f>
        <v>I열의 환율적용방법 선택</v>
      </c>
      <c r="K1559" s="495">
        <f t="shared" si="24"/>
        <v>0</v>
      </c>
      <c r="L1559" s="491"/>
      <c r="M1559" s="496"/>
      <c r="N1559" s="496"/>
    </row>
    <row r="1560" spans="1:14" x14ac:dyDescent="0.3">
      <c r="A1560" s="490"/>
      <c r="B1560" s="490"/>
      <c r="C1560" s="673" t="e">
        <f>VLOOKUP(F1560,DB!$D$4:$G$403,4,FALSE)</f>
        <v>#N/A</v>
      </c>
      <c r="D1560" s="674" t="e">
        <f>VLOOKUP(F1560,DB!$D$4:$G$403,3,FALSE)</f>
        <v>#N/A</v>
      </c>
      <c r="E1560" s="675" t="e">
        <f>VLOOKUP(F1560,DB!$D$4:$G$403,2,FALSE)</f>
        <v>#N/A</v>
      </c>
      <c r="F1560" s="491"/>
      <c r="G1560" s="491"/>
      <c r="H1560" s="492"/>
      <c r="I1560" s="493"/>
      <c r="J1560" s="494" t="str">
        <f>IF(I1560="","I열의 환율적용방법 선택",IF(I1560="개별환율", "직접입력 하세요.", IF(OR(I1560="가중평균환율",I1560="송금환율"), "직접입력 하세요.", IF(I1560="원화집행", 1, IF(I1560="월별평균환율(미화)",VLOOKUP(MONTH(A1560),월별평균환율!$B$34:$D$45,2,0), IF(I1560="월별평균환율(현지화)",VLOOKUP(MONTH(A1560),월별평균환율!$B$34:$D$45,3,0)))))))</f>
        <v>I열의 환율적용방법 선택</v>
      </c>
      <c r="K1560" s="495">
        <f t="shared" si="24"/>
        <v>0</v>
      </c>
      <c r="L1560" s="491"/>
      <c r="M1560" s="496"/>
      <c r="N1560" s="496"/>
    </row>
    <row r="1561" spans="1:14" x14ac:dyDescent="0.3">
      <c r="A1561" s="490"/>
      <c r="B1561" s="490"/>
      <c r="C1561" s="673" t="e">
        <f>VLOOKUP(F1561,DB!$D$4:$G$403,4,FALSE)</f>
        <v>#N/A</v>
      </c>
      <c r="D1561" s="674" t="e">
        <f>VLOOKUP(F1561,DB!$D$4:$G$403,3,FALSE)</f>
        <v>#N/A</v>
      </c>
      <c r="E1561" s="675" t="e">
        <f>VLOOKUP(F1561,DB!$D$4:$G$403,2,FALSE)</f>
        <v>#N/A</v>
      </c>
      <c r="F1561" s="491"/>
      <c r="G1561" s="491"/>
      <c r="H1561" s="492"/>
      <c r="I1561" s="493"/>
      <c r="J1561" s="494" t="str">
        <f>IF(I1561="","I열의 환율적용방법 선택",IF(I1561="개별환율", "직접입력 하세요.", IF(OR(I1561="가중평균환율",I1561="송금환율"), "직접입력 하세요.", IF(I1561="원화집행", 1, IF(I1561="월별평균환율(미화)",VLOOKUP(MONTH(A1561),월별평균환율!$B$34:$D$45,2,0), IF(I1561="월별평균환율(현지화)",VLOOKUP(MONTH(A1561),월별평균환율!$B$34:$D$45,3,0)))))))</f>
        <v>I열의 환율적용방법 선택</v>
      </c>
      <c r="K1561" s="495">
        <f t="shared" si="24"/>
        <v>0</v>
      </c>
      <c r="L1561" s="491"/>
      <c r="M1561" s="496"/>
      <c r="N1561" s="496"/>
    </row>
    <row r="1562" spans="1:14" x14ac:dyDescent="0.3">
      <c r="A1562" s="490"/>
      <c r="B1562" s="490"/>
      <c r="C1562" s="673" t="e">
        <f>VLOOKUP(F1562,DB!$D$4:$G$403,4,FALSE)</f>
        <v>#N/A</v>
      </c>
      <c r="D1562" s="674" t="e">
        <f>VLOOKUP(F1562,DB!$D$4:$G$403,3,FALSE)</f>
        <v>#N/A</v>
      </c>
      <c r="E1562" s="675" t="e">
        <f>VLOOKUP(F1562,DB!$D$4:$G$403,2,FALSE)</f>
        <v>#N/A</v>
      </c>
      <c r="F1562" s="491"/>
      <c r="G1562" s="491"/>
      <c r="H1562" s="492"/>
      <c r="I1562" s="493"/>
      <c r="J1562" s="494" t="str">
        <f>IF(I1562="","I열의 환율적용방법 선택",IF(I1562="개별환율", "직접입력 하세요.", IF(OR(I1562="가중평균환율",I1562="송금환율"), "직접입력 하세요.", IF(I1562="원화집행", 1, IF(I1562="월별평균환율(미화)",VLOOKUP(MONTH(A1562),월별평균환율!$B$34:$D$45,2,0), IF(I1562="월별평균환율(현지화)",VLOOKUP(MONTH(A1562),월별평균환율!$B$34:$D$45,3,0)))))))</f>
        <v>I열의 환율적용방법 선택</v>
      </c>
      <c r="K1562" s="495">
        <f t="shared" si="24"/>
        <v>0</v>
      </c>
      <c r="L1562" s="491"/>
      <c r="M1562" s="496"/>
      <c r="N1562" s="496"/>
    </row>
    <row r="1563" spans="1:14" x14ac:dyDescent="0.3">
      <c r="A1563" s="490"/>
      <c r="B1563" s="490"/>
      <c r="C1563" s="673" t="e">
        <f>VLOOKUP(F1563,DB!$D$4:$G$403,4,FALSE)</f>
        <v>#N/A</v>
      </c>
      <c r="D1563" s="674" t="e">
        <f>VLOOKUP(F1563,DB!$D$4:$G$403,3,FALSE)</f>
        <v>#N/A</v>
      </c>
      <c r="E1563" s="675" t="e">
        <f>VLOOKUP(F1563,DB!$D$4:$G$403,2,FALSE)</f>
        <v>#N/A</v>
      </c>
      <c r="F1563" s="491"/>
      <c r="G1563" s="491"/>
      <c r="H1563" s="492"/>
      <c r="I1563" s="493"/>
      <c r="J1563" s="494" t="str">
        <f>IF(I1563="","I열의 환율적용방법 선택",IF(I1563="개별환율", "직접입력 하세요.", IF(OR(I1563="가중평균환율",I1563="송금환율"), "직접입력 하세요.", IF(I1563="원화집행", 1, IF(I1563="월별평균환율(미화)",VLOOKUP(MONTH(A1563),월별평균환율!$B$34:$D$45,2,0), IF(I1563="월별평균환율(현지화)",VLOOKUP(MONTH(A1563),월별평균환율!$B$34:$D$45,3,0)))))))</f>
        <v>I열의 환율적용방법 선택</v>
      </c>
      <c r="K1563" s="495">
        <f t="shared" si="24"/>
        <v>0</v>
      </c>
      <c r="L1563" s="491"/>
      <c r="M1563" s="496"/>
      <c r="N1563" s="496"/>
    </row>
    <row r="1564" spans="1:14" x14ac:dyDescent="0.3">
      <c r="A1564" s="490"/>
      <c r="B1564" s="490"/>
      <c r="C1564" s="673" t="e">
        <f>VLOOKUP(F1564,DB!$D$4:$G$403,4,FALSE)</f>
        <v>#N/A</v>
      </c>
      <c r="D1564" s="674" t="e">
        <f>VLOOKUP(F1564,DB!$D$4:$G$403,3,FALSE)</f>
        <v>#N/A</v>
      </c>
      <c r="E1564" s="675" t="e">
        <f>VLOOKUP(F1564,DB!$D$4:$G$403,2,FALSE)</f>
        <v>#N/A</v>
      </c>
      <c r="F1564" s="491"/>
      <c r="G1564" s="491"/>
      <c r="H1564" s="492"/>
      <c r="I1564" s="493"/>
      <c r="J1564" s="494" t="str">
        <f>IF(I1564="","I열의 환율적용방법 선택",IF(I1564="개별환율", "직접입력 하세요.", IF(OR(I1564="가중평균환율",I1564="송금환율"), "직접입력 하세요.", IF(I1564="원화집행", 1, IF(I1564="월별평균환율(미화)",VLOOKUP(MONTH(A1564),월별평균환율!$B$34:$D$45,2,0), IF(I1564="월별평균환율(현지화)",VLOOKUP(MONTH(A1564),월별평균환율!$B$34:$D$45,3,0)))))))</f>
        <v>I열의 환율적용방법 선택</v>
      </c>
      <c r="K1564" s="495">
        <f t="shared" si="24"/>
        <v>0</v>
      </c>
      <c r="L1564" s="491"/>
      <c r="M1564" s="496"/>
      <c r="N1564" s="496"/>
    </row>
    <row r="1565" spans="1:14" x14ac:dyDescent="0.3">
      <c r="A1565" s="490"/>
      <c r="B1565" s="490"/>
      <c r="C1565" s="673" t="e">
        <f>VLOOKUP(F1565,DB!$D$4:$G$403,4,FALSE)</f>
        <v>#N/A</v>
      </c>
      <c r="D1565" s="674" t="e">
        <f>VLOOKUP(F1565,DB!$D$4:$G$403,3,FALSE)</f>
        <v>#N/A</v>
      </c>
      <c r="E1565" s="675" t="e">
        <f>VLOOKUP(F1565,DB!$D$4:$G$403,2,FALSE)</f>
        <v>#N/A</v>
      </c>
      <c r="F1565" s="491"/>
      <c r="G1565" s="491"/>
      <c r="H1565" s="492"/>
      <c r="I1565" s="493"/>
      <c r="J1565" s="494" t="str">
        <f>IF(I1565="","I열의 환율적용방법 선택",IF(I1565="개별환율", "직접입력 하세요.", IF(OR(I1565="가중평균환율",I1565="송금환율"), "직접입력 하세요.", IF(I1565="원화집행", 1, IF(I1565="월별평균환율(미화)",VLOOKUP(MONTH(A1565),월별평균환율!$B$34:$D$45,2,0), IF(I1565="월별평균환율(현지화)",VLOOKUP(MONTH(A1565),월별평균환율!$B$34:$D$45,3,0)))))))</f>
        <v>I열의 환율적용방법 선택</v>
      </c>
      <c r="K1565" s="495">
        <f t="shared" si="24"/>
        <v>0</v>
      </c>
      <c r="L1565" s="491"/>
      <c r="M1565" s="496"/>
      <c r="N1565" s="496"/>
    </row>
    <row r="1566" spans="1:14" x14ac:dyDescent="0.3">
      <c r="A1566" s="490"/>
      <c r="B1566" s="490"/>
      <c r="C1566" s="673" t="e">
        <f>VLOOKUP(F1566,DB!$D$4:$G$403,4,FALSE)</f>
        <v>#N/A</v>
      </c>
      <c r="D1566" s="674" t="e">
        <f>VLOOKUP(F1566,DB!$D$4:$G$403,3,FALSE)</f>
        <v>#N/A</v>
      </c>
      <c r="E1566" s="675" t="e">
        <f>VLOOKUP(F1566,DB!$D$4:$G$403,2,FALSE)</f>
        <v>#N/A</v>
      </c>
      <c r="F1566" s="491"/>
      <c r="G1566" s="491"/>
      <c r="H1566" s="492"/>
      <c r="I1566" s="493"/>
      <c r="J1566" s="494" t="str">
        <f>IF(I1566="","I열의 환율적용방법 선택",IF(I1566="개별환율", "직접입력 하세요.", IF(OR(I1566="가중평균환율",I1566="송금환율"), "직접입력 하세요.", IF(I1566="원화집행", 1, IF(I1566="월별평균환율(미화)",VLOOKUP(MONTH(A1566),월별평균환율!$B$34:$D$45,2,0), IF(I1566="월별평균환율(현지화)",VLOOKUP(MONTH(A1566),월별평균환율!$B$34:$D$45,3,0)))))))</f>
        <v>I열의 환율적용방법 선택</v>
      </c>
      <c r="K1566" s="495">
        <f t="shared" si="24"/>
        <v>0</v>
      </c>
      <c r="L1566" s="491"/>
      <c r="M1566" s="496"/>
      <c r="N1566" s="496"/>
    </row>
    <row r="1567" spans="1:14" x14ac:dyDescent="0.3">
      <c r="A1567" s="490"/>
      <c r="B1567" s="490"/>
      <c r="C1567" s="673" t="e">
        <f>VLOOKUP(F1567,DB!$D$4:$G$403,4,FALSE)</f>
        <v>#N/A</v>
      </c>
      <c r="D1567" s="674" t="e">
        <f>VLOOKUP(F1567,DB!$D$4:$G$403,3,FALSE)</f>
        <v>#N/A</v>
      </c>
      <c r="E1567" s="675" t="e">
        <f>VLOOKUP(F1567,DB!$D$4:$G$403,2,FALSE)</f>
        <v>#N/A</v>
      </c>
      <c r="F1567" s="491"/>
      <c r="G1567" s="491"/>
      <c r="H1567" s="492"/>
      <c r="I1567" s="493"/>
      <c r="J1567" s="494" t="str">
        <f>IF(I1567="","I열의 환율적용방법 선택",IF(I1567="개별환율", "직접입력 하세요.", IF(OR(I1567="가중평균환율",I1567="송금환율"), "직접입력 하세요.", IF(I1567="원화집행", 1, IF(I1567="월별평균환율(미화)",VLOOKUP(MONTH(A1567),월별평균환율!$B$34:$D$45,2,0), IF(I1567="월별평균환율(현지화)",VLOOKUP(MONTH(A1567),월별평균환율!$B$34:$D$45,3,0)))))))</f>
        <v>I열의 환율적용방법 선택</v>
      </c>
      <c r="K1567" s="495">
        <f t="shared" si="24"/>
        <v>0</v>
      </c>
      <c r="L1567" s="491"/>
      <c r="M1567" s="496"/>
      <c r="N1567" s="496"/>
    </row>
    <row r="1568" spans="1:14" x14ac:dyDescent="0.3">
      <c r="A1568" s="490"/>
      <c r="B1568" s="490"/>
      <c r="C1568" s="673" t="e">
        <f>VLOOKUP(F1568,DB!$D$4:$G$403,4,FALSE)</f>
        <v>#N/A</v>
      </c>
      <c r="D1568" s="674" t="e">
        <f>VLOOKUP(F1568,DB!$D$4:$G$403,3,FALSE)</f>
        <v>#N/A</v>
      </c>
      <c r="E1568" s="675" t="e">
        <f>VLOOKUP(F1568,DB!$D$4:$G$403,2,FALSE)</f>
        <v>#N/A</v>
      </c>
      <c r="F1568" s="491"/>
      <c r="G1568" s="491"/>
      <c r="H1568" s="492"/>
      <c r="I1568" s="493"/>
      <c r="J1568" s="494" t="str">
        <f>IF(I1568="","I열의 환율적용방법 선택",IF(I1568="개별환율", "직접입력 하세요.", IF(OR(I1568="가중평균환율",I1568="송금환율"), "직접입력 하세요.", IF(I1568="원화집행", 1, IF(I1568="월별평균환율(미화)",VLOOKUP(MONTH(A1568),월별평균환율!$B$34:$D$45,2,0), IF(I1568="월별평균환율(현지화)",VLOOKUP(MONTH(A1568),월별평균환율!$B$34:$D$45,3,0)))))))</f>
        <v>I열의 환율적용방법 선택</v>
      </c>
      <c r="K1568" s="495">
        <f t="shared" si="24"/>
        <v>0</v>
      </c>
      <c r="L1568" s="491"/>
      <c r="M1568" s="496"/>
      <c r="N1568" s="496"/>
    </row>
    <row r="1569" spans="1:14" x14ac:dyDescent="0.3">
      <c r="A1569" s="490"/>
      <c r="B1569" s="490"/>
      <c r="C1569" s="673" t="e">
        <f>VLOOKUP(F1569,DB!$D$4:$G$403,4,FALSE)</f>
        <v>#N/A</v>
      </c>
      <c r="D1569" s="674" t="e">
        <f>VLOOKUP(F1569,DB!$D$4:$G$403,3,FALSE)</f>
        <v>#N/A</v>
      </c>
      <c r="E1569" s="675" t="e">
        <f>VLOOKUP(F1569,DB!$D$4:$G$403,2,FALSE)</f>
        <v>#N/A</v>
      </c>
      <c r="F1569" s="491"/>
      <c r="G1569" s="491"/>
      <c r="H1569" s="492"/>
      <c r="I1569" s="493"/>
      <c r="J1569" s="494" t="str">
        <f>IF(I1569="","I열의 환율적용방법 선택",IF(I1569="개별환율", "직접입력 하세요.", IF(OR(I1569="가중평균환율",I1569="송금환율"), "직접입력 하세요.", IF(I1569="원화집행", 1, IF(I1569="월별평균환율(미화)",VLOOKUP(MONTH(A1569),월별평균환율!$B$34:$D$45,2,0), IF(I1569="월별평균환율(현지화)",VLOOKUP(MONTH(A1569),월별평균환율!$B$34:$D$45,3,0)))))))</f>
        <v>I열의 환율적용방법 선택</v>
      </c>
      <c r="K1569" s="495">
        <f t="shared" si="24"/>
        <v>0</v>
      </c>
      <c r="L1569" s="491"/>
      <c r="M1569" s="496"/>
      <c r="N1569" s="496"/>
    </row>
    <row r="1570" spans="1:14" x14ac:dyDescent="0.3">
      <c r="A1570" s="490"/>
      <c r="B1570" s="490"/>
      <c r="C1570" s="673" t="e">
        <f>VLOOKUP(F1570,DB!$D$4:$G$403,4,FALSE)</f>
        <v>#N/A</v>
      </c>
      <c r="D1570" s="674" t="e">
        <f>VLOOKUP(F1570,DB!$D$4:$G$403,3,FALSE)</f>
        <v>#N/A</v>
      </c>
      <c r="E1570" s="675" t="e">
        <f>VLOOKUP(F1570,DB!$D$4:$G$403,2,FALSE)</f>
        <v>#N/A</v>
      </c>
      <c r="F1570" s="491"/>
      <c r="G1570" s="491"/>
      <c r="H1570" s="492"/>
      <c r="I1570" s="493"/>
      <c r="J1570" s="494" t="str">
        <f>IF(I1570="","I열의 환율적용방법 선택",IF(I1570="개별환율", "직접입력 하세요.", IF(OR(I1570="가중평균환율",I1570="송금환율"), "직접입력 하세요.", IF(I1570="원화집행", 1, IF(I1570="월별평균환율(미화)",VLOOKUP(MONTH(A1570),월별평균환율!$B$34:$D$45,2,0), IF(I1570="월별평균환율(현지화)",VLOOKUP(MONTH(A1570),월별평균환율!$B$34:$D$45,3,0)))))))</f>
        <v>I열의 환율적용방법 선택</v>
      </c>
      <c r="K1570" s="495">
        <f t="shared" si="24"/>
        <v>0</v>
      </c>
      <c r="L1570" s="491"/>
      <c r="M1570" s="496"/>
      <c r="N1570" s="496"/>
    </row>
    <row r="1571" spans="1:14" x14ac:dyDescent="0.3">
      <c r="A1571" s="490"/>
      <c r="B1571" s="490"/>
      <c r="C1571" s="673" t="e">
        <f>VLOOKUP(F1571,DB!$D$4:$G$403,4,FALSE)</f>
        <v>#N/A</v>
      </c>
      <c r="D1571" s="674" t="e">
        <f>VLOOKUP(F1571,DB!$D$4:$G$403,3,FALSE)</f>
        <v>#N/A</v>
      </c>
      <c r="E1571" s="675" t="e">
        <f>VLOOKUP(F1571,DB!$D$4:$G$403,2,FALSE)</f>
        <v>#N/A</v>
      </c>
      <c r="F1571" s="491"/>
      <c r="G1571" s="491"/>
      <c r="H1571" s="492"/>
      <c r="I1571" s="493"/>
      <c r="J1571" s="494" t="str">
        <f>IF(I1571="","I열의 환율적용방법 선택",IF(I1571="개별환율", "직접입력 하세요.", IF(OR(I1571="가중평균환율",I1571="송금환율"), "직접입력 하세요.", IF(I1571="원화집행", 1, IF(I1571="월별평균환율(미화)",VLOOKUP(MONTH(A1571),월별평균환율!$B$34:$D$45,2,0), IF(I1571="월별평균환율(현지화)",VLOOKUP(MONTH(A1571),월별평균환율!$B$34:$D$45,3,0)))))))</f>
        <v>I열의 환율적용방법 선택</v>
      </c>
      <c r="K1571" s="495">
        <f t="shared" si="24"/>
        <v>0</v>
      </c>
      <c r="L1571" s="491"/>
      <c r="M1571" s="496"/>
      <c r="N1571" s="496"/>
    </row>
    <row r="1572" spans="1:14" x14ac:dyDescent="0.3">
      <c r="A1572" s="490"/>
      <c r="B1572" s="490"/>
      <c r="C1572" s="673" t="e">
        <f>VLOOKUP(F1572,DB!$D$4:$G$403,4,FALSE)</f>
        <v>#N/A</v>
      </c>
      <c r="D1572" s="674" t="e">
        <f>VLOOKUP(F1572,DB!$D$4:$G$403,3,FALSE)</f>
        <v>#N/A</v>
      </c>
      <c r="E1572" s="675" t="e">
        <f>VLOOKUP(F1572,DB!$D$4:$G$403,2,FALSE)</f>
        <v>#N/A</v>
      </c>
      <c r="F1572" s="491"/>
      <c r="G1572" s="491"/>
      <c r="H1572" s="492"/>
      <c r="I1572" s="493"/>
      <c r="J1572" s="494" t="str">
        <f>IF(I1572="","I열의 환율적용방법 선택",IF(I1572="개별환율", "직접입력 하세요.", IF(OR(I1572="가중평균환율",I1572="송금환율"), "직접입력 하세요.", IF(I1572="원화집행", 1, IF(I1572="월별평균환율(미화)",VLOOKUP(MONTH(A1572),월별평균환율!$B$34:$D$45,2,0), IF(I1572="월별평균환율(현지화)",VLOOKUP(MONTH(A1572),월별평균환율!$B$34:$D$45,3,0)))))))</f>
        <v>I열의 환율적용방법 선택</v>
      </c>
      <c r="K1572" s="495">
        <f t="shared" si="24"/>
        <v>0</v>
      </c>
      <c r="L1572" s="491"/>
      <c r="M1572" s="496"/>
      <c r="N1572" s="496"/>
    </row>
    <row r="1573" spans="1:14" x14ac:dyDescent="0.3">
      <c r="A1573" s="490"/>
      <c r="B1573" s="490"/>
      <c r="C1573" s="673" t="e">
        <f>VLOOKUP(F1573,DB!$D$4:$G$403,4,FALSE)</f>
        <v>#N/A</v>
      </c>
      <c r="D1573" s="674" t="e">
        <f>VLOOKUP(F1573,DB!$D$4:$G$403,3,FALSE)</f>
        <v>#N/A</v>
      </c>
      <c r="E1573" s="675" t="e">
        <f>VLOOKUP(F1573,DB!$D$4:$G$403,2,FALSE)</f>
        <v>#N/A</v>
      </c>
      <c r="F1573" s="491"/>
      <c r="G1573" s="491"/>
      <c r="H1573" s="492"/>
      <c r="I1573" s="493"/>
      <c r="J1573" s="494" t="str">
        <f>IF(I1573="","I열의 환율적용방법 선택",IF(I1573="개별환율", "직접입력 하세요.", IF(OR(I1573="가중평균환율",I1573="송금환율"), "직접입력 하세요.", IF(I1573="원화집행", 1, IF(I1573="월별평균환율(미화)",VLOOKUP(MONTH(A1573),월별평균환율!$B$34:$D$45,2,0), IF(I1573="월별평균환율(현지화)",VLOOKUP(MONTH(A1573),월별평균환율!$B$34:$D$45,3,0)))))))</f>
        <v>I열의 환율적용방법 선택</v>
      </c>
      <c r="K1573" s="495">
        <f t="shared" si="24"/>
        <v>0</v>
      </c>
      <c r="L1573" s="491"/>
      <c r="M1573" s="496"/>
      <c r="N1573" s="496"/>
    </row>
    <row r="1574" spans="1:14" x14ac:dyDescent="0.3">
      <c r="A1574" s="490"/>
      <c r="B1574" s="490"/>
      <c r="C1574" s="673" t="e">
        <f>VLOOKUP(F1574,DB!$D$4:$G$403,4,FALSE)</f>
        <v>#N/A</v>
      </c>
      <c r="D1574" s="674" t="e">
        <f>VLOOKUP(F1574,DB!$D$4:$G$403,3,FALSE)</f>
        <v>#N/A</v>
      </c>
      <c r="E1574" s="675" t="e">
        <f>VLOOKUP(F1574,DB!$D$4:$G$403,2,FALSE)</f>
        <v>#N/A</v>
      </c>
      <c r="F1574" s="491"/>
      <c r="G1574" s="491"/>
      <c r="H1574" s="492"/>
      <c r="I1574" s="493"/>
      <c r="J1574" s="494" t="str">
        <f>IF(I1574="","I열의 환율적용방법 선택",IF(I1574="개별환율", "직접입력 하세요.", IF(OR(I1574="가중평균환율",I1574="송금환율"), "직접입력 하세요.", IF(I1574="원화집행", 1, IF(I1574="월별평균환율(미화)",VLOOKUP(MONTH(A1574),월별평균환율!$B$34:$D$45,2,0), IF(I1574="월별평균환율(현지화)",VLOOKUP(MONTH(A1574),월별평균환율!$B$34:$D$45,3,0)))))))</f>
        <v>I열의 환율적용방법 선택</v>
      </c>
      <c r="K1574" s="495">
        <f t="shared" si="24"/>
        <v>0</v>
      </c>
      <c r="L1574" s="491"/>
      <c r="M1574" s="496"/>
      <c r="N1574" s="496"/>
    </row>
    <row r="1575" spans="1:14" x14ac:dyDescent="0.3">
      <c r="A1575" s="490"/>
      <c r="B1575" s="490"/>
      <c r="C1575" s="673" t="e">
        <f>VLOOKUP(F1575,DB!$D$4:$G$403,4,FALSE)</f>
        <v>#N/A</v>
      </c>
      <c r="D1575" s="674" t="e">
        <f>VLOOKUP(F1575,DB!$D$4:$G$403,3,FALSE)</f>
        <v>#N/A</v>
      </c>
      <c r="E1575" s="675" t="e">
        <f>VLOOKUP(F1575,DB!$D$4:$G$403,2,FALSE)</f>
        <v>#N/A</v>
      </c>
      <c r="F1575" s="491"/>
      <c r="G1575" s="491"/>
      <c r="H1575" s="492"/>
      <c r="I1575" s="493"/>
      <c r="J1575" s="494" t="str">
        <f>IF(I1575="","I열의 환율적용방법 선택",IF(I1575="개별환율", "직접입력 하세요.", IF(OR(I1575="가중평균환율",I1575="송금환율"), "직접입력 하세요.", IF(I1575="원화집행", 1, IF(I1575="월별평균환율(미화)",VLOOKUP(MONTH(A1575),월별평균환율!$B$34:$D$45,2,0), IF(I1575="월별평균환율(현지화)",VLOOKUP(MONTH(A1575),월별평균환율!$B$34:$D$45,3,0)))))))</f>
        <v>I열의 환율적용방법 선택</v>
      </c>
      <c r="K1575" s="495">
        <f t="shared" si="24"/>
        <v>0</v>
      </c>
      <c r="L1575" s="491"/>
      <c r="M1575" s="496"/>
      <c r="N1575" s="496"/>
    </row>
    <row r="1576" spans="1:14" x14ac:dyDescent="0.3">
      <c r="A1576" s="490"/>
      <c r="B1576" s="490"/>
      <c r="C1576" s="673" t="e">
        <f>VLOOKUP(F1576,DB!$D$4:$G$403,4,FALSE)</f>
        <v>#N/A</v>
      </c>
      <c r="D1576" s="674" t="e">
        <f>VLOOKUP(F1576,DB!$D$4:$G$403,3,FALSE)</f>
        <v>#N/A</v>
      </c>
      <c r="E1576" s="675" t="e">
        <f>VLOOKUP(F1576,DB!$D$4:$G$403,2,FALSE)</f>
        <v>#N/A</v>
      </c>
      <c r="F1576" s="491"/>
      <c r="G1576" s="491"/>
      <c r="H1576" s="492"/>
      <c r="I1576" s="493"/>
      <c r="J1576" s="494" t="str">
        <f>IF(I1576="","I열의 환율적용방법 선택",IF(I1576="개별환율", "직접입력 하세요.", IF(OR(I1576="가중평균환율",I1576="송금환율"), "직접입력 하세요.", IF(I1576="원화집행", 1, IF(I1576="월별평균환율(미화)",VLOOKUP(MONTH(A1576),월별평균환율!$B$34:$D$45,2,0), IF(I1576="월별평균환율(현지화)",VLOOKUP(MONTH(A1576),월별평균환율!$B$34:$D$45,3,0)))))))</f>
        <v>I열의 환율적용방법 선택</v>
      </c>
      <c r="K1576" s="495">
        <f t="shared" si="24"/>
        <v>0</v>
      </c>
      <c r="L1576" s="491"/>
      <c r="M1576" s="496"/>
      <c r="N1576" s="496"/>
    </row>
    <row r="1577" spans="1:14" x14ac:dyDescent="0.3">
      <c r="A1577" s="490"/>
      <c r="B1577" s="490"/>
      <c r="C1577" s="673" t="e">
        <f>VLOOKUP(F1577,DB!$D$4:$G$403,4,FALSE)</f>
        <v>#N/A</v>
      </c>
      <c r="D1577" s="674" t="e">
        <f>VLOOKUP(F1577,DB!$D$4:$G$403,3,FALSE)</f>
        <v>#N/A</v>
      </c>
      <c r="E1577" s="675" t="e">
        <f>VLOOKUP(F1577,DB!$D$4:$G$403,2,FALSE)</f>
        <v>#N/A</v>
      </c>
      <c r="F1577" s="491"/>
      <c r="G1577" s="491"/>
      <c r="H1577" s="492"/>
      <c r="I1577" s="493"/>
      <c r="J1577" s="494" t="str">
        <f>IF(I1577="","I열의 환율적용방법 선택",IF(I1577="개별환율", "직접입력 하세요.", IF(OR(I1577="가중평균환율",I1577="송금환율"), "직접입력 하세요.", IF(I1577="원화집행", 1, IF(I1577="월별평균환율(미화)",VLOOKUP(MONTH(A1577),월별평균환율!$B$34:$D$45,2,0), IF(I1577="월별평균환율(현지화)",VLOOKUP(MONTH(A1577),월별평균환율!$B$34:$D$45,3,0)))))))</f>
        <v>I열의 환율적용방법 선택</v>
      </c>
      <c r="K1577" s="495">
        <f t="shared" si="24"/>
        <v>0</v>
      </c>
      <c r="L1577" s="491"/>
      <c r="M1577" s="496"/>
      <c r="N1577" s="496"/>
    </row>
    <row r="1578" spans="1:14" x14ac:dyDescent="0.3">
      <c r="A1578" s="490"/>
      <c r="B1578" s="490"/>
      <c r="C1578" s="673" t="e">
        <f>VLOOKUP(F1578,DB!$D$4:$G$403,4,FALSE)</f>
        <v>#N/A</v>
      </c>
      <c r="D1578" s="674" t="e">
        <f>VLOOKUP(F1578,DB!$D$4:$G$403,3,FALSE)</f>
        <v>#N/A</v>
      </c>
      <c r="E1578" s="675" t="e">
        <f>VLOOKUP(F1578,DB!$D$4:$G$403,2,FALSE)</f>
        <v>#N/A</v>
      </c>
      <c r="F1578" s="491"/>
      <c r="G1578" s="491"/>
      <c r="H1578" s="492"/>
      <c r="I1578" s="493"/>
      <c r="J1578" s="494" t="str">
        <f>IF(I1578="","I열의 환율적용방법 선택",IF(I1578="개별환율", "직접입력 하세요.", IF(OR(I1578="가중평균환율",I1578="송금환율"), "직접입력 하세요.", IF(I1578="원화집행", 1, IF(I1578="월별평균환율(미화)",VLOOKUP(MONTH(A1578),월별평균환율!$B$34:$D$45,2,0), IF(I1578="월별평균환율(현지화)",VLOOKUP(MONTH(A1578),월별평균환율!$B$34:$D$45,3,0)))))))</f>
        <v>I열의 환율적용방법 선택</v>
      </c>
      <c r="K1578" s="495">
        <f t="shared" si="24"/>
        <v>0</v>
      </c>
      <c r="L1578" s="491"/>
      <c r="M1578" s="496"/>
      <c r="N1578" s="496"/>
    </row>
    <row r="1579" spans="1:14" x14ac:dyDescent="0.3">
      <c r="A1579" s="490"/>
      <c r="B1579" s="490"/>
      <c r="C1579" s="673" t="e">
        <f>VLOOKUP(F1579,DB!$D$4:$G$403,4,FALSE)</f>
        <v>#N/A</v>
      </c>
      <c r="D1579" s="674" t="e">
        <f>VLOOKUP(F1579,DB!$D$4:$G$403,3,FALSE)</f>
        <v>#N/A</v>
      </c>
      <c r="E1579" s="675" t="e">
        <f>VLOOKUP(F1579,DB!$D$4:$G$403,2,FALSE)</f>
        <v>#N/A</v>
      </c>
      <c r="F1579" s="491"/>
      <c r="G1579" s="491"/>
      <c r="H1579" s="492"/>
      <c r="I1579" s="493"/>
      <c r="J1579" s="494" t="str">
        <f>IF(I1579="","I열의 환율적용방법 선택",IF(I1579="개별환율", "직접입력 하세요.", IF(OR(I1579="가중평균환율",I1579="송금환율"), "직접입력 하세요.", IF(I1579="원화집행", 1, IF(I1579="월별평균환율(미화)",VLOOKUP(MONTH(A1579),월별평균환율!$B$34:$D$45,2,0), IF(I1579="월별평균환율(현지화)",VLOOKUP(MONTH(A1579),월별평균환율!$B$34:$D$45,3,0)))))))</f>
        <v>I열의 환율적용방법 선택</v>
      </c>
      <c r="K1579" s="495">
        <f t="shared" si="24"/>
        <v>0</v>
      </c>
      <c r="L1579" s="491"/>
      <c r="M1579" s="496"/>
      <c r="N1579" s="496"/>
    </row>
    <row r="1580" spans="1:14" x14ac:dyDescent="0.3">
      <c r="A1580" s="490"/>
      <c r="B1580" s="490"/>
      <c r="C1580" s="673" t="e">
        <f>VLOOKUP(F1580,DB!$D$4:$G$403,4,FALSE)</f>
        <v>#N/A</v>
      </c>
      <c r="D1580" s="674" t="e">
        <f>VLOOKUP(F1580,DB!$D$4:$G$403,3,FALSE)</f>
        <v>#N/A</v>
      </c>
      <c r="E1580" s="675" t="e">
        <f>VLOOKUP(F1580,DB!$D$4:$G$403,2,FALSE)</f>
        <v>#N/A</v>
      </c>
      <c r="F1580" s="491"/>
      <c r="G1580" s="491"/>
      <c r="H1580" s="492"/>
      <c r="I1580" s="493"/>
      <c r="J1580" s="494" t="str">
        <f>IF(I1580="","I열의 환율적용방법 선택",IF(I1580="개별환율", "직접입력 하세요.", IF(OR(I1580="가중평균환율",I1580="송금환율"), "직접입력 하세요.", IF(I1580="원화집행", 1, IF(I1580="월별평균환율(미화)",VLOOKUP(MONTH(A1580),월별평균환율!$B$34:$D$45,2,0), IF(I1580="월별평균환율(현지화)",VLOOKUP(MONTH(A1580),월별평균환율!$B$34:$D$45,3,0)))))))</f>
        <v>I열의 환율적용방법 선택</v>
      </c>
      <c r="K1580" s="495">
        <f t="shared" si="24"/>
        <v>0</v>
      </c>
      <c r="L1580" s="491"/>
      <c r="M1580" s="496"/>
      <c r="N1580" s="496"/>
    </row>
    <row r="1581" spans="1:14" x14ac:dyDescent="0.3">
      <c r="A1581" s="490"/>
      <c r="B1581" s="490"/>
      <c r="C1581" s="673" t="e">
        <f>VLOOKUP(F1581,DB!$D$4:$G$403,4,FALSE)</f>
        <v>#N/A</v>
      </c>
      <c r="D1581" s="674" t="e">
        <f>VLOOKUP(F1581,DB!$D$4:$G$403,3,FALSE)</f>
        <v>#N/A</v>
      </c>
      <c r="E1581" s="675" t="e">
        <f>VLOOKUP(F1581,DB!$D$4:$G$403,2,FALSE)</f>
        <v>#N/A</v>
      </c>
      <c r="F1581" s="491"/>
      <c r="G1581" s="491"/>
      <c r="H1581" s="492"/>
      <c r="I1581" s="493"/>
      <c r="J1581" s="494" t="str">
        <f>IF(I1581="","I열의 환율적용방법 선택",IF(I1581="개별환율", "직접입력 하세요.", IF(OR(I1581="가중평균환율",I1581="송금환율"), "직접입력 하세요.", IF(I1581="원화집행", 1, IF(I1581="월별평균환율(미화)",VLOOKUP(MONTH(A1581),월별평균환율!$B$34:$D$45,2,0), IF(I1581="월별평균환율(현지화)",VLOOKUP(MONTH(A1581),월별평균환율!$B$34:$D$45,3,0)))))))</f>
        <v>I열의 환율적용방법 선택</v>
      </c>
      <c r="K1581" s="495">
        <f t="shared" si="24"/>
        <v>0</v>
      </c>
      <c r="L1581" s="491"/>
      <c r="M1581" s="496"/>
      <c r="N1581" s="496"/>
    </row>
    <row r="1582" spans="1:14" x14ac:dyDescent="0.3">
      <c r="A1582" s="490"/>
      <c r="B1582" s="490"/>
      <c r="C1582" s="673" t="e">
        <f>VLOOKUP(F1582,DB!$D$4:$G$403,4,FALSE)</f>
        <v>#N/A</v>
      </c>
      <c r="D1582" s="674" t="e">
        <f>VLOOKUP(F1582,DB!$D$4:$G$403,3,FALSE)</f>
        <v>#N/A</v>
      </c>
      <c r="E1582" s="675" t="e">
        <f>VLOOKUP(F1582,DB!$D$4:$G$403,2,FALSE)</f>
        <v>#N/A</v>
      </c>
      <c r="F1582" s="491"/>
      <c r="G1582" s="491"/>
      <c r="H1582" s="492"/>
      <c r="I1582" s="493"/>
      <c r="J1582" s="494" t="str">
        <f>IF(I1582="","I열의 환율적용방법 선택",IF(I1582="개별환율", "직접입력 하세요.", IF(OR(I1582="가중평균환율",I1582="송금환율"), "직접입력 하세요.", IF(I1582="원화집행", 1, IF(I1582="월별평균환율(미화)",VLOOKUP(MONTH(A1582),월별평균환율!$B$34:$D$45,2,0), IF(I1582="월별평균환율(현지화)",VLOOKUP(MONTH(A1582),월별평균환율!$B$34:$D$45,3,0)))))))</f>
        <v>I열의 환율적용방법 선택</v>
      </c>
      <c r="K1582" s="495">
        <f t="shared" si="24"/>
        <v>0</v>
      </c>
      <c r="L1582" s="491"/>
      <c r="M1582" s="496"/>
      <c r="N1582" s="496"/>
    </row>
    <row r="1583" spans="1:14" x14ac:dyDescent="0.3">
      <c r="A1583" s="490"/>
      <c r="B1583" s="490"/>
      <c r="C1583" s="673" t="e">
        <f>VLOOKUP(F1583,DB!$D$4:$G$403,4,FALSE)</f>
        <v>#N/A</v>
      </c>
      <c r="D1583" s="674" t="e">
        <f>VLOOKUP(F1583,DB!$D$4:$G$403,3,FALSE)</f>
        <v>#N/A</v>
      </c>
      <c r="E1583" s="675" t="e">
        <f>VLOOKUP(F1583,DB!$D$4:$G$403,2,FALSE)</f>
        <v>#N/A</v>
      </c>
      <c r="F1583" s="491"/>
      <c r="G1583" s="491"/>
      <c r="H1583" s="492"/>
      <c r="I1583" s="493"/>
      <c r="J1583" s="494" t="str">
        <f>IF(I1583="","I열의 환율적용방법 선택",IF(I1583="개별환율", "직접입력 하세요.", IF(OR(I1583="가중평균환율",I1583="송금환율"), "직접입력 하세요.", IF(I1583="원화집행", 1, IF(I1583="월별평균환율(미화)",VLOOKUP(MONTH(A1583),월별평균환율!$B$34:$D$45,2,0), IF(I1583="월별평균환율(현지화)",VLOOKUP(MONTH(A1583),월별평균환율!$B$34:$D$45,3,0)))))))</f>
        <v>I열의 환율적용방법 선택</v>
      </c>
      <c r="K1583" s="495">
        <f t="shared" si="24"/>
        <v>0</v>
      </c>
      <c r="L1583" s="491"/>
      <c r="M1583" s="496"/>
      <c r="N1583" s="496"/>
    </row>
    <row r="1584" spans="1:14" x14ac:dyDescent="0.3">
      <c r="A1584" s="490"/>
      <c r="B1584" s="490"/>
      <c r="C1584" s="673" t="e">
        <f>VLOOKUP(F1584,DB!$D$4:$G$403,4,FALSE)</f>
        <v>#N/A</v>
      </c>
      <c r="D1584" s="674" t="e">
        <f>VLOOKUP(F1584,DB!$D$4:$G$403,3,FALSE)</f>
        <v>#N/A</v>
      </c>
      <c r="E1584" s="675" t="e">
        <f>VLOOKUP(F1584,DB!$D$4:$G$403,2,FALSE)</f>
        <v>#N/A</v>
      </c>
      <c r="F1584" s="491"/>
      <c r="G1584" s="491"/>
      <c r="H1584" s="492"/>
      <c r="I1584" s="493"/>
      <c r="J1584" s="494" t="str">
        <f>IF(I1584="","I열의 환율적용방법 선택",IF(I1584="개별환율", "직접입력 하세요.", IF(OR(I1584="가중평균환율",I1584="송금환율"), "직접입력 하세요.", IF(I1584="원화집행", 1, IF(I1584="월별평균환율(미화)",VLOOKUP(MONTH(A1584),월별평균환율!$B$34:$D$45,2,0), IF(I1584="월별평균환율(현지화)",VLOOKUP(MONTH(A1584),월별평균환율!$B$34:$D$45,3,0)))))))</f>
        <v>I열의 환율적용방법 선택</v>
      </c>
      <c r="K1584" s="495">
        <f t="shared" si="24"/>
        <v>0</v>
      </c>
      <c r="L1584" s="491"/>
      <c r="M1584" s="496"/>
      <c r="N1584" s="496"/>
    </row>
    <row r="1585" spans="1:14" x14ac:dyDescent="0.3">
      <c r="A1585" s="490"/>
      <c r="B1585" s="490"/>
      <c r="C1585" s="673" t="e">
        <f>VLOOKUP(F1585,DB!$D$4:$G$403,4,FALSE)</f>
        <v>#N/A</v>
      </c>
      <c r="D1585" s="674" t="e">
        <f>VLOOKUP(F1585,DB!$D$4:$G$403,3,FALSE)</f>
        <v>#N/A</v>
      </c>
      <c r="E1585" s="675" t="e">
        <f>VLOOKUP(F1585,DB!$D$4:$G$403,2,FALSE)</f>
        <v>#N/A</v>
      </c>
      <c r="F1585" s="491"/>
      <c r="G1585" s="491"/>
      <c r="H1585" s="492"/>
      <c r="I1585" s="493"/>
      <c r="J1585" s="494" t="str">
        <f>IF(I1585="","I열의 환율적용방법 선택",IF(I1585="개별환율", "직접입력 하세요.", IF(OR(I1585="가중평균환율",I1585="송금환율"), "직접입력 하세요.", IF(I1585="원화집행", 1, IF(I1585="월별평균환율(미화)",VLOOKUP(MONTH(A1585),월별평균환율!$B$34:$D$45,2,0), IF(I1585="월별평균환율(현지화)",VLOOKUP(MONTH(A1585),월별평균환율!$B$34:$D$45,3,0)))))))</f>
        <v>I열의 환율적용방법 선택</v>
      </c>
      <c r="K1585" s="495">
        <f t="shared" si="24"/>
        <v>0</v>
      </c>
      <c r="L1585" s="491"/>
      <c r="M1585" s="496"/>
      <c r="N1585" s="496"/>
    </row>
    <row r="1586" spans="1:14" x14ac:dyDescent="0.3">
      <c r="A1586" s="490"/>
      <c r="B1586" s="490"/>
      <c r="C1586" s="673" t="e">
        <f>VLOOKUP(F1586,DB!$D$4:$G$403,4,FALSE)</f>
        <v>#N/A</v>
      </c>
      <c r="D1586" s="674" t="e">
        <f>VLOOKUP(F1586,DB!$D$4:$G$403,3,FALSE)</f>
        <v>#N/A</v>
      </c>
      <c r="E1586" s="675" t="e">
        <f>VLOOKUP(F1586,DB!$D$4:$G$403,2,FALSE)</f>
        <v>#N/A</v>
      </c>
      <c r="F1586" s="491"/>
      <c r="G1586" s="491"/>
      <c r="H1586" s="492"/>
      <c r="I1586" s="493"/>
      <c r="J1586" s="494" t="str">
        <f>IF(I1586="","I열의 환율적용방법 선택",IF(I1586="개별환율", "직접입력 하세요.", IF(OR(I1586="가중평균환율",I1586="송금환율"), "직접입력 하세요.", IF(I1586="원화집행", 1, IF(I1586="월별평균환율(미화)",VLOOKUP(MONTH(A1586),월별평균환율!$B$34:$D$45,2,0), IF(I1586="월별평균환율(현지화)",VLOOKUP(MONTH(A1586),월별평균환율!$B$34:$D$45,3,0)))))))</f>
        <v>I열의 환율적용방법 선택</v>
      </c>
      <c r="K1586" s="495">
        <f t="shared" si="24"/>
        <v>0</v>
      </c>
      <c r="L1586" s="491"/>
      <c r="M1586" s="496"/>
      <c r="N1586" s="496"/>
    </row>
    <row r="1587" spans="1:14" x14ac:dyDescent="0.3">
      <c r="A1587" s="490"/>
      <c r="B1587" s="490"/>
      <c r="C1587" s="673" t="e">
        <f>VLOOKUP(F1587,DB!$D$4:$G$403,4,FALSE)</f>
        <v>#N/A</v>
      </c>
      <c r="D1587" s="674" t="e">
        <f>VLOOKUP(F1587,DB!$D$4:$G$403,3,FALSE)</f>
        <v>#N/A</v>
      </c>
      <c r="E1587" s="675" t="e">
        <f>VLOOKUP(F1587,DB!$D$4:$G$403,2,FALSE)</f>
        <v>#N/A</v>
      </c>
      <c r="F1587" s="491"/>
      <c r="G1587" s="491"/>
      <c r="H1587" s="492"/>
      <c r="I1587" s="493"/>
      <c r="J1587" s="494" t="str">
        <f>IF(I1587="","I열의 환율적용방법 선택",IF(I1587="개별환율", "직접입력 하세요.", IF(OR(I1587="가중평균환율",I1587="송금환율"), "직접입력 하세요.", IF(I1587="원화집행", 1, IF(I1587="월별평균환율(미화)",VLOOKUP(MONTH(A1587),월별평균환율!$B$34:$D$45,2,0), IF(I1587="월별평균환율(현지화)",VLOOKUP(MONTH(A1587),월별평균환율!$B$34:$D$45,3,0)))))))</f>
        <v>I열의 환율적용방법 선택</v>
      </c>
      <c r="K1587" s="495">
        <f t="shared" si="24"/>
        <v>0</v>
      </c>
      <c r="L1587" s="491"/>
      <c r="M1587" s="496"/>
      <c r="N1587" s="496"/>
    </row>
    <row r="1588" spans="1:14" x14ac:dyDescent="0.3">
      <c r="A1588" s="490"/>
      <c r="B1588" s="490"/>
      <c r="C1588" s="673" t="e">
        <f>VLOOKUP(F1588,DB!$D$4:$G$403,4,FALSE)</f>
        <v>#N/A</v>
      </c>
      <c r="D1588" s="674" t="e">
        <f>VLOOKUP(F1588,DB!$D$4:$G$403,3,FALSE)</f>
        <v>#N/A</v>
      </c>
      <c r="E1588" s="675" t="e">
        <f>VLOOKUP(F1588,DB!$D$4:$G$403,2,FALSE)</f>
        <v>#N/A</v>
      </c>
      <c r="F1588" s="491"/>
      <c r="G1588" s="491"/>
      <c r="H1588" s="492"/>
      <c r="I1588" s="493"/>
      <c r="J1588" s="494" t="str">
        <f>IF(I1588="","I열의 환율적용방법 선택",IF(I1588="개별환율", "직접입력 하세요.", IF(OR(I1588="가중평균환율",I1588="송금환율"), "직접입력 하세요.", IF(I1588="원화집행", 1, IF(I1588="월별평균환율(미화)",VLOOKUP(MONTH(A1588),월별평균환율!$B$34:$D$45,2,0), IF(I1588="월별평균환율(현지화)",VLOOKUP(MONTH(A1588),월별평균환율!$B$34:$D$45,3,0)))))))</f>
        <v>I열의 환율적용방법 선택</v>
      </c>
      <c r="K1588" s="495">
        <f t="shared" si="24"/>
        <v>0</v>
      </c>
      <c r="L1588" s="491"/>
      <c r="M1588" s="496"/>
      <c r="N1588" s="496"/>
    </row>
    <row r="1589" spans="1:14" x14ac:dyDescent="0.3">
      <c r="A1589" s="490"/>
      <c r="B1589" s="490"/>
      <c r="C1589" s="673" t="e">
        <f>VLOOKUP(F1589,DB!$D$4:$G$403,4,FALSE)</f>
        <v>#N/A</v>
      </c>
      <c r="D1589" s="674" t="e">
        <f>VLOOKUP(F1589,DB!$D$4:$G$403,3,FALSE)</f>
        <v>#N/A</v>
      </c>
      <c r="E1589" s="675" t="e">
        <f>VLOOKUP(F1589,DB!$D$4:$G$403,2,FALSE)</f>
        <v>#N/A</v>
      </c>
      <c r="F1589" s="491"/>
      <c r="G1589" s="491"/>
      <c r="H1589" s="492"/>
      <c r="I1589" s="493"/>
      <c r="J1589" s="494" t="str">
        <f>IF(I1589="","I열의 환율적용방법 선택",IF(I1589="개별환율", "직접입력 하세요.", IF(OR(I1589="가중평균환율",I1589="송금환율"), "직접입력 하세요.", IF(I1589="원화집행", 1, IF(I1589="월별평균환율(미화)",VLOOKUP(MONTH(A1589),월별평균환율!$B$34:$D$45,2,0), IF(I1589="월별평균환율(현지화)",VLOOKUP(MONTH(A1589),월별평균환율!$B$34:$D$45,3,0)))))))</f>
        <v>I열의 환율적용방법 선택</v>
      </c>
      <c r="K1589" s="495">
        <f t="shared" si="24"/>
        <v>0</v>
      </c>
      <c r="L1589" s="491"/>
      <c r="M1589" s="496"/>
      <c r="N1589" s="496"/>
    </row>
    <row r="1590" spans="1:14" x14ac:dyDescent="0.3">
      <c r="A1590" s="490"/>
      <c r="B1590" s="490"/>
      <c r="C1590" s="673" t="e">
        <f>VLOOKUP(F1590,DB!$D$4:$G$403,4,FALSE)</f>
        <v>#N/A</v>
      </c>
      <c r="D1590" s="674" t="e">
        <f>VLOOKUP(F1590,DB!$D$4:$G$403,3,FALSE)</f>
        <v>#N/A</v>
      </c>
      <c r="E1590" s="675" t="e">
        <f>VLOOKUP(F1590,DB!$D$4:$G$403,2,FALSE)</f>
        <v>#N/A</v>
      </c>
      <c r="F1590" s="491"/>
      <c r="G1590" s="491"/>
      <c r="H1590" s="492"/>
      <c r="I1590" s="493"/>
      <c r="J1590" s="494" t="str">
        <f>IF(I1590="","I열의 환율적용방법 선택",IF(I1590="개별환율", "직접입력 하세요.", IF(OR(I1590="가중평균환율",I1590="송금환율"), "직접입력 하세요.", IF(I1590="원화집행", 1, IF(I1590="월별평균환율(미화)",VLOOKUP(MONTH(A1590),월별평균환율!$B$34:$D$45,2,0), IF(I1590="월별평균환율(현지화)",VLOOKUP(MONTH(A1590),월별평균환율!$B$34:$D$45,3,0)))))))</f>
        <v>I열의 환율적용방법 선택</v>
      </c>
      <c r="K1590" s="495">
        <f t="shared" si="24"/>
        <v>0</v>
      </c>
      <c r="L1590" s="491"/>
      <c r="M1590" s="496"/>
      <c r="N1590" s="496"/>
    </row>
    <row r="1591" spans="1:14" x14ac:dyDescent="0.3">
      <c r="A1591" s="490"/>
      <c r="B1591" s="490"/>
      <c r="C1591" s="673" t="e">
        <f>VLOOKUP(F1591,DB!$D$4:$G$403,4,FALSE)</f>
        <v>#N/A</v>
      </c>
      <c r="D1591" s="674" t="e">
        <f>VLOOKUP(F1591,DB!$D$4:$G$403,3,FALSE)</f>
        <v>#N/A</v>
      </c>
      <c r="E1591" s="675" t="e">
        <f>VLOOKUP(F1591,DB!$D$4:$G$403,2,FALSE)</f>
        <v>#N/A</v>
      </c>
      <c r="F1591" s="491"/>
      <c r="G1591" s="491"/>
      <c r="H1591" s="492"/>
      <c r="I1591" s="493"/>
      <c r="J1591" s="494" t="str">
        <f>IF(I1591="","I열의 환율적용방법 선택",IF(I1591="개별환율", "직접입력 하세요.", IF(OR(I1591="가중평균환율",I1591="송금환율"), "직접입력 하세요.", IF(I1591="원화집행", 1, IF(I1591="월별평균환율(미화)",VLOOKUP(MONTH(A1591),월별평균환율!$B$34:$D$45,2,0), IF(I1591="월별평균환율(현지화)",VLOOKUP(MONTH(A1591),월별평균환율!$B$34:$D$45,3,0)))))))</f>
        <v>I열의 환율적용방법 선택</v>
      </c>
      <c r="K1591" s="495">
        <f t="shared" si="24"/>
        <v>0</v>
      </c>
      <c r="L1591" s="491"/>
      <c r="M1591" s="496"/>
      <c r="N1591" s="496"/>
    </row>
    <row r="1592" spans="1:14" x14ac:dyDescent="0.3">
      <c r="A1592" s="490"/>
      <c r="B1592" s="490"/>
      <c r="C1592" s="673" t="e">
        <f>VLOOKUP(F1592,DB!$D$4:$G$403,4,FALSE)</f>
        <v>#N/A</v>
      </c>
      <c r="D1592" s="674" t="e">
        <f>VLOOKUP(F1592,DB!$D$4:$G$403,3,FALSE)</f>
        <v>#N/A</v>
      </c>
      <c r="E1592" s="675" t="e">
        <f>VLOOKUP(F1592,DB!$D$4:$G$403,2,FALSE)</f>
        <v>#N/A</v>
      </c>
      <c r="F1592" s="491"/>
      <c r="G1592" s="491"/>
      <c r="H1592" s="492"/>
      <c r="I1592" s="493"/>
      <c r="J1592" s="494" t="str">
        <f>IF(I1592="","I열의 환율적용방법 선택",IF(I1592="개별환율", "직접입력 하세요.", IF(OR(I1592="가중평균환율",I1592="송금환율"), "직접입력 하세요.", IF(I1592="원화집행", 1, IF(I1592="월별평균환율(미화)",VLOOKUP(MONTH(A1592),월별평균환율!$B$34:$D$45,2,0), IF(I1592="월별평균환율(현지화)",VLOOKUP(MONTH(A1592),월별평균환율!$B$34:$D$45,3,0)))))))</f>
        <v>I열의 환율적용방법 선택</v>
      </c>
      <c r="K1592" s="495">
        <f t="shared" si="24"/>
        <v>0</v>
      </c>
      <c r="L1592" s="491"/>
      <c r="M1592" s="496"/>
      <c r="N1592" s="496"/>
    </row>
    <row r="1593" spans="1:14" x14ac:dyDescent="0.3">
      <c r="A1593" s="490"/>
      <c r="B1593" s="490"/>
      <c r="C1593" s="673" t="e">
        <f>VLOOKUP(F1593,DB!$D$4:$G$403,4,FALSE)</f>
        <v>#N/A</v>
      </c>
      <c r="D1593" s="674" t="e">
        <f>VLOOKUP(F1593,DB!$D$4:$G$403,3,FALSE)</f>
        <v>#N/A</v>
      </c>
      <c r="E1593" s="675" t="e">
        <f>VLOOKUP(F1593,DB!$D$4:$G$403,2,FALSE)</f>
        <v>#N/A</v>
      </c>
      <c r="F1593" s="491"/>
      <c r="G1593" s="491"/>
      <c r="H1593" s="492"/>
      <c r="I1593" s="493"/>
      <c r="J1593" s="494" t="str">
        <f>IF(I1593="","I열의 환율적용방법 선택",IF(I1593="개별환율", "직접입력 하세요.", IF(OR(I1593="가중평균환율",I1593="송금환율"), "직접입력 하세요.", IF(I1593="원화집행", 1, IF(I1593="월별평균환율(미화)",VLOOKUP(MONTH(A1593),월별평균환율!$B$34:$D$45,2,0), IF(I1593="월별평균환율(현지화)",VLOOKUP(MONTH(A1593),월별평균환율!$B$34:$D$45,3,0)))))))</f>
        <v>I열의 환율적용방법 선택</v>
      </c>
      <c r="K1593" s="495">
        <f t="shared" si="24"/>
        <v>0</v>
      </c>
      <c r="L1593" s="491"/>
      <c r="M1593" s="496"/>
      <c r="N1593" s="496"/>
    </row>
    <row r="1594" spans="1:14" x14ac:dyDescent="0.3">
      <c r="A1594" s="490"/>
      <c r="B1594" s="490"/>
      <c r="C1594" s="673" t="e">
        <f>VLOOKUP(F1594,DB!$D$4:$G$403,4,FALSE)</f>
        <v>#N/A</v>
      </c>
      <c r="D1594" s="674" t="e">
        <f>VLOOKUP(F1594,DB!$D$4:$G$403,3,FALSE)</f>
        <v>#N/A</v>
      </c>
      <c r="E1594" s="675" t="e">
        <f>VLOOKUP(F1594,DB!$D$4:$G$403,2,FALSE)</f>
        <v>#N/A</v>
      </c>
      <c r="F1594" s="491"/>
      <c r="G1594" s="491"/>
      <c r="H1594" s="492"/>
      <c r="I1594" s="493"/>
      <c r="J1594" s="494" t="str">
        <f>IF(I1594="","I열의 환율적용방법 선택",IF(I1594="개별환율", "직접입력 하세요.", IF(OR(I1594="가중평균환율",I1594="송금환율"), "직접입력 하세요.", IF(I1594="원화집행", 1, IF(I1594="월별평균환율(미화)",VLOOKUP(MONTH(A1594),월별평균환율!$B$34:$D$45,2,0), IF(I1594="월별평균환율(현지화)",VLOOKUP(MONTH(A1594),월별평균환율!$B$34:$D$45,3,0)))))))</f>
        <v>I열의 환율적용방법 선택</v>
      </c>
      <c r="K1594" s="495">
        <f t="shared" si="24"/>
        <v>0</v>
      </c>
      <c r="L1594" s="491"/>
      <c r="M1594" s="496"/>
      <c r="N1594" s="496"/>
    </row>
    <row r="1595" spans="1:14" x14ac:dyDescent="0.3">
      <c r="A1595" s="490"/>
      <c r="B1595" s="490"/>
      <c r="C1595" s="673" t="e">
        <f>VLOOKUP(F1595,DB!$D$4:$G$403,4,FALSE)</f>
        <v>#N/A</v>
      </c>
      <c r="D1595" s="674" t="e">
        <f>VLOOKUP(F1595,DB!$D$4:$G$403,3,FALSE)</f>
        <v>#N/A</v>
      </c>
      <c r="E1595" s="675" t="e">
        <f>VLOOKUP(F1595,DB!$D$4:$G$403,2,FALSE)</f>
        <v>#N/A</v>
      </c>
      <c r="F1595" s="491"/>
      <c r="G1595" s="491"/>
      <c r="H1595" s="492"/>
      <c r="I1595" s="493"/>
      <c r="J1595" s="494" t="str">
        <f>IF(I1595="","I열의 환율적용방법 선택",IF(I1595="개별환율", "직접입력 하세요.", IF(OR(I1595="가중평균환율",I1595="송금환율"), "직접입력 하세요.", IF(I1595="원화집행", 1, IF(I1595="월별평균환율(미화)",VLOOKUP(MONTH(A1595),월별평균환율!$B$34:$D$45,2,0), IF(I1595="월별평균환율(현지화)",VLOOKUP(MONTH(A1595),월별평균환율!$B$34:$D$45,3,0)))))))</f>
        <v>I열의 환율적용방법 선택</v>
      </c>
      <c r="K1595" s="495">
        <f t="shared" si="24"/>
        <v>0</v>
      </c>
      <c r="L1595" s="491"/>
      <c r="M1595" s="496"/>
      <c r="N1595" s="496"/>
    </row>
    <row r="1596" spans="1:14" x14ac:dyDescent="0.3">
      <c r="A1596" s="490"/>
      <c r="B1596" s="490"/>
      <c r="C1596" s="673" t="e">
        <f>VLOOKUP(F1596,DB!$D$4:$G$403,4,FALSE)</f>
        <v>#N/A</v>
      </c>
      <c r="D1596" s="674" t="e">
        <f>VLOOKUP(F1596,DB!$D$4:$G$403,3,FALSE)</f>
        <v>#N/A</v>
      </c>
      <c r="E1596" s="675" t="e">
        <f>VLOOKUP(F1596,DB!$D$4:$G$403,2,FALSE)</f>
        <v>#N/A</v>
      </c>
      <c r="F1596" s="491"/>
      <c r="G1596" s="491"/>
      <c r="H1596" s="492"/>
      <c r="I1596" s="493"/>
      <c r="J1596" s="494" t="str">
        <f>IF(I1596="","I열의 환율적용방법 선택",IF(I1596="개별환율", "직접입력 하세요.", IF(OR(I1596="가중평균환율",I1596="송금환율"), "직접입력 하세요.", IF(I1596="원화집행", 1, IF(I1596="월별평균환율(미화)",VLOOKUP(MONTH(A1596),월별평균환율!$B$34:$D$45,2,0), IF(I1596="월별평균환율(현지화)",VLOOKUP(MONTH(A1596),월별평균환율!$B$34:$D$45,3,0)))))))</f>
        <v>I열의 환율적용방법 선택</v>
      </c>
      <c r="K1596" s="495">
        <f t="shared" si="24"/>
        <v>0</v>
      </c>
      <c r="L1596" s="491"/>
      <c r="M1596" s="496"/>
      <c r="N1596" s="496"/>
    </row>
    <row r="1597" spans="1:14" x14ac:dyDescent="0.3">
      <c r="A1597" s="490"/>
      <c r="B1597" s="490"/>
      <c r="C1597" s="673" t="e">
        <f>VLOOKUP(F1597,DB!$D$4:$G$403,4,FALSE)</f>
        <v>#N/A</v>
      </c>
      <c r="D1597" s="674" t="e">
        <f>VLOOKUP(F1597,DB!$D$4:$G$403,3,FALSE)</f>
        <v>#N/A</v>
      </c>
      <c r="E1597" s="675" t="e">
        <f>VLOOKUP(F1597,DB!$D$4:$G$403,2,FALSE)</f>
        <v>#N/A</v>
      </c>
      <c r="F1597" s="491"/>
      <c r="G1597" s="491"/>
      <c r="H1597" s="492"/>
      <c r="I1597" s="493"/>
      <c r="J1597" s="494" t="str">
        <f>IF(I1597="","I열의 환율적용방법 선택",IF(I1597="개별환율", "직접입력 하세요.", IF(OR(I1597="가중평균환율",I1597="송금환율"), "직접입력 하세요.", IF(I1597="원화집행", 1, IF(I1597="월별평균환율(미화)",VLOOKUP(MONTH(A1597),월별평균환율!$B$34:$D$45,2,0), IF(I1597="월별평균환율(현지화)",VLOOKUP(MONTH(A1597),월별평균환율!$B$34:$D$45,3,0)))))))</f>
        <v>I열의 환율적용방법 선택</v>
      </c>
      <c r="K1597" s="495">
        <f t="shared" si="24"/>
        <v>0</v>
      </c>
      <c r="L1597" s="491"/>
      <c r="M1597" s="496"/>
      <c r="N1597" s="496"/>
    </row>
    <row r="1598" spans="1:14" x14ac:dyDescent="0.3">
      <c r="A1598" s="490"/>
      <c r="B1598" s="490"/>
      <c r="C1598" s="673" t="e">
        <f>VLOOKUP(F1598,DB!$D$4:$G$403,4,FALSE)</f>
        <v>#N/A</v>
      </c>
      <c r="D1598" s="674" t="e">
        <f>VLOOKUP(F1598,DB!$D$4:$G$403,3,FALSE)</f>
        <v>#N/A</v>
      </c>
      <c r="E1598" s="675" t="e">
        <f>VLOOKUP(F1598,DB!$D$4:$G$403,2,FALSE)</f>
        <v>#N/A</v>
      </c>
      <c r="F1598" s="491"/>
      <c r="G1598" s="491"/>
      <c r="H1598" s="492"/>
      <c r="I1598" s="493"/>
      <c r="J1598" s="494" t="str">
        <f>IF(I1598="","I열의 환율적용방법 선택",IF(I1598="개별환율", "직접입력 하세요.", IF(OR(I1598="가중평균환율",I1598="송금환율"), "직접입력 하세요.", IF(I1598="원화집행", 1, IF(I1598="월별평균환율(미화)",VLOOKUP(MONTH(A1598),월별평균환율!$B$34:$D$45,2,0), IF(I1598="월별평균환율(현지화)",VLOOKUP(MONTH(A1598),월별평균환율!$B$34:$D$45,3,0)))))))</f>
        <v>I열의 환율적용방법 선택</v>
      </c>
      <c r="K1598" s="495">
        <f t="shared" si="24"/>
        <v>0</v>
      </c>
      <c r="L1598" s="491"/>
      <c r="M1598" s="496"/>
      <c r="N1598" s="496"/>
    </row>
    <row r="1599" spans="1:14" x14ac:dyDescent="0.3">
      <c r="A1599" s="490"/>
      <c r="B1599" s="490"/>
      <c r="C1599" s="673" t="e">
        <f>VLOOKUP(F1599,DB!$D$4:$G$403,4,FALSE)</f>
        <v>#N/A</v>
      </c>
      <c r="D1599" s="674" t="e">
        <f>VLOOKUP(F1599,DB!$D$4:$G$403,3,FALSE)</f>
        <v>#N/A</v>
      </c>
      <c r="E1599" s="675" t="e">
        <f>VLOOKUP(F1599,DB!$D$4:$G$403,2,FALSE)</f>
        <v>#N/A</v>
      </c>
      <c r="F1599" s="491"/>
      <c r="G1599" s="491"/>
      <c r="H1599" s="492"/>
      <c r="I1599" s="493"/>
      <c r="J1599" s="494" t="str">
        <f>IF(I1599="","I열의 환율적용방법 선택",IF(I1599="개별환율", "직접입력 하세요.", IF(OR(I1599="가중평균환율",I1599="송금환율"), "직접입력 하세요.", IF(I1599="원화집행", 1, IF(I1599="월별평균환율(미화)",VLOOKUP(MONTH(A1599),월별평균환율!$B$34:$D$45,2,0), IF(I1599="월별평균환율(현지화)",VLOOKUP(MONTH(A1599),월별평균환율!$B$34:$D$45,3,0)))))))</f>
        <v>I열의 환율적용방법 선택</v>
      </c>
      <c r="K1599" s="495">
        <f t="shared" si="24"/>
        <v>0</v>
      </c>
      <c r="L1599" s="491"/>
      <c r="M1599" s="496"/>
      <c r="N1599" s="496"/>
    </row>
    <row r="1600" spans="1:14" x14ac:dyDescent="0.3">
      <c r="A1600" s="490"/>
      <c r="B1600" s="490"/>
      <c r="C1600" s="673" t="e">
        <f>VLOOKUP(F1600,DB!$D$4:$G$403,4,FALSE)</f>
        <v>#N/A</v>
      </c>
      <c r="D1600" s="674" t="e">
        <f>VLOOKUP(F1600,DB!$D$4:$G$403,3,FALSE)</f>
        <v>#N/A</v>
      </c>
      <c r="E1600" s="675" t="e">
        <f>VLOOKUP(F1600,DB!$D$4:$G$403,2,FALSE)</f>
        <v>#N/A</v>
      </c>
      <c r="F1600" s="491"/>
      <c r="G1600" s="491"/>
      <c r="H1600" s="492"/>
      <c r="I1600" s="493"/>
      <c r="J1600" s="494" t="str">
        <f>IF(I1600="","I열의 환율적용방법 선택",IF(I1600="개별환율", "직접입력 하세요.", IF(OR(I1600="가중평균환율",I1600="송금환율"), "직접입력 하세요.", IF(I1600="원화집행", 1, IF(I1600="월별평균환율(미화)",VLOOKUP(MONTH(A1600),월별평균환율!$B$34:$D$45,2,0), IF(I1600="월별평균환율(현지화)",VLOOKUP(MONTH(A1600),월별평균환율!$B$34:$D$45,3,0)))))))</f>
        <v>I열의 환율적용방법 선택</v>
      </c>
      <c r="K1600" s="495">
        <f t="shared" si="24"/>
        <v>0</v>
      </c>
      <c r="L1600" s="491"/>
      <c r="M1600" s="496"/>
      <c r="N1600" s="496"/>
    </row>
    <row r="1601" spans="1:14" x14ac:dyDescent="0.3">
      <c r="A1601" s="490"/>
      <c r="B1601" s="490"/>
      <c r="C1601" s="673" t="e">
        <f>VLOOKUP(F1601,DB!$D$4:$G$403,4,FALSE)</f>
        <v>#N/A</v>
      </c>
      <c r="D1601" s="674" t="e">
        <f>VLOOKUP(F1601,DB!$D$4:$G$403,3,FALSE)</f>
        <v>#N/A</v>
      </c>
      <c r="E1601" s="675" t="e">
        <f>VLOOKUP(F1601,DB!$D$4:$G$403,2,FALSE)</f>
        <v>#N/A</v>
      </c>
      <c r="F1601" s="491"/>
      <c r="G1601" s="491"/>
      <c r="H1601" s="492"/>
      <c r="I1601" s="493"/>
      <c r="J1601" s="494" t="str">
        <f>IF(I1601="","I열의 환율적용방법 선택",IF(I1601="개별환율", "직접입력 하세요.", IF(OR(I1601="가중평균환율",I1601="송금환율"), "직접입력 하세요.", IF(I1601="원화집행", 1, IF(I1601="월별평균환율(미화)",VLOOKUP(MONTH(A1601),월별평균환율!$B$34:$D$45,2,0), IF(I1601="월별평균환율(현지화)",VLOOKUP(MONTH(A1601),월별평균환율!$B$34:$D$45,3,0)))))))</f>
        <v>I열의 환율적용방법 선택</v>
      </c>
      <c r="K1601" s="495">
        <f t="shared" si="24"/>
        <v>0</v>
      </c>
      <c r="L1601" s="491"/>
      <c r="M1601" s="496"/>
      <c r="N1601" s="496"/>
    </row>
    <row r="1602" spans="1:14" x14ac:dyDescent="0.3">
      <c r="A1602" s="490"/>
      <c r="B1602" s="490"/>
      <c r="C1602" s="673" t="e">
        <f>VLOOKUP(F1602,DB!$D$4:$G$403,4,FALSE)</f>
        <v>#N/A</v>
      </c>
      <c r="D1602" s="674" t="e">
        <f>VLOOKUP(F1602,DB!$D$4:$G$403,3,FALSE)</f>
        <v>#N/A</v>
      </c>
      <c r="E1602" s="675" t="e">
        <f>VLOOKUP(F1602,DB!$D$4:$G$403,2,FALSE)</f>
        <v>#N/A</v>
      </c>
      <c r="F1602" s="491"/>
      <c r="G1602" s="491"/>
      <c r="H1602" s="492"/>
      <c r="I1602" s="493"/>
      <c r="J1602" s="494" t="str">
        <f>IF(I1602="","I열의 환율적용방법 선택",IF(I1602="개별환율", "직접입력 하세요.", IF(OR(I1602="가중평균환율",I1602="송금환율"), "직접입력 하세요.", IF(I1602="원화집행", 1, IF(I1602="월별평균환율(미화)",VLOOKUP(MONTH(A1602),월별평균환율!$B$34:$D$45,2,0), IF(I1602="월별평균환율(현지화)",VLOOKUP(MONTH(A1602),월별평균환율!$B$34:$D$45,3,0)))))))</f>
        <v>I열의 환율적용방법 선택</v>
      </c>
      <c r="K1602" s="495">
        <f t="shared" si="24"/>
        <v>0</v>
      </c>
      <c r="L1602" s="491"/>
      <c r="M1602" s="496"/>
      <c r="N1602" s="496"/>
    </row>
    <row r="1603" spans="1:14" x14ac:dyDescent="0.3">
      <c r="A1603" s="490"/>
      <c r="B1603" s="490"/>
      <c r="C1603" s="673" t="e">
        <f>VLOOKUP(F1603,DB!$D$4:$G$403,4,FALSE)</f>
        <v>#N/A</v>
      </c>
      <c r="D1603" s="674" t="e">
        <f>VLOOKUP(F1603,DB!$D$4:$G$403,3,FALSE)</f>
        <v>#N/A</v>
      </c>
      <c r="E1603" s="675" t="e">
        <f>VLOOKUP(F1603,DB!$D$4:$G$403,2,FALSE)</f>
        <v>#N/A</v>
      </c>
      <c r="F1603" s="491"/>
      <c r="G1603" s="491"/>
      <c r="H1603" s="492"/>
      <c r="I1603" s="493"/>
      <c r="J1603" s="494" t="str">
        <f>IF(I1603="","I열의 환율적용방법 선택",IF(I1603="개별환율", "직접입력 하세요.", IF(OR(I1603="가중평균환율",I1603="송금환율"), "직접입력 하세요.", IF(I1603="원화집행", 1, IF(I1603="월별평균환율(미화)",VLOOKUP(MONTH(A1603),월별평균환율!$B$34:$D$45,2,0), IF(I1603="월별평균환율(현지화)",VLOOKUP(MONTH(A1603),월별평균환율!$B$34:$D$45,3,0)))))))</f>
        <v>I열의 환율적용방법 선택</v>
      </c>
      <c r="K1603" s="495">
        <f t="shared" si="24"/>
        <v>0</v>
      </c>
      <c r="L1603" s="491"/>
      <c r="M1603" s="496"/>
      <c r="N1603" s="496"/>
    </row>
    <row r="1604" spans="1:14" x14ac:dyDescent="0.3">
      <c r="A1604" s="490"/>
      <c r="B1604" s="490"/>
      <c r="C1604" s="673" t="e">
        <f>VLOOKUP(F1604,DB!$D$4:$G$403,4,FALSE)</f>
        <v>#N/A</v>
      </c>
      <c r="D1604" s="674" t="e">
        <f>VLOOKUP(F1604,DB!$D$4:$G$403,3,FALSE)</f>
        <v>#N/A</v>
      </c>
      <c r="E1604" s="675" t="e">
        <f>VLOOKUP(F1604,DB!$D$4:$G$403,2,FALSE)</f>
        <v>#N/A</v>
      </c>
      <c r="F1604" s="491"/>
      <c r="G1604" s="491"/>
      <c r="H1604" s="492"/>
      <c r="I1604" s="493"/>
      <c r="J1604" s="494" t="str">
        <f>IF(I1604="","I열의 환율적용방법 선택",IF(I1604="개별환율", "직접입력 하세요.", IF(OR(I1604="가중평균환율",I1604="송금환율"), "직접입력 하세요.", IF(I1604="원화집행", 1, IF(I1604="월별평균환율(미화)",VLOOKUP(MONTH(A1604),월별평균환율!$B$34:$D$45,2,0), IF(I1604="월별평균환율(현지화)",VLOOKUP(MONTH(A1604),월별평균환율!$B$34:$D$45,3,0)))))))</f>
        <v>I열의 환율적용방법 선택</v>
      </c>
      <c r="K1604" s="495">
        <f t="shared" si="24"/>
        <v>0</v>
      </c>
      <c r="L1604" s="491"/>
      <c r="M1604" s="496"/>
      <c r="N1604" s="496"/>
    </row>
    <row r="1605" spans="1:14" x14ac:dyDescent="0.3">
      <c r="A1605" s="490"/>
      <c r="B1605" s="490"/>
      <c r="C1605" s="673" t="e">
        <f>VLOOKUP(F1605,DB!$D$4:$G$403,4,FALSE)</f>
        <v>#N/A</v>
      </c>
      <c r="D1605" s="674" t="e">
        <f>VLOOKUP(F1605,DB!$D$4:$G$403,3,FALSE)</f>
        <v>#N/A</v>
      </c>
      <c r="E1605" s="675" t="e">
        <f>VLOOKUP(F1605,DB!$D$4:$G$403,2,FALSE)</f>
        <v>#N/A</v>
      </c>
      <c r="F1605" s="491"/>
      <c r="G1605" s="491"/>
      <c r="H1605" s="492"/>
      <c r="I1605" s="493"/>
      <c r="J1605" s="494" t="str">
        <f>IF(I1605="","I열의 환율적용방법 선택",IF(I1605="개별환율", "직접입력 하세요.", IF(OR(I1605="가중평균환율",I1605="송금환율"), "직접입력 하세요.", IF(I1605="원화집행", 1, IF(I1605="월별평균환율(미화)",VLOOKUP(MONTH(A1605),월별평균환율!$B$34:$D$45,2,0), IF(I1605="월별평균환율(현지화)",VLOOKUP(MONTH(A1605),월별평균환율!$B$34:$D$45,3,0)))))))</f>
        <v>I열의 환율적용방법 선택</v>
      </c>
      <c r="K1605" s="495">
        <f t="shared" ref="K1605:K1668" si="25">IFERROR(ROUND(H1605*J1605, 0),0)</f>
        <v>0</v>
      </c>
      <c r="L1605" s="491"/>
      <c r="M1605" s="496"/>
      <c r="N1605" s="496"/>
    </row>
    <row r="1606" spans="1:14" x14ac:dyDescent="0.3">
      <c r="A1606" s="490"/>
      <c r="B1606" s="490"/>
      <c r="C1606" s="673" t="e">
        <f>VLOOKUP(F1606,DB!$D$4:$G$403,4,FALSE)</f>
        <v>#N/A</v>
      </c>
      <c r="D1606" s="674" t="e">
        <f>VLOOKUP(F1606,DB!$D$4:$G$403,3,FALSE)</f>
        <v>#N/A</v>
      </c>
      <c r="E1606" s="675" t="e">
        <f>VLOOKUP(F1606,DB!$D$4:$G$403,2,FALSE)</f>
        <v>#N/A</v>
      </c>
      <c r="F1606" s="491"/>
      <c r="G1606" s="491"/>
      <c r="H1606" s="492"/>
      <c r="I1606" s="493"/>
      <c r="J1606" s="494" t="str">
        <f>IF(I1606="","I열의 환율적용방법 선택",IF(I1606="개별환율", "직접입력 하세요.", IF(OR(I1606="가중평균환율",I1606="송금환율"), "직접입력 하세요.", IF(I1606="원화집행", 1, IF(I1606="월별평균환율(미화)",VLOOKUP(MONTH(A1606),월별평균환율!$B$34:$D$45,2,0), IF(I1606="월별평균환율(현지화)",VLOOKUP(MONTH(A1606),월별평균환율!$B$34:$D$45,3,0)))))))</f>
        <v>I열의 환율적용방법 선택</v>
      </c>
      <c r="K1606" s="495">
        <f t="shared" si="25"/>
        <v>0</v>
      </c>
      <c r="L1606" s="491"/>
      <c r="M1606" s="496"/>
      <c r="N1606" s="496"/>
    </row>
    <row r="1607" spans="1:14" x14ac:dyDescent="0.3">
      <c r="A1607" s="490"/>
      <c r="B1607" s="490"/>
      <c r="C1607" s="673" t="e">
        <f>VLOOKUP(F1607,DB!$D$4:$G$403,4,FALSE)</f>
        <v>#N/A</v>
      </c>
      <c r="D1607" s="674" t="e">
        <f>VLOOKUP(F1607,DB!$D$4:$G$403,3,FALSE)</f>
        <v>#N/A</v>
      </c>
      <c r="E1607" s="675" t="e">
        <f>VLOOKUP(F1607,DB!$D$4:$G$403,2,FALSE)</f>
        <v>#N/A</v>
      </c>
      <c r="F1607" s="491"/>
      <c r="G1607" s="491"/>
      <c r="H1607" s="492"/>
      <c r="I1607" s="493"/>
      <c r="J1607" s="494" t="str">
        <f>IF(I1607="","I열의 환율적용방법 선택",IF(I1607="개별환율", "직접입력 하세요.", IF(OR(I1607="가중평균환율",I1607="송금환율"), "직접입력 하세요.", IF(I1607="원화집행", 1, IF(I1607="월별평균환율(미화)",VLOOKUP(MONTH(A1607),월별평균환율!$B$34:$D$45,2,0), IF(I1607="월별평균환율(현지화)",VLOOKUP(MONTH(A1607),월별평균환율!$B$34:$D$45,3,0)))))))</f>
        <v>I열의 환율적용방법 선택</v>
      </c>
      <c r="K1607" s="495">
        <f t="shared" si="25"/>
        <v>0</v>
      </c>
      <c r="L1607" s="491"/>
      <c r="M1607" s="496"/>
      <c r="N1607" s="496"/>
    </row>
    <row r="1608" spans="1:14" x14ac:dyDescent="0.3">
      <c r="A1608" s="490"/>
      <c r="B1608" s="490"/>
      <c r="C1608" s="673" t="e">
        <f>VLOOKUP(F1608,DB!$D$4:$G$403,4,FALSE)</f>
        <v>#N/A</v>
      </c>
      <c r="D1608" s="674" t="e">
        <f>VLOOKUP(F1608,DB!$D$4:$G$403,3,FALSE)</f>
        <v>#N/A</v>
      </c>
      <c r="E1608" s="675" t="e">
        <f>VLOOKUP(F1608,DB!$D$4:$G$403,2,FALSE)</f>
        <v>#N/A</v>
      </c>
      <c r="F1608" s="491"/>
      <c r="G1608" s="491"/>
      <c r="H1608" s="492"/>
      <c r="I1608" s="493"/>
      <c r="J1608" s="494" t="str">
        <f>IF(I1608="","I열의 환율적용방법 선택",IF(I1608="개별환율", "직접입력 하세요.", IF(OR(I1608="가중평균환율",I1608="송금환율"), "직접입력 하세요.", IF(I1608="원화집행", 1, IF(I1608="월별평균환율(미화)",VLOOKUP(MONTH(A1608),월별평균환율!$B$34:$D$45,2,0), IF(I1608="월별평균환율(현지화)",VLOOKUP(MONTH(A1608),월별평균환율!$B$34:$D$45,3,0)))))))</f>
        <v>I열의 환율적용방법 선택</v>
      </c>
      <c r="K1608" s="495">
        <f t="shared" si="25"/>
        <v>0</v>
      </c>
      <c r="L1608" s="491"/>
      <c r="M1608" s="496"/>
      <c r="N1608" s="496"/>
    </row>
    <row r="1609" spans="1:14" x14ac:dyDescent="0.3">
      <c r="A1609" s="490"/>
      <c r="B1609" s="490"/>
      <c r="C1609" s="673" t="e">
        <f>VLOOKUP(F1609,DB!$D$4:$G$403,4,FALSE)</f>
        <v>#N/A</v>
      </c>
      <c r="D1609" s="674" t="e">
        <f>VLOOKUP(F1609,DB!$D$4:$G$403,3,FALSE)</f>
        <v>#N/A</v>
      </c>
      <c r="E1609" s="675" t="e">
        <f>VLOOKUP(F1609,DB!$D$4:$G$403,2,FALSE)</f>
        <v>#N/A</v>
      </c>
      <c r="F1609" s="491"/>
      <c r="G1609" s="491"/>
      <c r="H1609" s="492"/>
      <c r="I1609" s="493"/>
      <c r="J1609" s="494" t="str">
        <f>IF(I1609="","I열의 환율적용방법 선택",IF(I1609="개별환율", "직접입력 하세요.", IF(OR(I1609="가중평균환율",I1609="송금환율"), "직접입력 하세요.", IF(I1609="원화집행", 1, IF(I1609="월별평균환율(미화)",VLOOKUP(MONTH(A1609),월별평균환율!$B$34:$D$45,2,0), IF(I1609="월별평균환율(현지화)",VLOOKUP(MONTH(A1609),월별평균환율!$B$34:$D$45,3,0)))))))</f>
        <v>I열의 환율적용방법 선택</v>
      </c>
      <c r="K1609" s="495">
        <f t="shared" si="25"/>
        <v>0</v>
      </c>
      <c r="L1609" s="491"/>
      <c r="M1609" s="496"/>
      <c r="N1609" s="496"/>
    </row>
    <row r="1610" spans="1:14" x14ac:dyDescent="0.3">
      <c r="A1610" s="490"/>
      <c r="B1610" s="490"/>
      <c r="C1610" s="673" t="e">
        <f>VLOOKUP(F1610,DB!$D$4:$G$403,4,FALSE)</f>
        <v>#N/A</v>
      </c>
      <c r="D1610" s="674" t="e">
        <f>VLOOKUP(F1610,DB!$D$4:$G$403,3,FALSE)</f>
        <v>#N/A</v>
      </c>
      <c r="E1610" s="675" t="e">
        <f>VLOOKUP(F1610,DB!$D$4:$G$403,2,FALSE)</f>
        <v>#N/A</v>
      </c>
      <c r="F1610" s="491"/>
      <c r="G1610" s="491"/>
      <c r="H1610" s="492"/>
      <c r="I1610" s="493"/>
      <c r="J1610" s="494" t="str">
        <f>IF(I1610="","I열의 환율적용방법 선택",IF(I1610="개별환율", "직접입력 하세요.", IF(OR(I1610="가중평균환율",I1610="송금환율"), "직접입력 하세요.", IF(I1610="원화집행", 1, IF(I1610="월별평균환율(미화)",VLOOKUP(MONTH(A1610),월별평균환율!$B$34:$D$45,2,0), IF(I1610="월별평균환율(현지화)",VLOOKUP(MONTH(A1610),월별평균환율!$B$34:$D$45,3,0)))))))</f>
        <v>I열의 환율적용방법 선택</v>
      </c>
      <c r="K1610" s="495">
        <f t="shared" si="25"/>
        <v>0</v>
      </c>
      <c r="L1610" s="491"/>
      <c r="M1610" s="496"/>
      <c r="N1610" s="496"/>
    </row>
    <row r="1611" spans="1:14" x14ac:dyDescent="0.3">
      <c r="A1611" s="490"/>
      <c r="B1611" s="490"/>
      <c r="C1611" s="673" t="e">
        <f>VLOOKUP(F1611,DB!$D$4:$G$403,4,FALSE)</f>
        <v>#N/A</v>
      </c>
      <c r="D1611" s="674" t="e">
        <f>VLOOKUP(F1611,DB!$D$4:$G$403,3,FALSE)</f>
        <v>#N/A</v>
      </c>
      <c r="E1611" s="675" t="e">
        <f>VLOOKUP(F1611,DB!$D$4:$G$403,2,FALSE)</f>
        <v>#N/A</v>
      </c>
      <c r="F1611" s="491"/>
      <c r="G1611" s="491"/>
      <c r="H1611" s="492"/>
      <c r="I1611" s="493"/>
      <c r="J1611" s="494" t="str">
        <f>IF(I1611="","I열의 환율적용방법 선택",IF(I1611="개별환율", "직접입력 하세요.", IF(OR(I1611="가중평균환율",I1611="송금환율"), "직접입력 하세요.", IF(I1611="원화집행", 1, IF(I1611="월별평균환율(미화)",VLOOKUP(MONTH(A1611),월별평균환율!$B$34:$D$45,2,0), IF(I1611="월별평균환율(현지화)",VLOOKUP(MONTH(A1611),월별평균환율!$B$34:$D$45,3,0)))))))</f>
        <v>I열의 환율적용방법 선택</v>
      </c>
      <c r="K1611" s="495">
        <f t="shared" si="25"/>
        <v>0</v>
      </c>
      <c r="L1611" s="491"/>
      <c r="M1611" s="496"/>
      <c r="N1611" s="496"/>
    </row>
    <row r="1612" spans="1:14" x14ac:dyDescent="0.3">
      <c r="A1612" s="490"/>
      <c r="B1612" s="490"/>
      <c r="C1612" s="673" t="e">
        <f>VLOOKUP(F1612,DB!$D$4:$G$403,4,FALSE)</f>
        <v>#N/A</v>
      </c>
      <c r="D1612" s="674" t="e">
        <f>VLOOKUP(F1612,DB!$D$4:$G$403,3,FALSE)</f>
        <v>#N/A</v>
      </c>
      <c r="E1612" s="675" t="e">
        <f>VLOOKUP(F1612,DB!$D$4:$G$403,2,FALSE)</f>
        <v>#N/A</v>
      </c>
      <c r="F1612" s="491"/>
      <c r="G1612" s="491"/>
      <c r="H1612" s="492"/>
      <c r="I1612" s="493"/>
      <c r="J1612" s="494" t="str">
        <f>IF(I1612="","I열의 환율적용방법 선택",IF(I1612="개별환율", "직접입력 하세요.", IF(OR(I1612="가중평균환율",I1612="송금환율"), "직접입력 하세요.", IF(I1612="원화집행", 1, IF(I1612="월별평균환율(미화)",VLOOKUP(MONTH(A1612),월별평균환율!$B$34:$D$45,2,0), IF(I1612="월별평균환율(현지화)",VLOOKUP(MONTH(A1612),월별평균환율!$B$34:$D$45,3,0)))))))</f>
        <v>I열의 환율적용방법 선택</v>
      </c>
      <c r="K1612" s="495">
        <f t="shared" si="25"/>
        <v>0</v>
      </c>
      <c r="L1612" s="491"/>
      <c r="M1612" s="496"/>
      <c r="N1612" s="496"/>
    </row>
    <row r="1613" spans="1:14" x14ac:dyDescent="0.3">
      <c r="A1613" s="490"/>
      <c r="B1613" s="490"/>
      <c r="C1613" s="673" t="e">
        <f>VLOOKUP(F1613,DB!$D$4:$G$403,4,FALSE)</f>
        <v>#N/A</v>
      </c>
      <c r="D1613" s="674" t="e">
        <f>VLOOKUP(F1613,DB!$D$4:$G$403,3,FALSE)</f>
        <v>#N/A</v>
      </c>
      <c r="E1613" s="675" t="e">
        <f>VLOOKUP(F1613,DB!$D$4:$G$403,2,FALSE)</f>
        <v>#N/A</v>
      </c>
      <c r="F1613" s="491"/>
      <c r="G1613" s="491"/>
      <c r="H1613" s="492"/>
      <c r="I1613" s="493"/>
      <c r="J1613" s="494" t="str">
        <f>IF(I1613="","I열의 환율적용방법 선택",IF(I1613="개별환율", "직접입력 하세요.", IF(OR(I1613="가중평균환율",I1613="송금환율"), "직접입력 하세요.", IF(I1613="원화집행", 1, IF(I1613="월별평균환율(미화)",VLOOKUP(MONTH(A1613),월별평균환율!$B$34:$D$45,2,0), IF(I1613="월별평균환율(현지화)",VLOOKUP(MONTH(A1613),월별평균환율!$B$34:$D$45,3,0)))))))</f>
        <v>I열의 환율적용방법 선택</v>
      </c>
      <c r="K1613" s="495">
        <f t="shared" si="25"/>
        <v>0</v>
      </c>
      <c r="L1613" s="491"/>
      <c r="M1613" s="496"/>
      <c r="N1613" s="496"/>
    </row>
    <row r="1614" spans="1:14" x14ac:dyDescent="0.3">
      <c r="A1614" s="490"/>
      <c r="B1614" s="490"/>
      <c r="C1614" s="673" t="e">
        <f>VLOOKUP(F1614,DB!$D$4:$G$403,4,FALSE)</f>
        <v>#N/A</v>
      </c>
      <c r="D1614" s="674" t="e">
        <f>VLOOKUP(F1614,DB!$D$4:$G$403,3,FALSE)</f>
        <v>#N/A</v>
      </c>
      <c r="E1614" s="675" t="e">
        <f>VLOOKUP(F1614,DB!$D$4:$G$403,2,FALSE)</f>
        <v>#N/A</v>
      </c>
      <c r="F1614" s="491"/>
      <c r="G1614" s="491"/>
      <c r="H1614" s="492"/>
      <c r="I1614" s="493"/>
      <c r="J1614" s="494" t="str">
        <f>IF(I1614="","I열의 환율적용방법 선택",IF(I1614="개별환율", "직접입력 하세요.", IF(OR(I1614="가중평균환율",I1614="송금환율"), "직접입력 하세요.", IF(I1614="원화집행", 1, IF(I1614="월별평균환율(미화)",VLOOKUP(MONTH(A1614),월별평균환율!$B$34:$D$45,2,0), IF(I1614="월별평균환율(현지화)",VLOOKUP(MONTH(A1614),월별평균환율!$B$34:$D$45,3,0)))))))</f>
        <v>I열의 환율적용방법 선택</v>
      </c>
      <c r="K1614" s="495">
        <f t="shared" si="25"/>
        <v>0</v>
      </c>
      <c r="L1614" s="491"/>
      <c r="M1614" s="496"/>
      <c r="N1614" s="496"/>
    </row>
    <row r="1615" spans="1:14" x14ac:dyDescent="0.3">
      <c r="A1615" s="490"/>
      <c r="B1615" s="490"/>
      <c r="C1615" s="673" t="e">
        <f>VLOOKUP(F1615,DB!$D$4:$G$403,4,FALSE)</f>
        <v>#N/A</v>
      </c>
      <c r="D1615" s="674" t="e">
        <f>VLOOKUP(F1615,DB!$D$4:$G$403,3,FALSE)</f>
        <v>#N/A</v>
      </c>
      <c r="E1615" s="675" t="e">
        <f>VLOOKUP(F1615,DB!$D$4:$G$403,2,FALSE)</f>
        <v>#N/A</v>
      </c>
      <c r="F1615" s="491"/>
      <c r="G1615" s="491"/>
      <c r="H1615" s="492"/>
      <c r="I1615" s="493"/>
      <c r="J1615" s="494" t="str">
        <f>IF(I1615="","I열의 환율적용방법 선택",IF(I1615="개별환율", "직접입력 하세요.", IF(OR(I1615="가중평균환율",I1615="송금환율"), "직접입력 하세요.", IF(I1615="원화집행", 1, IF(I1615="월별평균환율(미화)",VLOOKUP(MONTH(A1615),월별평균환율!$B$34:$D$45,2,0), IF(I1615="월별평균환율(현지화)",VLOOKUP(MONTH(A1615),월별평균환율!$B$34:$D$45,3,0)))))))</f>
        <v>I열의 환율적용방법 선택</v>
      </c>
      <c r="K1615" s="495">
        <f t="shared" si="25"/>
        <v>0</v>
      </c>
      <c r="L1615" s="491"/>
      <c r="M1615" s="496"/>
      <c r="N1615" s="496"/>
    </row>
    <row r="1616" spans="1:14" x14ac:dyDescent="0.3">
      <c r="A1616" s="490"/>
      <c r="B1616" s="490"/>
      <c r="C1616" s="673" t="e">
        <f>VLOOKUP(F1616,DB!$D$4:$G$403,4,FALSE)</f>
        <v>#N/A</v>
      </c>
      <c r="D1616" s="674" t="e">
        <f>VLOOKUP(F1616,DB!$D$4:$G$403,3,FALSE)</f>
        <v>#N/A</v>
      </c>
      <c r="E1616" s="675" t="e">
        <f>VLOOKUP(F1616,DB!$D$4:$G$403,2,FALSE)</f>
        <v>#N/A</v>
      </c>
      <c r="F1616" s="491"/>
      <c r="G1616" s="491"/>
      <c r="H1616" s="492"/>
      <c r="I1616" s="493"/>
      <c r="J1616" s="494" t="str">
        <f>IF(I1616="","I열의 환율적용방법 선택",IF(I1616="개별환율", "직접입력 하세요.", IF(OR(I1616="가중평균환율",I1616="송금환율"), "직접입력 하세요.", IF(I1616="원화집행", 1, IF(I1616="월별평균환율(미화)",VLOOKUP(MONTH(A1616),월별평균환율!$B$34:$D$45,2,0), IF(I1616="월별평균환율(현지화)",VLOOKUP(MONTH(A1616),월별평균환율!$B$34:$D$45,3,0)))))))</f>
        <v>I열의 환율적용방법 선택</v>
      </c>
      <c r="K1616" s="495">
        <f t="shared" si="25"/>
        <v>0</v>
      </c>
      <c r="L1616" s="491"/>
      <c r="M1616" s="496"/>
      <c r="N1616" s="496"/>
    </row>
    <row r="1617" spans="1:14" x14ac:dyDescent="0.3">
      <c r="A1617" s="490"/>
      <c r="B1617" s="490"/>
      <c r="C1617" s="673" t="e">
        <f>VLOOKUP(F1617,DB!$D$4:$G$403,4,FALSE)</f>
        <v>#N/A</v>
      </c>
      <c r="D1617" s="674" t="e">
        <f>VLOOKUP(F1617,DB!$D$4:$G$403,3,FALSE)</f>
        <v>#N/A</v>
      </c>
      <c r="E1617" s="675" t="e">
        <f>VLOOKUP(F1617,DB!$D$4:$G$403,2,FALSE)</f>
        <v>#N/A</v>
      </c>
      <c r="F1617" s="491"/>
      <c r="G1617" s="491"/>
      <c r="H1617" s="492"/>
      <c r="I1617" s="493"/>
      <c r="J1617" s="494" t="str">
        <f>IF(I1617="","I열의 환율적용방법 선택",IF(I1617="개별환율", "직접입력 하세요.", IF(OR(I1617="가중평균환율",I1617="송금환율"), "직접입력 하세요.", IF(I1617="원화집행", 1, IF(I1617="월별평균환율(미화)",VLOOKUP(MONTH(A1617),월별평균환율!$B$34:$D$45,2,0), IF(I1617="월별평균환율(현지화)",VLOOKUP(MONTH(A1617),월별평균환율!$B$34:$D$45,3,0)))))))</f>
        <v>I열의 환율적용방법 선택</v>
      </c>
      <c r="K1617" s="495">
        <f t="shared" si="25"/>
        <v>0</v>
      </c>
      <c r="L1617" s="491"/>
      <c r="M1617" s="496"/>
      <c r="N1617" s="496"/>
    </row>
    <row r="1618" spans="1:14" x14ac:dyDescent="0.3">
      <c r="A1618" s="490"/>
      <c r="B1618" s="490"/>
      <c r="C1618" s="673" t="e">
        <f>VLOOKUP(F1618,DB!$D$4:$G$403,4,FALSE)</f>
        <v>#N/A</v>
      </c>
      <c r="D1618" s="674" t="e">
        <f>VLOOKUP(F1618,DB!$D$4:$G$403,3,FALSE)</f>
        <v>#N/A</v>
      </c>
      <c r="E1618" s="675" t="e">
        <f>VLOOKUP(F1618,DB!$D$4:$G$403,2,FALSE)</f>
        <v>#N/A</v>
      </c>
      <c r="F1618" s="491"/>
      <c r="G1618" s="491"/>
      <c r="H1618" s="492"/>
      <c r="I1618" s="493"/>
      <c r="J1618" s="494" t="str">
        <f>IF(I1618="","I열의 환율적용방법 선택",IF(I1618="개별환율", "직접입력 하세요.", IF(OR(I1618="가중평균환율",I1618="송금환율"), "직접입력 하세요.", IF(I1618="원화집행", 1, IF(I1618="월별평균환율(미화)",VLOOKUP(MONTH(A1618),월별평균환율!$B$34:$D$45,2,0), IF(I1618="월별평균환율(현지화)",VLOOKUP(MONTH(A1618),월별평균환율!$B$34:$D$45,3,0)))))))</f>
        <v>I열의 환율적용방법 선택</v>
      </c>
      <c r="K1618" s="495">
        <f t="shared" si="25"/>
        <v>0</v>
      </c>
      <c r="L1618" s="491"/>
      <c r="M1618" s="496"/>
      <c r="N1618" s="496"/>
    </row>
    <row r="1619" spans="1:14" x14ac:dyDescent="0.3">
      <c r="A1619" s="490"/>
      <c r="B1619" s="490"/>
      <c r="C1619" s="673" t="e">
        <f>VLOOKUP(F1619,DB!$D$4:$G$403,4,FALSE)</f>
        <v>#N/A</v>
      </c>
      <c r="D1619" s="674" t="e">
        <f>VLOOKUP(F1619,DB!$D$4:$G$403,3,FALSE)</f>
        <v>#N/A</v>
      </c>
      <c r="E1619" s="675" t="e">
        <f>VLOOKUP(F1619,DB!$D$4:$G$403,2,FALSE)</f>
        <v>#N/A</v>
      </c>
      <c r="F1619" s="491"/>
      <c r="G1619" s="491"/>
      <c r="H1619" s="492"/>
      <c r="I1619" s="493"/>
      <c r="J1619" s="494" t="str">
        <f>IF(I1619="","I열의 환율적용방법 선택",IF(I1619="개별환율", "직접입력 하세요.", IF(OR(I1619="가중평균환율",I1619="송금환율"), "직접입력 하세요.", IF(I1619="원화집행", 1, IF(I1619="월별평균환율(미화)",VLOOKUP(MONTH(A1619),월별평균환율!$B$34:$D$45,2,0), IF(I1619="월별평균환율(현지화)",VLOOKUP(MONTH(A1619),월별평균환율!$B$34:$D$45,3,0)))))))</f>
        <v>I열의 환율적용방법 선택</v>
      </c>
      <c r="K1619" s="495">
        <f t="shared" si="25"/>
        <v>0</v>
      </c>
      <c r="L1619" s="491"/>
      <c r="M1619" s="496"/>
      <c r="N1619" s="496"/>
    </row>
    <row r="1620" spans="1:14" x14ac:dyDescent="0.3">
      <c r="A1620" s="490"/>
      <c r="B1620" s="490"/>
      <c r="C1620" s="673" t="e">
        <f>VLOOKUP(F1620,DB!$D$4:$G$403,4,FALSE)</f>
        <v>#N/A</v>
      </c>
      <c r="D1620" s="674" t="e">
        <f>VLOOKUP(F1620,DB!$D$4:$G$403,3,FALSE)</f>
        <v>#N/A</v>
      </c>
      <c r="E1620" s="675" t="e">
        <f>VLOOKUP(F1620,DB!$D$4:$G$403,2,FALSE)</f>
        <v>#N/A</v>
      </c>
      <c r="F1620" s="491"/>
      <c r="G1620" s="491"/>
      <c r="H1620" s="492"/>
      <c r="I1620" s="493"/>
      <c r="J1620" s="494" t="str">
        <f>IF(I1620="","I열의 환율적용방법 선택",IF(I1620="개별환율", "직접입력 하세요.", IF(OR(I1620="가중평균환율",I1620="송금환율"), "직접입력 하세요.", IF(I1620="원화집행", 1, IF(I1620="월별평균환율(미화)",VLOOKUP(MONTH(A1620),월별평균환율!$B$34:$D$45,2,0), IF(I1620="월별평균환율(현지화)",VLOOKUP(MONTH(A1620),월별평균환율!$B$34:$D$45,3,0)))))))</f>
        <v>I열의 환율적용방법 선택</v>
      </c>
      <c r="K1620" s="495">
        <f t="shared" si="25"/>
        <v>0</v>
      </c>
      <c r="L1620" s="491"/>
      <c r="M1620" s="496"/>
      <c r="N1620" s="496"/>
    </row>
    <row r="1621" spans="1:14" x14ac:dyDescent="0.3">
      <c r="A1621" s="490"/>
      <c r="B1621" s="490"/>
      <c r="C1621" s="673" t="e">
        <f>VLOOKUP(F1621,DB!$D$4:$G$403,4,FALSE)</f>
        <v>#N/A</v>
      </c>
      <c r="D1621" s="674" t="e">
        <f>VLOOKUP(F1621,DB!$D$4:$G$403,3,FALSE)</f>
        <v>#N/A</v>
      </c>
      <c r="E1621" s="675" t="e">
        <f>VLOOKUP(F1621,DB!$D$4:$G$403,2,FALSE)</f>
        <v>#N/A</v>
      </c>
      <c r="F1621" s="491"/>
      <c r="G1621" s="491"/>
      <c r="H1621" s="492"/>
      <c r="I1621" s="493"/>
      <c r="J1621" s="494" t="str">
        <f>IF(I1621="","I열의 환율적용방법 선택",IF(I1621="개별환율", "직접입력 하세요.", IF(OR(I1621="가중평균환율",I1621="송금환율"), "직접입력 하세요.", IF(I1621="원화집행", 1, IF(I1621="월별평균환율(미화)",VLOOKUP(MONTH(A1621),월별평균환율!$B$34:$D$45,2,0), IF(I1621="월별평균환율(현지화)",VLOOKUP(MONTH(A1621),월별평균환율!$B$34:$D$45,3,0)))))))</f>
        <v>I열의 환율적용방법 선택</v>
      </c>
      <c r="K1621" s="495">
        <f t="shared" si="25"/>
        <v>0</v>
      </c>
      <c r="L1621" s="491"/>
      <c r="M1621" s="496"/>
      <c r="N1621" s="496"/>
    </row>
    <row r="1622" spans="1:14" x14ac:dyDescent="0.3">
      <c r="A1622" s="490"/>
      <c r="B1622" s="490"/>
      <c r="C1622" s="673" t="e">
        <f>VLOOKUP(F1622,DB!$D$4:$G$403,4,FALSE)</f>
        <v>#N/A</v>
      </c>
      <c r="D1622" s="674" t="e">
        <f>VLOOKUP(F1622,DB!$D$4:$G$403,3,FALSE)</f>
        <v>#N/A</v>
      </c>
      <c r="E1622" s="675" t="e">
        <f>VLOOKUP(F1622,DB!$D$4:$G$403,2,FALSE)</f>
        <v>#N/A</v>
      </c>
      <c r="F1622" s="491"/>
      <c r="G1622" s="491"/>
      <c r="H1622" s="492"/>
      <c r="I1622" s="493"/>
      <c r="J1622" s="494" t="str">
        <f>IF(I1622="","I열의 환율적용방법 선택",IF(I1622="개별환율", "직접입력 하세요.", IF(OR(I1622="가중평균환율",I1622="송금환율"), "직접입력 하세요.", IF(I1622="원화집행", 1, IF(I1622="월별평균환율(미화)",VLOOKUP(MONTH(A1622),월별평균환율!$B$34:$D$45,2,0), IF(I1622="월별평균환율(현지화)",VLOOKUP(MONTH(A1622),월별평균환율!$B$34:$D$45,3,0)))))))</f>
        <v>I열의 환율적용방법 선택</v>
      </c>
      <c r="K1622" s="495">
        <f t="shared" si="25"/>
        <v>0</v>
      </c>
      <c r="L1622" s="491"/>
      <c r="M1622" s="496"/>
      <c r="N1622" s="496"/>
    </row>
    <row r="1623" spans="1:14" x14ac:dyDescent="0.3">
      <c r="A1623" s="490"/>
      <c r="B1623" s="490"/>
      <c r="C1623" s="673" t="e">
        <f>VLOOKUP(F1623,DB!$D$4:$G$403,4,FALSE)</f>
        <v>#N/A</v>
      </c>
      <c r="D1623" s="674" t="e">
        <f>VLOOKUP(F1623,DB!$D$4:$G$403,3,FALSE)</f>
        <v>#N/A</v>
      </c>
      <c r="E1623" s="675" t="e">
        <f>VLOOKUP(F1623,DB!$D$4:$G$403,2,FALSE)</f>
        <v>#N/A</v>
      </c>
      <c r="F1623" s="491"/>
      <c r="G1623" s="491"/>
      <c r="H1623" s="492"/>
      <c r="I1623" s="493"/>
      <c r="J1623" s="494" t="str">
        <f>IF(I1623="","I열의 환율적용방법 선택",IF(I1623="개별환율", "직접입력 하세요.", IF(OR(I1623="가중평균환율",I1623="송금환율"), "직접입력 하세요.", IF(I1623="원화집행", 1, IF(I1623="월별평균환율(미화)",VLOOKUP(MONTH(A1623),월별평균환율!$B$34:$D$45,2,0), IF(I1623="월별평균환율(현지화)",VLOOKUP(MONTH(A1623),월별평균환율!$B$34:$D$45,3,0)))))))</f>
        <v>I열의 환율적용방법 선택</v>
      </c>
      <c r="K1623" s="495">
        <f t="shared" si="25"/>
        <v>0</v>
      </c>
      <c r="L1623" s="491"/>
      <c r="M1623" s="496"/>
      <c r="N1623" s="496"/>
    </row>
    <row r="1624" spans="1:14" x14ac:dyDescent="0.3">
      <c r="A1624" s="490"/>
      <c r="B1624" s="490"/>
      <c r="C1624" s="673" t="e">
        <f>VLOOKUP(F1624,DB!$D$4:$G$403,4,FALSE)</f>
        <v>#N/A</v>
      </c>
      <c r="D1624" s="674" t="e">
        <f>VLOOKUP(F1624,DB!$D$4:$G$403,3,FALSE)</f>
        <v>#N/A</v>
      </c>
      <c r="E1624" s="675" t="e">
        <f>VLOOKUP(F1624,DB!$D$4:$G$403,2,FALSE)</f>
        <v>#N/A</v>
      </c>
      <c r="F1624" s="491"/>
      <c r="G1624" s="491"/>
      <c r="H1624" s="492"/>
      <c r="I1624" s="493"/>
      <c r="J1624" s="494" t="str">
        <f>IF(I1624="","I열의 환율적용방법 선택",IF(I1624="개별환율", "직접입력 하세요.", IF(OR(I1624="가중평균환율",I1624="송금환율"), "직접입력 하세요.", IF(I1624="원화집행", 1, IF(I1624="월별평균환율(미화)",VLOOKUP(MONTH(A1624),월별평균환율!$B$34:$D$45,2,0), IF(I1624="월별평균환율(현지화)",VLOOKUP(MONTH(A1624),월별평균환율!$B$34:$D$45,3,0)))))))</f>
        <v>I열의 환율적용방법 선택</v>
      </c>
      <c r="K1624" s="495">
        <f t="shared" si="25"/>
        <v>0</v>
      </c>
      <c r="L1624" s="491"/>
      <c r="M1624" s="496"/>
      <c r="N1624" s="496"/>
    </row>
    <row r="1625" spans="1:14" x14ac:dyDescent="0.3">
      <c r="A1625" s="490"/>
      <c r="B1625" s="490"/>
      <c r="C1625" s="673" t="e">
        <f>VLOOKUP(F1625,DB!$D$4:$G$403,4,FALSE)</f>
        <v>#N/A</v>
      </c>
      <c r="D1625" s="674" t="e">
        <f>VLOOKUP(F1625,DB!$D$4:$G$403,3,FALSE)</f>
        <v>#N/A</v>
      </c>
      <c r="E1625" s="675" t="e">
        <f>VLOOKUP(F1625,DB!$D$4:$G$403,2,FALSE)</f>
        <v>#N/A</v>
      </c>
      <c r="F1625" s="491"/>
      <c r="G1625" s="491"/>
      <c r="H1625" s="492"/>
      <c r="I1625" s="493"/>
      <c r="J1625" s="494" t="str">
        <f>IF(I1625="","I열의 환율적용방법 선택",IF(I1625="개별환율", "직접입력 하세요.", IF(OR(I1625="가중평균환율",I1625="송금환율"), "직접입력 하세요.", IF(I1625="원화집행", 1, IF(I1625="월별평균환율(미화)",VLOOKUP(MONTH(A1625),월별평균환율!$B$34:$D$45,2,0), IF(I1625="월별평균환율(현지화)",VLOOKUP(MONTH(A1625),월별평균환율!$B$34:$D$45,3,0)))))))</f>
        <v>I열의 환율적용방법 선택</v>
      </c>
      <c r="K1625" s="495">
        <f t="shared" si="25"/>
        <v>0</v>
      </c>
      <c r="L1625" s="491"/>
      <c r="M1625" s="496"/>
      <c r="N1625" s="496"/>
    </row>
    <row r="1626" spans="1:14" x14ac:dyDescent="0.3">
      <c r="A1626" s="490"/>
      <c r="B1626" s="490"/>
      <c r="C1626" s="673" t="e">
        <f>VLOOKUP(F1626,DB!$D$4:$G$403,4,FALSE)</f>
        <v>#N/A</v>
      </c>
      <c r="D1626" s="674" t="e">
        <f>VLOOKUP(F1626,DB!$D$4:$G$403,3,FALSE)</f>
        <v>#N/A</v>
      </c>
      <c r="E1626" s="675" t="e">
        <f>VLOOKUP(F1626,DB!$D$4:$G$403,2,FALSE)</f>
        <v>#N/A</v>
      </c>
      <c r="F1626" s="491"/>
      <c r="G1626" s="491"/>
      <c r="H1626" s="492"/>
      <c r="I1626" s="493"/>
      <c r="J1626" s="494" t="str">
        <f>IF(I1626="","I열의 환율적용방법 선택",IF(I1626="개별환율", "직접입력 하세요.", IF(OR(I1626="가중평균환율",I1626="송금환율"), "직접입력 하세요.", IF(I1626="원화집행", 1, IF(I1626="월별평균환율(미화)",VLOOKUP(MONTH(A1626),월별평균환율!$B$34:$D$45,2,0), IF(I1626="월별평균환율(현지화)",VLOOKUP(MONTH(A1626),월별평균환율!$B$34:$D$45,3,0)))))))</f>
        <v>I열의 환율적용방법 선택</v>
      </c>
      <c r="K1626" s="495">
        <f t="shared" si="25"/>
        <v>0</v>
      </c>
      <c r="L1626" s="491"/>
      <c r="M1626" s="496"/>
      <c r="N1626" s="496"/>
    </row>
    <row r="1627" spans="1:14" x14ac:dyDescent="0.3">
      <c r="A1627" s="490"/>
      <c r="B1627" s="490"/>
      <c r="C1627" s="673" t="e">
        <f>VLOOKUP(F1627,DB!$D$4:$G$403,4,FALSE)</f>
        <v>#N/A</v>
      </c>
      <c r="D1627" s="674" t="e">
        <f>VLOOKUP(F1627,DB!$D$4:$G$403,3,FALSE)</f>
        <v>#N/A</v>
      </c>
      <c r="E1627" s="675" t="e">
        <f>VLOOKUP(F1627,DB!$D$4:$G$403,2,FALSE)</f>
        <v>#N/A</v>
      </c>
      <c r="F1627" s="491"/>
      <c r="G1627" s="491"/>
      <c r="H1627" s="492"/>
      <c r="I1627" s="493"/>
      <c r="J1627" s="494" t="str">
        <f>IF(I1627="","I열의 환율적용방법 선택",IF(I1627="개별환율", "직접입력 하세요.", IF(OR(I1627="가중평균환율",I1627="송금환율"), "직접입력 하세요.", IF(I1627="원화집행", 1, IF(I1627="월별평균환율(미화)",VLOOKUP(MONTH(A1627),월별평균환율!$B$34:$D$45,2,0), IF(I1627="월별평균환율(현지화)",VLOOKUP(MONTH(A1627),월별평균환율!$B$34:$D$45,3,0)))))))</f>
        <v>I열의 환율적용방법 선택</v>
      </c>
      <c r="K1627" s="495">
        <f t="shared" si="25"/>
        <v>0</v>
      </c>
      <c r="L1627" s="491"/>
      <c r="M1627" s="496"/>
      <c r="N1627" s="496"/>
    </row>
    <row r="1628" spans="1:14" x14ac:dyDescent="0.3">
      <c r="A1628" s="490"/>
      <c r="B1628" s="490"/>
      <c r="C1628" s="673" t="e">
        <f>VLOOKUP(F1628,DB!$D$4:$G$403,4,FALSE)</f>
        <v>#N/A</v>
      </c>
      <c r="D1628" s="674" t="e">
        <f>VLOOKUP(F1628,DB!$D$4:$G$403,3,FALSE)</f>
        <v>#N/A</v>
      </c>
      <c r="E1628" s="675" t="e">
        <f>VLOOKUP(F1628,DB!$D$4:$G$403,2,FALSE)</f>
        <v>#N/A</v>
      </c>
      <c r="F1628" s="491"/>
      <c r="G1628" s="491"/>
      <c r="H1628" s="492"/>
      <c r="I1628" s="493"/>
      <c r="J1628" s="494" t="str">
        <f>IF(I1628="","I열의 환율적용방법 선택",IF(I1628="개별환율", "직접입력 하세요.", IF(OR(I1628="가중평균환율",I1628="송금환율"), "직접입력 하세요.", IF(I1628="원화집행", 1, IF(I1628="월별평균환율(미화)",VLOOKUP(MONTH(A1628),월별평균환율!$B$34:$D$45,2,0), IF(I1628="월별평균환율(현지화)",VLOOKUP(MONTH(A1628),월별평균환율!$B$34:$D$45,3,0)))))))</f>
        <v>I열의 환율적용방법 선택</v>
      </c>
      <c r="K1628" s="495">
        <f t="shared" si="25"/>
        <v>0</v>
      </c>
      <c r="L1628" s="491"/>
      <c r="M1628" s="496"/>
      <c r="N1628" s="496"/>
    </row>
    <row r="1629" spans="1:14" x14ac:dyDescent="0.3">
      <c r="A1629" s="490"/>
      <c r="B1629" s="490"/>
      <c r="C1629" s="673" t="e">
        <f>VLOOKUP(F1629,DB!$D$4:$G$403,4,FALSE)</f>
        <v>#N/A</v>
      </c>
      <c r="D1629" s="674" t="e">
        <f>VLOOKUP(F1629,DB!$D$4:$G$403,3,FALSE)</f>
        <v>#N/A</v>
      </c>
      <c r="E1629" s="675" t="e">
        <f>VLOOKUP(F1629,DB!$D$4:$G$403,2,FALSE)</f>
        <v>#N/A</v>
      </c>
      <c r="F1629" s="491"/>
      <c r="G1629" s="491"/>
      <c r="H1629" s="492"/>
      <c r="I1629" s="493"/>
      <c r="J1629" s="494" t="str">
        <f>IF(I1629="","I열의 환율적용방법 선택",IF(I1629="개별환율", "직접입력 하세요.", IF(OR(I1629="가중평균환율",I1629="송금환율"), "직접입력 하세요.", IF(I1629="원화집행", 1, IF(I1629="월별평균환율(미화)",VLOOKUP(MONTH(A1629),월별평균환율!$B$34:$D$45,2,0), IF(I1629="월별평균환율(현지화)",VLOOKUP(MONTH(A1629),월별평균환율!$B$34:$D$45,3,0)))))))</f>
        <v>I열의 환율적용방법 선택</v>
      </c>
      <c r="K1629" s="495">
        <f t="shared" si="25"/>
        <v>0</v>
      </c>
      <c r="L1629" s="491"/>
      <c r="M1629" s="496"/>
      <c r="N1629" s="496"/>
    </row>
    <row r="1630" spans="1:14" x14ac:dyDescent="0.3">
      <c r="A1630" s="490"/>
      <c r="B1630" s="490"/>
      <c r="C1630" s="673" t="e">
        <f>VLOOKUP(F1630,DB!$D$4:$G$403,4,FALSE)</f>
        <v>#N/A</v>
      </c>
      <c r="D1630" s="674" t="e">
        <f>VLOOKUP(F1630,DB!$D$4:$G$403,3,FALSE)</f>
        <v>#N/A</v>
      </c>
      <c r="E1630" s="675" t="e">
        <f>VLOOKUP(F1630,DB!$D$4:$G$403,2,FALSE)</f>
        <v>#N/A</v>
      </c>
      <c r="F1630" s="491"/>
      <c r="G1630" s="491"/>
      <c r="H1630" s="492"/>
      <c r="I1630" s="493"/>
      <c r="J1630" s="494" t="str">
        <f>IF(I1630="","I열의 환율적용방법 선택",IF(I1630="개별환율", "직접입력 하세요.", IF(OR(I1630="가중평균환율",I1630="송금환율"), "직접입력 하세요.", IF(I1630="원화집행", 1, IF(I1630="월별평균환율(미화)",VLOOKUP(MONTH(A1630),월별평균환율!$B$34:$D$45,2,0), IF(I1630="월별평균환율(현지화)",VLOOKUP(MONTH(A1630),월별평균환율!$B$34:$D$45,3,0)))))))</f>
        <v>I열의 환율적용방법 선택</v>
      </c>
      <c r="K1630" s="495">
        <f t="shared" si="25"/>
        <v>0</v>
      </c>
      <c r="L1630" s="491"/>
      <c r="M1630" s="496"/>
      <c r="N1630" s="496"/>
    </row>
    <row r="1631" spans="1:14" x14ac:dyDescent="0.3">
      <c r="A1631" s="490"/>
      <c r="B1631" s="490"/>
      <c r="C1631" s="673" t="e">
        <f>VLOOKUP(F1631,DB!$D$4:$G$403,4,FALSE)</f>
        <v>#N/A</v>
      </c>
      <c r="D1631" s="674" t="e">
        <f>VLOOKUP(F1631,DB!$D$4:$G$403,3,FALSE)</f>
        <v>#N/A</v>
      </c>
      <c r="E1631" s="675" t="e">
        <f>VLOOKUP(F1631,DB!$D$4:$G$403,2,FALSE)</f>
        <v>#N/A</v>
      </c>
      <c r="F1631" s="491"/>
      <c r="G1631" s="491"/>
      <c r="H1631" s="492"/>
      <c r="I1631" s="493"/>
      <c r="J1631" s="494" t="str">
        <f>IF(I1631="","I열의 환율적용방법 선택",IF(I1631="개별환율", "직접입력 하세요.", IF(OR(I1631="가중평균환율",I1631="송금환율"), "직접입력 하세요.", IF(I1631="원화집행", 1, IF(I1631="월별평균환율(미화)",VLOOKUP(MONTH(A1631),월별평균환율!$B$34:$D$45,2,0), IF(I1631="월별평균환율(현지화)",VLOOKUP(MONTH(A1631),월별평균환율!$B$34:$D$45,3,0)))))))</f>
        <v>I열의 환율적용방법 선택</v>
      </c>
      <c r="K1631" s="495">
        <f t="shared" si="25"/>
        <v>0</v>
      </c>
      <c r="L1631" s="491"/>
      <c r="M1631" s="496"/>
      <c r="N1631" s="496"/>
    </row>
    <row r="1632" spans="1:14" x14ac:dyDescent="0.3">
      <c r="A1632" s="490"/>
      <c r="B1632" s="490"/>
      <c r="C1632" s="673" t="e">
        <f>VLOOKUP(F1632,DB!$D$4:$G$403,4,FALSE)</f>
        <v>#N/A</v>
      </c>
      <c r="D1632" s="674" t="e">
        <f>VLOOKUP(F1632,DB!$D$4:$G$403,3,FALSE)</f>
        <v>#N/A</v>
      </c>
      <c r="E1632" s="675" t="e">
        <f>VLOOKUP(F1632,DB!$D$4:$G$403,2,FALSE)</f>
        <v>#N/A</v>
      </c>
      <c r="F1632" s="491"/>
      <c r="G1632" s="491"/>
      <c r="H1632" s="492"/>
      <c r="I1632" s="493"/>
      <c r="J1632" s="494" t="str">
        <f>IF(I1632="","I열의 환율적용방법 선택",IF(I1632="개별환율", "직접입력 하세요.", IF(OR(I1632="가중평균환율",I1632="송금환율"), "직접입력 하세요.", IF(I1632="원화집행", 1, IF(I1632="월별평균환율(미화)",VLOOKUP(MONTH(A1632),월별평균환율!$B$34:$D$45,2,0), IF(I1632="월별평균환율(현지화)",VLOOKUP(MONTH(A1632),월별평균환율!$B$34:$D$45,3,0)))))))</f>
        <v>I열의 환율적용방법 선택</v>
      </c>
      <c r="K1632" s="495">
        <f t="shared" si="25"/>
        <v>0</v>
      </c>
      <c r="L1632" s="491"/>
      <c r="M1632" s="496"/>
      <c r="N1632" s="496"/>
    </row>
    <row r="1633" spans="1:14" x14ac:dyDescent="0.3">
      <c r="A1633" s="490"/>
      <c r="B1633" s="490"/>
      <c r="C1633" s="673" t="e">
        <f>VLOOKUP(F1633,DB!$D$4:$G$403,4,FALSE)</f>
        <v>#N/A</v>
      </c>
      <c r="D1633" s="674" t="e">
        <f>VLOOKUP(F1633,DB!$D$4:$G$403,3,FALSE)</f>
        <v>#N/A</v>
      </c>
      <c r="E1633" s="675" t="e">
        <f>VLOOKUP(F1633,DB!$D$4:$G$403,2,FALSE)</f>
        <v>#N/A</v>
      </c>
      <c r="F1633" s="491"/>
      <c r="G1633" s="491"/>
      <c r="H1633" s="492"/>
      <c r="I1633" s="493"/>
      <c r="J1633" s="494" t="str">
        <f>IF(I1633="","I열의 환율적용방법 선택",IF(I1633="개별환율", "직접입력 하세요.", IF(OR(I1633="가중평균환율",I1633="송금환율"), "직접입력 하세요.", IF(I1633="원화집행", 1, IF(I1633="월별평균환율(미화)",VLOOKUP(MONTH(A1633),월별평균환율!$B$34:$D$45,2,0), IF(I1633="월별평균환율(현지화)",VLOOKUP(MONTH(A1633),월별평균환율!$B$34:$D$45,3,0)))))))</f>
        <v>I열의 환율적용방법 선택</v>
      </c>
      <c r="K1633" s="495">
        <f t="shared" si="25"/>
        <v>0</v>
      </c>
      <c r="L1633" s="491"/>
      <c r="M1633" s="496"/>
      <c r="N1633" s="496"/>
    </row>
    <row r="1634" spans="1:14" x14ac:dyDescent="0.3">
      <c r="A1634" s="490"/>
      <c r="B1634" s="490"/>
      <c r="C1634" s="673" t="e">
        <f>VLOOKUP(F1634,DB!$D$4:$G$403,4,FALSE)</f>
        <v>#N/A</v>
      </c>
      <c r="D1634" s="674" t="e">
        <f>VLOOKUP(F1634,DB!$D$4:$G$403,3,FALSE)</f>
        <v>#N/A</v>
      </c>
      <c r="E1634" s="675" t="e">
        <f>VLOOKUP(F1634,DB!$D$4:$G$403,2,FALSE)</f>
        <v>#N/A</v>
      </c>
      <c r="F1634" s="491"/>
      <c r="G1634" s="491"/>
      <c r="H1634" s="492"/>
      <c r="I1634" s="493"/>
      <c r="J1634" s="494" t="str">
        <f>IF(I1634="","I열의 환율적용방법 선택",IF(I1634="개별환율", "직접입력 하세요.", IF(OR(I1634="가중평균환율",I1634="송금환율"), "직접입력 하세요.", IF(I1634="원화집행", 1, IF(I1634="월별평균환율(미화)",VLOOKUP(MONTH(A1634),월별평균환율!$B$34:$D$45,2,0), IF(I1634="월별평균환율(현지화)",VLOOKUP(MONTH(A1634),월별평균환율!$B$34:$D$45,3,0)))))))</f>
        <v>I열의 환율적용방법 선택</v>
      </c>
      <c r="K1634" s="495">
        <f t="shared" si="25"/>
        <v>0</v>
      </c>
      <c r="L1634" s="491"/>
      <c r="M1634" s="496"/>
      <c r="N1634" s="496"/>
    </row>
    <row r="1635" spans="1:14" x14ac:dyDescent="0.3">
      <c r="A1635" s="490"/>
      <c r="B1635" s="490"/>
      <c r="C1635" s="673" t="e">
        <f>VLOOKUP(F1635,DB!$D$4:$G$403,4,FALSE)</f>
        <v>#N/A</v>
      </c>
      <c r="D1635" s="674" t="e">
        <f>VLOOKUP(F1635,DB!$D$4:$G$403,3,FALSE)</f>
        <v>#N/A</v>
      </c>
      <c r="E1635" s="675" t="e">
        <f>VLOOKUP(F1635,DB!$D$4:$G$403,2,FALSE)</f>
        <v>#N/A</v>
      </c>
      <c r="F1635" s="491"/>
      <c r="G1635" s="491"/>
      <c r="H1635" s="492"/>
      <c r="I1635" s="493"/>
      <c r="J1635" s="494" t="str">
        <f>IF(I1635="","I열의 환율적용방법 선택",IF(I1635="개별환율", "직접입력 하세요.", IF(OR(I1635="가중평균환율",I1635="송금환율"), "직접입력 하세요.", IF(I1635="원화집행", 1, IF(I1635="월별평균환율(미화)",VLOOKUP(MONTH(A1635),월별평균환율!$B$34:$D$45,2,0), IF(I1635="월별평균환율(현지화)",VLOOKUP(MONTH(A1635),월별평균환율!$B$34:$D$45,3,0)))))))</f>
        <v>I열의 환율적용방법 선택</v>
      </c>
      <c r="K1635" s="495">
        <f t="shared" si="25"/>
        <v>0</v>
      </c>
      <c r="L1635" s="491"/>
      <c r="M1635" s="496"/>
      <c r="N1635" s="496"/>
    </row>
    <row r="1636" spans="1:14" x14ac:dyDescent="0.3">
      <c r="A1636" s="490"/>
      <c r="B1636" s="490"/>
      <c r="C1636" s="673" t="e">
        <f>VLOOKUP(F1636,DB!$D$4:$G$403,4,FALSE)</f>
        <v>#N/A</v>
      </c>
      <c r="D1636" s="674" t="e">
        <f>VLOOKUP(F1636,DB!$D$4:$G$403,3,FALSE)</f>
        <v>#N/A</v>
      </c>
      <c r="E1636" s="675" t="e">
        <f>VLOOKUP(F1636,DB!$D$4:$G$403,2,FALSE)</f>
        <v>#N/A</v>
      </c>
      <c r="F1636" s="491"/>
      <c r="G1636" s="491"/>
      <c r="H1636" s="492"/>
      <c r="I1636" s="493"/>
      <c r="J1636" s="494" t="str">
        <f>IF(I1636="","I열의 환율적용방법 선택",IF(I1636="개별환율", "직접입력 하세요.", IF(OR(I1636="가중평균환율",I1636="송금환율"), "직접입력 하세요.", IF(I1636="원화집행", 1, IF(I1636="월별평균환율(미화)",VLOOKUP(MONTH(A1636),월별평균환율!$B$34:$D$45,2,0), IF(I1636="월별평균환율(현지화)",VLOOKUP(MONTH(A1636),월별평균환율!$B$34:$D$45,3,0)))))))</f>
        <v>I열의 환율적용방법 선택</v>
      </c>
      <c r="K1636" s="495">
        <f t="shared" si="25"/>
        <v>0</v>
      </c>
      <c r="L1636" s="491"/>
      <c r="M1636" s="496"/>
      <c r="N1636" s="496"/>
    </row>
    <row r="1637" spans="1:14" x14ac:dyDescent="0.3">
      <c r="A1637" s="490"/>
      <c r="B1637" s="490"/>
      <c r="C1637" s="673" t="e">
        <f>VLOOKUP(F1637,DB!$D$4:$G$403,4,FALSE)</f>
        <v>#N/A</v>
      </c>
      <c r="D1637" s="674" t="e">
        <f>VLOOKUP(F1637,DB!$D$4:$G$403,3,FALSE)</f>
        <v>#N/A</v>
      </c>
      <c r="E1637" s="675" t="e">
        <f>VLOOKUP(F1637,DB!$D$4:$G$403,2,FALSE)</f>
        <v>#N/A</v>
      </c>
      <c r="F1637" s="491"/>
      <c r="G1637" s="491"/>
      <c r="H1637" s="492"/>
      <c r="I1637" s="493"/>
      <c r="J1637" s="494" t="str">
        <f>IF(I1637="","I열의 환율적용방법 선택",IF(I1637="개별환율", "직접입력 하세요.", IF(OR(I1637="가중평균환율",I1637="송금환율"), "직접입력 하세요.", IF(I1637="원화집행", 1, IF(I1637="월별평균환율(미화)",VLOOKUP(MONTH(A1637),월별평균환율!$B$34:$D$45,2,0), IF(I1637="월별평균환율(현지화)",VLOOKUP(MONTH(A1637),월별평균환율!$B$34:$D$45,3,0)))))))</f>
        <v>I열의 환율적용방법 선택</v>
      </c>
      <c r="K1637" s="495">
        <f t="shared" si="25"/>
        <v>0</v>
      </c>
      <c r="L1637" s="491"/>
      <c r="M1637" s="496"/>
      <c r="N1637" s="496"/>
    </row>
    <row r="1638" spans="1:14" x14ac:dyDescent="0.3">
      <c r="A1638" s="490"/>
      <c r="B1638" s="490"/>
      <c r="C1638" s="673" t="e">
        <f>VLOOKUP(F1638,DB!$D$4:$G$403,4,FALSE)</f>
        <v>#N/A</v>
      </c>
      <c r="D1638" s="674" t="e">
        <f>VLOOKUP(F1638,DB!$D$4:$G$403,3,FALSE)</f>
        <v>#N/A</v>
      </c>
      <c r="E1638" s="675" t="e">
        <f>VLOOKUP(F1638,DB!$D$4:$G$403,2,FALSE)</f>
        <v>#N/A</v>
      </c>
      <c r="F1638" s="491"/>
      <c r="G1638" s="491"/>
      <c r="H1638" s="492"/>
      <c r="I1638" s="493"/>
      <c r="J1638" s="494" t="str">
        <f>IF(I1638="","I열의 환율적용방법 선택",IF(I1638="개별환율", "직접입력 하세요.", IF(OR(I1638="가중평균환율",I1638="송금환율"), "직접입력 하세요.", IF(I1638="원화집행", 1, IF(I1638="월별평균환율(미화)",VLOOKUP(MONTH(A1638),월별평균환율!$B$34:$D$45,2,0), IF(I1638="월별평균환율(현지화)",VLOOKUP(MONTH(A1638),월별평균환율!$B$34:$D$45,3,0)))))))</f>
        <v>I열의 환율적용방법 선택</v>
      </c>
      <c r="K1638" s="495">
        <f t="shared" si="25"/>
        <v>0</v>
      </c>
      <c r="L1638" s="491"/>
      <c r="M1638" s="496"/>
      <c r="N1638" s="496"/>
    </row>
    <row r="1639" spans="1:14" x14ac:dyDescent="0.3">
      <c r="A1639" s="490"/>
      <c r="B1639" s="490"/>
      <c r="C1639" s="673" t="e">
        <f>VLOOKUP(F1639,DB!$D$4:$G$403,4,FALSE)</f>
        <v>#N/A</v>
      </c>
      <c r="D1639" s="674" t="e">
        <f>VLOOKUP(F1639,DB!$D$4:$G$403,3,FALSE)</f>
        <v>#N/A</v>
      </c>
      <c r="E1639" s="675" t="e">
        <f>VLOOKUP(F1639,DB!$D$4:$G$403,2,FALSE)</f>
        <v>#N/A</v>
      </c>
      <c r="F1639" s="491"/>
      <c r="G1639" s="491"/>
      <c r="H1639" s="492"/>
      <c r="I1639" s="493"/>
      <c r="J1639" s="494" t="str">
        <f>IF(I1639="","I열의 환율적용방법 선택",IF(I1639="개별환율", "직접입력 하세요.", IF(OR(I1639="가중평균환율",I1639="송금환율"), "직접입력 하세요.", IF(I1639="원화집행", 1, IF(I1639="월별평균환율(미화)",VLOOKUP(MONTH(A1639),월별평균환율!$B$34:$D$45,2,0), IF(I1639="월별평균환율(현지화)",VLOOKUP(MONTH(A1639),월별평균환율!$B$34:$D$45,3,0)))))))</f>
        <v>I열의 환율적용방법 선택</v>
      </c>
      <c r="K1639" s="495">
        <f t="shared" si="25"/>
        <v>0</v>
      </c>
      <c r="L1639" s="491"/>
      <c r="M1639" s="496"/>
      <c r="N1639" s="496"/>
    </row>
    <row r="1640" spans="1:14" x14ac:dyDescent="0.3">
      <c r="A1640" s="490"/>
      <c r="B1640" s="490"/>
      <c r="C1640" s="673" t="e">
        <f>VLOOKUP(F1640,DB!$D$4:$G$403,4,FALSE)</f>
        <v>#N/A</v>
      </c>
      <c r="D1640" s="674" t="e">
        <f>VLOOKUP(F1640,DB!$D$4:$G$403,3,FALSE)</f>
        <v>#N/A</v>
      </c>
      <c r="E1640" s="675" t="e">
        <f>VLOOKUP(F1640,DB!$D$4:$G$403,2,FALSE)</f>
        <v>#N/A</v>
      </c>
      <c r="F1640" s="491"/>
      <c r="G1640" s="491"/>
      <c r="H1640" s="492"/>
      <c r="I1640" s="493"/>
      <c r="J1640" s="494" t="str">
        <f>IF(I1640="","I열의 환율적용방법 선택",IF(I1640="개별환율", "직접입력 하세요.", IF(OR(I1640="가중평균환율",I1640="송금환율"), "직접입력 하세요.", IF(I1640="원화집행", 1, IF(I1640="월별평균환율(미화)",VLOOKUP(MONTH(A1640),월별평균환율!$B$34:$D$45,2,0), IF(I1640="월별평균환율(현지화)",VLOOKUP(MONTH(A1640),월별평균환율!$B$34:$D$45,3,0)))))))</f>
        <v>I열의 환율적용방법 선택</v>
      </c>
      <c r="K1640" s="495">
        <f t="shared" si="25"/>
        <v>0</v>
      </c>
      <c r="L1640" s="491"/>
      <c r="M1640" s="496"/>
      <c r="N1640" s="496"/>
    </row>
    <row r="1641" spans="1:14" x14ac:dyDescent="0.3">
      <c r="A1641" s="490"/>
      <c r="B1641" s="490"/>
      <c r="C1641" s="673" t="e">
        <f>VLOOKUP(F1641,DB!$D$4:$G$403,4,FALSE)</f>
        <v>#N/A</v>
      </c>
      <c r="D1641" s="674" t="e">
        <f>VLOOKUP(F1641,DB!$D$4:$G$403,3,FALSE)</f>
        <v>#N/A</v>
      </c>
      <c r="E1641" s="675" t="e">
        <f>VLOOKUP(F1641,DB!$D$4:$G$403,2,FALSE)</f>
        <v>#N/A</v>
      </c>
      <c r="F1641" s="491"/>
      <c r="G1641" s="491"/>
      <c r="H1641" s="492"/>
      <c r="I1641" s="493"/>
      <c r="J1641" s="494" t="str">
        <f>IF(I1641="","I열의 환율적용방법 선택",IF(I1641="개별환율", "직접입력 하세요.", IF(OR(I1641="가중평균환율",I1641="송금환율"), "직접입력 하세요.", IF(I1641="원화집행", 1, IF(I1641="월별평균환율(미화)",VLOOKUP(MONTH(A1641),월별평균환율!$B$34:$D$45,2,0), IF(I1641="월별평균환율(현지화)",VLOOKUP(MONTH(A1641),월별평균환율!$B$34:$D$45,3,0)))))))</f>
        <v>I열의 환율적용방법 선택</v>
      </c>
      <c r="K1641" s="495">
        <f t="shared" si="25"/>
        <v>0</v>
      </c>
      <c r="L1641" s="491"/>
      <c r="M1641" s="496"/>
      <c r="N1641" s="496"/>
    </row>
    <row r="1642" spans="1:14" x14ac:dyDescent="0.3">
      <c r="A1642" s="490"/>
      <c r="B1642" s="490"/>
      <c r="C1642" s="673" t="e">
        <f>VLOOKUP(F1642,DB!$D$4:$G$403,4,FALSE)</f>
        <v>#N/A</v>
      </c>
      <c r="D1642" s="674" t="e">
        <f>VLOOKUP(F1642,DB!$D$4:$G$403,3,FALSE)</f>
        <v>#N/A</v>
      </c>
      <c r="E1642" s="675" t="e">
        <f>VLOOKUP(F1642,DB!$D$4:$G$403,2,FALSE)</f>
        <v>#N/A</v>
      </c>
      <c r="F1642" s="491"/>
      <c r="G1642" s="491"/>
      <c r="H1642" s="492"/>
      <c r="I1642" s="493"/>
      <c r="J1642" s="494" t="str">
        <f>IF(I1642="","I열의 환율적용방법 선택",IF(I1642="개별환율", "직접입력 하세요.", IF(OR(I1642="가중평균환율",I1642="송금환율"), "직접입력 하세요.", IF(I1642="원화집행", 1, IF(I1642="월별평균환율(미화)",VLOOKUP(MONTH(A1642),월별평균환율!$B$34:$D$45,2,0), IF(I1642="월별평균환율(현지화)",VLOOKUP(MONTH(A1642),월별평균환율!$B$34:$D$45,3,0)))))))</f>
        <v>I열의 환율적용방법 선택</v>
      </c>
      <c r="K1642" s="495">
        <f t="shared" si="25"/>
        <v>0</v>
      </c>
      <c r="L1642" s="491"/>
      <c r="M1642" s="496"/>
      <c r="N1642" s="496"/>
    </row>
    <row r="1643" spans="1:14" x14ac:dyDescent="0.3">
      <c r="A1643" s="490"/>
      <c r="B1643" s="490"/>
      <c r="C1643" s="673" t="e">
        <f>VLOOKUP(F1643,DB!$D$4:$G$403,4,FALSE)</f>
        <v>#N/A</v>
      </c>
      <c r="D1643" s="674" t="e">
        <f>VLOOKUP(F1643,DB!$D$4:$G$403,3,FALSE)</f>
        <v>#N/A</v>
      </c>
      <c r="E1643" s="675" t="e">
        <f>VLOOKUP(F1643,DB!$D$4:$G$403,2,FALSE)</f>
        <v>#N/A</v>
      </c>
      <c r="F1643" s="491"/>
      <c r="G1643" s="491"/>
      <c r="H1643" s="492"/>
      <c r="I1643" s="493"/>
      <c r="J1643" s="494" t="str">
        <f>IF(I1643="","I열의 환율적용방법 선택",IF(I1643="개별환율", "직접입력 하세요.", IF(OR(I1643="가중평균환율",I1643="송금환율"), "직접입력 하세요.", IF(I1643="원화집행", 1, IF(I1643="월별평균환율(미화)",VLOOKUP(MONTH(A1643),월별평균환율!$B$34:$D$45,2,0), IF(I1643="월별평균환율(현지화)",VLOOKUP(MONTH(A1643),월별평균환율!$B$34:$D$45,3,0)))))))</f>
        <v>I열의 환율적용방법 선택</v>
      </c>
      <c r="K1643" s="495">
        <f t="shared" si="25"/>
        <v>0</v>
      </c>
      <c r="L1643" s="491"/>
      <c r="M1643" s="496"/>
      <c r="N1643" s="496"/>
    </row>
    <row r="1644" spans="1:14" x14ac:dyDescent="0.3">
      <c r="A1644" s="490"/>
      <c r="B1644" s="490"/>
      <c r="C1644" s="673" t="e">
        <f>VLOOKUP(F1644,DB!$D$4:$G$403,4,FALSE)</f>
        <v>#N/A</v>
      </c>
      <c r="D1644" s="674" t="e">
        <f>VLOOKUP(F1644,DB!$D$4:$G$403,3,FALSE)</f>
        <v>#N/A</v>
      </c>
      <c r="E1644" s="675" t="e">
        <f>VLOOKUP(F1644,DB!$D$4:$G$403,2,FALSE)</f>
        <v>#N/A</v>
      </c>
      <c r="F1644" s="491"/>
      <c r="G1644" s="491"/>
      <c r="H1644" s="492"/>
      <c r="I1644" s="493"/>
      <c r="J1644" s="494" t="str">
        <f>IF(I1644="","I열의 환율적용방법 선택",IF(I1644="개별환율", "직접입력 하세요.", IF(OR(I1644="가중평균환율",I1644="송금환율"), "직접입력 하세요.", IF(I1644="원화집행", 1, IF(I1644="월별평균환율(미화)",VLOOKUP(MONTH(A1644),월별평균환율!$B$34:$D$45,2,0), IF(I1644="월별평균환율(현지화)",VLOOKUP(MONTH(A1644),월별평균환율!$B$34:$D$45,3,0)))))))</f>
        <v>I열의 환율적용방법 선택</v>
      </c>
      <c r="K1644" s="495">
        <f t="shared" si="25"/>
        <v>0</v>
      </c>
      <c r="L1644" s="491"/>
      <c r="M1644" s="496"/>
      <c r="N1644" s="496"/>
    </row>
    <row r="1645" spans="1:14" x14ac:dyDescent="0.3">
      <c r="A1645" s="490"/>
      <c r="B1645" s="490"/>
      <c r="C1645" s="673" t="e">
        <f>VLOOKUP(F1645,DB!$D$4:$G$403,4,FALSE)</f>
        <v>#N/A</v>
      </c>
      <c r="D1645" s="674" t="e">
        <f>VLOOKUP(F1645,DB!$D$4:$G$403,3,FALSE)</f>
        <v>#N/A</v>
      </c>
      <c r="E1645" s="675" t="e">
        <f>VLOOKUP(F1645,DB!$D$4:$G$403,2,FALSE)</f>
        <v>#N/A</v>
      </c>
      <c r="F1645" s="491"/>
      <c r="G1645" s="491"/>
      <c r="H1645" s="492"/>
      <c r="I1645" s="493"/>
      <c r="J1645" s="494" t="str">
        <f>IF(I1645="","I열의 환율적용방법 선택",IF(I1645="개별환율", "직접입력 하세요.", IF(OR(I1645="가중평균환율",I1645="송금환율"), "직접입력 하세요.", IF(I1645="원화집행", 1, IF(I1645="월별평균환율(미화)",VLOOKUP(MONTH(A1645),월별평균환율!$B$34:$D$45,2,0), IF(I1645="월별평균환율(현지화)",VLOOKUP(MONTH(A1645),월별평균환율!$B$34:$D$45,3,0)))))))</f>
        <v>I열의 환율적용방법 선택</v>
      </c>
      <c r="K1645" s="495">
        <f t="shared" si="25"/>
        <v>0</v>
      </c>
      <c r="L1645" s="491"/>
      <c r="M1645" s="496"/>
      <c r="N1645" s="496"/>
    </row>
    <row r="1646" spans="1:14" x14ac:dyDescent="0.3">
      <c r="A1646" s="490"/>
      <c r="B1646" s="490"/>
      <c r="C1646" s="673" t="e">
        <f>VLOOKUP(F1646,DB!$D$4:$G$403,4,FALSE)</f>
        <v>#N/A</v>
      </c>
      <c r="D1646" s="674" t="e">
        <f>VLOOKUP(F1646,DB!$D$4:$G$403,3,FALSE)</f>
        <v>#N/A</v>
      </c>
      <c r="E1646" s="675" t="e">
        <f>VLOOKUP(F1646,DB!$D$4:$G$403,2,FALSE)</f>
        <v>#N/A</v>
      </c>
      <c r="F1646" s="491"/>
      <c r="G1646" s="491"/>
      <c r="H1646" s="492"/>
      <c r="I1646" s="493"/>
      <c r="J1646" s="494" t="str">
        <f>IF(I1646="","I열의 환율적용방법 선택",IF(I1646="개별환율", "직접입력 하세요.", IF(OR(I1646="가중평균환율",I1646="송금환율"), "직접입력 하세요.", IF(I1646="원화집행", 1, IF(I1646="월별평균환율(미화)",VLOOKUP(MONTH(A1646),월별평균환율!$B$34:$D$45,2,0), IF(I1646="월별평균환율(현지화)",VLOOKUP(MONTH(A1646),월별평균환율!$B$34:$D$45,3,0)))))))</f>
        <v>I열의 환율적용방법 선택</v>
      </c>
      <c r="K1646" s="495">
        <f t="shared" si="25"/>
        <v>0</v>
      </c>
      <c r="L1646" s="491"/>
      <c r="M1646" s="496"/>
      <c r="N1646" s="496"/>
    </row>
    <row r="1647" spans="1:14" x14ac:dyDescent="0.3">
      <c r="A1647" s="490"/>
      <c r="B1647" s="490"/>
      <c r="C1647" s="673" t="e">
        <f>VLOOKUP(F1647,DB!$D$4:$G$403,4,FALSE)</f>
        <v>#N/A</v>
      </c>
      <c r="D1647" s="674" t="e">
        <f>VLOOKUP(F1647,DB!$D$4:$G$403,3,FALSE)</f>
        <v>#N/A</v>
      </c>
      <c r="E1647" s="675" t="e">
        <f>VLOOKUP(F1647,DB!$D$4:$G$403,2,FALSE)</f>
        <v>#N/A</v>
      </c>
      <c r="F1647" s="491"/>
      <c r="G1647" s="491"/>
      <c r="H1647" s="492"/>
      <c r="I1647" s="493"/>
      <c r="J1647" s="494" t="str">
        <f>IF(I1647="","I열의 환율적용방법 선택",IF(I1647="개별환율", "직접입력 하세요.", IF(OR(I1647="가중평균환율",I1647="송금환율"), "직접입력 하세요.", IF(I1647="원화집행", 1, IF(I1647="월별평균환율(미화)",VLOOKUP(MONTH(A1647),월별평균환율!$B$34:$D$45,2,0), IF(I1647="월별평균환율(현지화)",VLOOKUP(MONTH(A1647),월별평균환율!$B$34:$D$45,3,0)))))))</f>
        <v>I열의 환율적용방법 선택</v>
      </c>
      <c r="K1647" s="495">
        <f t="shared" si="25"/>
        <v>0</v>
      </c>
      <c r="L1647" s="491"/>
      <c r="M1647" s="496"/>
      <c r="N1647" s="496"/>
    </row>
    <row r="1648" spans="1:14" x14ac:dyDescent="0.3">
      <c r="A1648" s="490"/>
      <c r="B1648" s="490"/>
      <c r="C1648" s="673" t="e">
        <f>VLOOKUP(F1648,DB!$D$4:$G$403,4,FALSE)</f>
        <v>#N/A</v>
      </c>
      <c r="D1648" s="674" t="e">
        <f>VLOOKUP(F1648,DB!$D$4:$G$403,3,FALSE)</f>
        <v>#N/A</v>
      </c>
      <c r="E1648" s="675" t="e">
        <f>VLOOKUP(F1648,DB!$D$4:$G$403,2,FALSE)</f>
        <v>#N/A</v>
      </c>
      <c r="F1648" s="491"/>
      <c r="G1648" s="491"/>
      <c r="H1648" s="492"/>
      <c r="I1648" s="493"/>
      <c r="J1648" s="494" t="str">
        <f>IF(I1648="","I열의 환율적용방법 선택",IF(I1648="개별환율", "직접입력 하세요.", IF(OR(I1648="가중평균환율",I1648="송금환율"), "직접입력 하세요.", IF(I1648="원화집행", 1, IF(I1648="월별평균환율(미화)",VLOOKUP(MONTH(A1648),월별평균환율!$B$34:$D$45,2,0), IF(I1648="월별평균환율(현지화)",VLOOKUP(MONTH(A1648),월별평균환율!$B$34:$D$45,3,0)))))))</f>
        <v>I열의 환율적용방법 선택</v>
      </c>
      <c r="K1648" s="495">
        <f t="shared" si="25"/>
        <v>0</v>
      </c>
      <c r="L1648" s="491"/>
      <c r="M1648" s="496"/>
      <c r="N1648" s="496"/>
    </row>
    <row r="1649" spans="1:14" x14ac:dyDescent="0.3">
      <c r="A1649" s="490"/>
      <c r="B1649" s="490"/>
      <c r="C1649" s="673" t="e">
        <f>VLOOKUP(F1649,DB!$D$4:$G$403,4,FALSE)</f>
        <v>#N/A</v>
      </c>
      <c r="D1649" s="674" t="e">
        <f>VLOOKUP(F1649,DB!$D$4:$G$403,3,FALSE)</f>
        <v>#N/A</v>
      </c>
      <c r="E1649" s="675" t="e">
        <f>VLOOKUP(F1649,DB!$D$4:$G$403,2,FALSE)</f>
        <v>#N/A</v>
      </c>
      <c r="F1649" s="491"/>
      <c r="G1649" s="491"/>
      <c r="H1649" s="492"/>
      <c r="I1649" s="493"/>
      <c r="J1649" s="494" t="str">
        <f>IF(I1649="","I열의 환율적용방법 선택",IF(I1649="개별환율", "직접입력 하세요.", IF(OR(I1649="가중평균환율",I1649="송금환율"), "직접입력 하세요.", IF(I1649="원화집행", 1, IF(I1649="월별평균환율(미화)",VLOOKUP(MONTH(A1649),월별평균환율!$B$34:$D$45,2,0), IF(I1649="월별평균환율(현지화)",VLOOKUP(MONTH(A1649),월별평균환율!$B$34:$D$45,3,0)))))))</f>
        <v>I열의 환율적용방법 선택</v>
      </c>
      <c r="K1649" s="495">
        <f t="shared" si="25"/>
        <v>0</v>
      </c>
      <c r="L1649" s="491"/>
      <c r="M1649" s="496"/>
      <c r="N1649" s="496"/>
    </row>
    <row r="1650" spans="1:14" x14ac:dyDescent="0.3">
      <c r="A1650" s="490"/>
      <c r="B1650" s="490"/>
      <c r="C1650" s="673" t="e">
        <f>VLOOKUP(F1650,DB!$D$4:$G$403,4,FALSE)</f>
        <v>#N/A</v>
      </c>
      <c r="D1650" s="674" t="e">
        <f>VLOOKUP(F1650,DB!$D$4:$G$403,3,FALSE)</f>
        <v>#N/A</v>
      </c>
      <c r="E1650" s="675" t="e">
        <f>VLOOKUP(F1650,DB!$D$4:$G$403,2,FALSE)</f>
        <v>#N/A</v>
      </c>
      <c r="F1650" s="491"/>
      <c r="G1650" s="491"/>
      <c r="H1650" s="492"/>
      <c r="I1650" s="493"/>
      <c r="J1650" s="494" t="str">
        <f>IF(I1650="","I열의 환율적용방법 선택",IF(I1650="개별환율", "직접입력 하세요.", IF(OR(I1650="가중평균환율",I1650="송금환율"), "직접입력 하세요.", IF(I1650="원화집행", 1, IF(I1650="월별평균환율(미화)",VLOOKUP(MONTH(A1650),월별평균환율!$B$34:$D$45,2,0), IF(I1650="월별평균환율(현지화)",VLOOKUP(MONTH(A1650),월별평균환율!$B$34:$D$45,3,0)))))))</f>
        <v>I열의 환율적용방법 선택</v>
      </c>
      <c r="K1650" s="495">
        <f t="shared" si="25"/>
        <v>0</v>
      </c>
      <c r="L1650" s="491"/>
      <c r="M1650" s="496"/>
      <c r="N1650" s="496"/>
    </row>
    <row r="1651" spans="1:14" x14ac:dyDescent="0.3">
      <c r="A1651" s="490"/>
      <c r="B1651" s="490"/>
      <c r="C1651" s="673" t="e">
        <f>VLOOKUP(F1651,DB!$D$4:$G$403,4,FALSE)</f>
        <v>#N/A</v>
      </c>
      <c r="D1651" s="674" t="e">
        <f>VLOOKUP(F1651,DB!$D$4:$G$403,3,FALSE)</f>
        <v>#N/A</v>
      </c>
      <c r="E1651" s="675" t="e">
        <f>VLOOKUP(F1651,DB!$D$4:$G$403,2,FALSE)</f>
        <v>#N/A</v>
      </c>
      <c r="F1651" s="491"/>
      <c r="G1651" s="491"/>
      <c r="H1651" s="492"/>
      <c r="I1651" s="493"/>
      <c r="J1651" s="494" t="str">
        <f>IF(I1651="","I열의 환율적용방법 선택",IF(I1651="개별환율", "직접입력 하세요.", IF(OR(I1651="가중평균환율",I1651="송금환율"), "직접입력 하세요.", IF(I1651="원화집행", 1, IF(I1651="월별평균환율(미화)",VLOOKUP(MONTH(A1651),월별평균환율!$B$34:$D$45,2,0), IF(I1651="월별평균환율(현지화)",VLOOKUP(MONTH(A1651),월별평균환율!$B$34:$D$45,3,0)))))))</f>
        <v>I열의 환율적용방법 선택</v>
      </c>
      <c r="K1651" s="495">
        <f t="shared" si="25"/>
        <v>0</v>
      </c>
      <c r="L1651" s="491"/>
      <c r="M1651" s="496"/>
      <c r="N1651" s="496"/>
    </row>
    <row r="1652" spans="1:14" x14ac:dyDescent="0.3">
      <c r="A1652" s="490"/>
      <c r="B1652" s="490"/>
      <c r="C1652" s="673" t="e">
        <f>VLOOKUP(F1652,DB!$D$4:$G$403,4,FALSE)</f>
        <v>#N/A</v>
      </c>
      <c r="D1652" s="674" t="e">
        <f>VLOOKUP(F1652,DB!$D$4:$G$403,3,FALSE)</f>
        <v>#N/A</v>
      </c>
      <c r="E1652" s="675" t="e">
        <f>VLOOKUP(F1652,DB!$D$4:$G$403,2,FALSE)</f>
        <v>#N/A</v>
      </c>
      <c r="F1652" s="491"/>
      <c r="G1652" s="491"/>
      <c r="H1652" s="492"/>
      <c r="I1652" s="493"/>
      <c r="J1652" s="494" t="str">
        <f>IF(I1652="","I열의 환율적용방법 선택",IF(I1652="개별환율", "직접입력 하세요.", IF(OR(I1652="가중평균환율",I1652="송금환율"), "직접입력 하세요.", IF(I1652="원화집행", 1, IF(I1652="월별평균환율(미화)",VLOOKUP(MONTH(A1652),월별평균환율!$B$34:$D$45,2,0), IF(I1652="월별평균환율(현지화)",VLOOKUP(MONTH(A1652),월별평균환율!$B$34:$D$45,3,0)))))))</f>
        <v>I열의 환율적용방법 선택</v>
      </c>
      <c r="K1652" s="495">
        <f t="shared" si="25"/>
        <v>0</v>
      </c>
      <c r="L1652" s="491"/>
      <c r="M1652" s="496"/>
      <c r="N1652" s="496"/>
    </row>
    <row r="1653" spans="1:14" x14ac:dyDescent="0.3">
      <c r="A1653" s="490"/>
      <c r="B1653" s="490"/>
      <c r="C1653" s="673" t="e">
        <f>VLOOKUP(F1653,DB!$D$4:$G$403,4,FALSE)</f>
        <v>#N/A</v>
      </c>
      <c r="D1653" s="674" t="e">
        <f>VLOOKUP(F1653,DB!$D$4:$G$403,3,FALSE)</f>
        <v>#N/A</v>
      </c>
      <c r="E1653" s="675" t="e">
        <f>VLOOKUP(F1653,DB!$D$4:$G$403,2,FALSE)</f>
        <v>#N/A</v>
      </c>
      <c r="F1653" s="491"/>
      <c r="G1653" s="491"/>
      <c r="H1653" s="492"/>
      <c r="I1653" s="493"/>
      <c r="J1653" s="494" t="str">
        <f>IF(I1653="","I열의 환율적용방법 선택",IF(I1653="개별환율", "직접입력 하세요.", IF(OR(I1653="가중평균환율",I1653="송금환율"), "직접입력 하세요.", IF(I1653="원화집행", 1, IF(I1653="월별평균환율(미화)",VLOOKUP(MONTH(A1653),월별평균환율!$B$34:$D$45,2,0), IF(I1653="월별평균환율(현지화)",VLOOKUP(MONTH(A1653),월별평균환율!$B$34:$D$45,3,0)))))))</f>
        <v>I열의 환율적용방법 선택</v>
      </c>
      <c r="K1653" s="495">
        <f t="shared" si="25"/>
        <v>0</v>
      </c>
      <c r="L1653" s="491"/>
      <c r="M1653" s="496"/>
      <c r="N1653" s="496"/>
    </row>
    <row r="1654" spans="1:14" x14ac:dyDescent="0.3">
      <c r="A1654" s="490"/>
      <c r="B1654" s="490"/>
      <c r="C1654" s="673" t="e">
        <f>VLOOKUP(F1654,DB!$D$4:$G$403,4,FALSE)</f>
        <v>#N/A</v>
      </c>
      <c r="D1654" s="674" t="e">
        <f>VLOOKUP(F1654,DB!$D$4:$G$403,3,FALSE)</f>
        <v>#N/A</v>
      </c>
      <c r="E1654" s="675" t="e">
        <f>VLOOKUP(F1654,DB!$D$4:$G$403,2,FALSE)</f>
        <v>#N/A</v>
      </c>
      <c r="F1654" s="491"/>
      <c r="G1654" s="491"/>
      <c r="H1654" s="492"/>
      <c r="I1654" s="493"/>
      <c r="J1654" s="494" t="str">
        <f>IF(I1654="","I열의 환율적용방법 선택",IF(I1654="개별환율", "직접입력 하세요.", IF(OR(I1654="가중평균환율",I1654="송금환율"), "직접입력 하세요.", IF(I1654="원화집행", 1, IF(I1654="월별평균환율(미화)",VLOOKUP(MONTH(A1654),월별평균환율!$B$34:$D$45,2,0), IF(I1654="월별평균환율(현지화)",VLOOKUP(MONTH(A1654),월별평균환율!$B$34:$D$45,3,0)))))))</f>
        <v>I열의 환율적용방법 선택</v>
      </c>
      <c r="K1654" s="495">
        <f t="shared" si="25"/>
        <v>0</v>
      </c>
      <c r="L1654" s="491"/>
      <c r="M1654" s="496"/>
      <c r="N1654" s="496"/>
    </row>
    <row r="1655" spans="1:14" x14ac:dyDescent="0.3">
      <c r="A1655" s="490"/>
      <c r="B1655" s="490"/>
      <c r="C1655" s="673" t="e">
        <f>VLOOKUP(F1655,DB!$D$4:$G$403,4,FALSE)</f>
        <v>#N/A</v>
      </c>
      <c r="D1655" s="674" t="e">
        <f>VLOOKUP(F1655,DB!$D$4:$G$403,3,FALSE)</f>
        <v>#N/A</v>
      </c>
      <c r="E1655" s="675" t="e">
        <f>VLOOKUP(F1655,DB!$D$4:$G$403,2,FALSE)</f>
        <v>#N/A</v>
      </c>
      <c r="F1655" s="491"/>
      <c r="G1655" s="491"/>
      <c r="H1655" s="492"/>
      <c r="I1655" s="493"/>
      <c r="J1655" s="494" t="str">
        <f>IF(I1655="","I열의 환율적용방법 선택",IF(I1655="개별환율", "직접입력 하세요.", IF(OR(I1655="가중평균환율",I1655="송금환율"), "직접입력 하세요.", IF(I1655="원화집행", 1, IF(I1655="월별평균환율(미화)",VLOOKUP(MONTH(A1655),월별평균환율!$B$34:$D$45,2,0), IF(I1655="월별평균환율(현지화)",VLOOKUP(MONTH(A1655),월별평균환율!$B$34:$D$45,3,0)))))))</f>
        <v>I열의 환율적용방법 선택</v>
      </c>
      <c r="K1655" s="495">
        <f t="shared" si="25"/>
        <v>0</v>
      </c>
      <c r="L1655" s="491"/>
      <c r="M1655" s="496"/>
      <c r="N1655" s="496"/>
    </row>
    <row r="1656" spans="1:14" x14ac:dyDescent="0.3">
      <c r="A1656" s="490"/>
      <c r="B1656" s="490"/>
      <c r="C1656" s="673" t="e">
        <f>VLOOKUP(F1656,DB!$D$4:$G$403,4,FALSE)</f>
        <v>#N/A</v>
      </c>
      <c r="D1656" s="674" t="e">
        <f>VLOOKUP(F1656,DB!$D$4:$G$403,3,FALSE)</f>
        <v>#N/A</v>
      </c>
      <c r="E1656" s="675" t="e">
        <f>VLOOKUP(F1656,DB!$D$4:$G$403,2,FALSE)</f>
        <v>#N/A</v>
      </c>
      <c r="F1656" s="491"/>
      <c r="G1656" s="491"/>
      <c r="H1656" s="492"/>
      <c r="I1656" s="493"/>
      <c r="J1656" s="494" t="str">
        <f>IF(I1656="","I열의 환율적용방법 선택",IF(I1656="개별환율", "직접입력 하세요.", IF(OR(I1656="가중평균환율",I1656="송금환율"), "직접입력 하세요.", IF(I1656="원화집행", 1, IF(I1656="월별평균환율(미화)",VLOOKUP(MONTH(A1656),월별평균환율!$B$34:$D$45,2,0), IF(I1656="월별평균환율(현지화)",VLOOKUP(MONTH(A1656),월별평균환율!$B$34:$D$45,3,0)))))))</f>
        <v>I열의 환율적용방법 선택</v>
      </c>
      <c r="K1656" s="495">
        <f t="shared" si="25"/>
        <v>0</v>
      </c>
      <c r="L1656" s="491"/>
      <c r="M1656" s="496"/>
      <c r="N1656" s="496"/>
    </row>
    <row r="1657" spans="1:14" x14ac:dyDescent="0.3">
      <c r="A1657" s="490"/>
      <c r="B1657" s="490"/>
      <c r="C1657" s="673" t="e">
        <f>VLOOKUP(F1657,DB!$D$4:$G$403,4,FALSE)</f>
        <v>#N/A</v>
      </c>
      <c r="D1657" s="674" t="e">
        <f>VLOOKUP(F1657,DB!$D$4:$G$403,3,FALSE)</f>
        <v>#N/A</v>
      </c>
      <c r="E1657" s="675" t="e">
        <f>VLOOKUP(F1657,DB!$D$4:$G$403,2,FALSE)</f>
        <v>#N/A</v>
      </c>
      <c r="F1657" s="491"/>
      <c r="G1657" s="491"/>
      <c r="H1657" s="492"/>
      <c r="I1657" s="493"/>
      <c r="J1657" s="494" t="str">
        <f>IF(I1657="","I열의 환율적용방법 선택",IF(I1657="개별환율", "직접입력 하세요.", IF(OR(I1657="가중평균환율",I1657="송금환율"), "직접입력 하세요.", IF(I1657="원화집행", 1, IF(I1657="월별평균환율(미화)",VLOOKUP(MONTH(A1657),월별평균환율!$B$34:$D$45,2,0), IF(I1657="월별평균환율(현지화)",VLOOKUP(MONTH(A1657),월별평균환율!$B$34:$D$45,3,0)))))))</f>
        <v>I열의 환율적용방법 선택</v>
      </c>
      <c r="K1657" s="495">
        <f t="shared" si="25"/>
        <v>0</v>
      </c>
      <c r="L1657" s="491"/>
      <c r="M1657" s="496"/>
      <c r="N1657" s="496"/>
    </row>
    <row r="1658" spans="1:14" x14ac:dyDescent="0.3">
      <c r="A1658" s="490"/>
      <c r="B1658" s="490"/>
      <c r="C1658" s="673" t="e">
        <f>VLOOKUP(F1658,DB!$D$4:$G$403,4,FALSE)</f>
        <v>#N/A</v>
      </c>
      <c r="D1658" s="674" t="e">
        <f>VLOOKUP(F1658,DB!$D$4:$G$403,3,FALSE)</f>
        <v>#N/A</v>
      </c>
      <c r="E1658" s="675" t="e">
        <f>VLOOKUP(F1658,DB!$D$4:$G$403,2,FALSE)</f>
        <v>#N/A</v>
      </c>
      <c r="F1658" s="491"/>
      <c r="G1658" s="491"/>
      <c r="H1658" s="492"/>
      <c r="I1658" s="493"/>
      <c r="J1658" s="494" t="str">
        <f>IF(I1658="","I열의 환율적용방법 선택",IF(I1658="개별환율", "직접입력 하세요.", IF(OR(I1658="가중평균환율",I1658="송금환율"), "직접입력 하세요.", IF(I1658="원화집행", 1, IF(I1658="월별평균환율(미화)",VLOOKUP(MONTH(A1658),월별평균환율!$B$34:$D$45,2,0), IF(I1658="월별평균환율(현지화)",VLOOKUP(MONTH(A1658),월별평균환율!$B$34:$D$45,3,0)))))))</f>
        <v>I열의 환율적용방법 선택</v>
      </c>
      <c r="K1658" s="495">
        <f t="shared" si="25"/>
        <v>0</v>
      </c>
      <c r="L1658" s="491"/>
      <c r="M1658" s="496"/>
      <c r="N1658" s="496"/>
    </row>
    <row r="1659" spans="1:14" x14ac:dyDescent="0.3">
      <c r="A1659" s="490"/>
      <c r="B1659" s="490"/>
      <c r="C1659" s="673" t="e">
        <f>VLOOKUP(F1659,DB!$D$4:$G$403,4,FALSE)</f>
        <v>#N/A</v>
      </c>
      <c r="D1659" s="674" t="e">
        <f>VLOOKUP(F1659,DB!$D$4:$G$403,3,FALSE)</f>
        <v>#N/A</v>
      </c>
      <c r="E1659" s="675" t="e">
        <f>VLOOKUP(F1659,DB!$D$4:$G$403,2,FALSE)</f>
        <v>#N/A</v>
      </c>
      <c r="F1659" s="491"/>
      <c r="G1659" s="491"/>
      <c r="H1659" s="492"/>
      <c r="I1659" s="493"/>
      <c r="J1659" s="494" t="str">
        <f>IF(I1659="","I열의 환율적용방법 선택",IF(I1659="개별환율", "직접입력 하세요.", IF(OR(I1659="가중평균환율",I1659="송금환율"), "직접입력 하세요.", IF(I1659="원화집행", 1, IF(I1659="월별평균환율(미화)",VLOOKUP(MONTH(A1659),월별평균환율!$B$34:$D$45,2,0), IF(I1659="월별평균환율(현지화)",VLOOKUP(MONTH(A1659),월별평균환율!$B$34:$D$45,3,0)))))))</f>
        <v>I열의 환율적용방법 선택</v>
      </c>
      <c r="K1659" s="495">
        <f t="shared" si="25"/>
        <v>0</v>
      </c>
      <c r="L1659" s="491"/>
      <c r="M1659" s="496"/>
      <c r="N1659" s="496"/>
    </row>
    <row r="1660" spans="1:14" x14ac:dyDescent="0.3">
      <c r="A1660" s="490"/>
      <c r="B1660" s="490"/>
      <c r="C1660" s="673" t="e">
        <f>VLOOKUP(F1660,DB!$D$4:$G$403,4,FALSE)</f>
        <v>#N/A</v>
      </c>
      <c r="D1660" s="674" t="e">
        <f>VLOOKUP(F1660,DB!$D$4:$G$403,3,FALSE)</f>
        <v>#N/A</v>
      </c>
      <c r="E1660" s="675" t="e">
        <f>VLOOKUP(F1660,DB!$D$4:$G$403,2,FALSE)</f>
        <v>#N/A</v>
      </c>
      <c r="F1660" s="491"/>
      <c r="G1660" s="491"/>
      <c r="H1660" s="492"/>
      <c r="I1660" s="493"/>
      <c r="J1660" s="494" t="str">
        <f>IF(I1660="","I열의 환율적용방법 선택",IF(I1660="개별환율", "직접입력 하세요.", IF(OR(I1660="가중평균환율",I1660="송금환율"), "직접입력 하세요.", IF(I1660="원화집행", 1, IF(I1660="월별평균환율(미화)",VLOOKUP(MONTH(A1660),월별평균환율!$B$34:$D$45,2,0), IF(I1660="월별평균환율(현지화)",VLOOKUP(MONTH(A1660),월별평균환율!$B$34:$D$45,3,0)))))))</f>
        <v>I열의 환율적용방법 선택</v>
      </c>
      <c r="K1660" s="495">
        <f t="shared" si="25"/>
        <v>0</v>
      </c>
      <c r="L1660" s="491"/>
      <c r="M1660" s="496"/>
      <c r="N1660" s="496"/>
    </row>
    <row r="1661" spans="1:14" x14ac:dyDescent="0.3">
      <c r="A1661" s="490"/>
      <c r="B1661" s="490"/>
      <c r="C1661" s="673" t="e">
        <f>VLOOKUP(F1661,DB!$D$4:$G$403,4,FALSE)</f>
        <v>#N/A</v>
      </c>
      <c r="D1661" s="674" t="e">
        <f>VLOOKUP(F1661,DB!$D$4:$G$403,3,FALSE)</f>
        <v>#N/A</v>
      </c>
      <c r="E1661" s="675" t="e">
        <f>VLOOKUP(F1661,DB!$D$4:$G$403,2,FALSE)</f>
        <v>#N/A</v>
      </c>
      <c r="F1661" s="491"/>
      <c r="G1661" s="491"/>
      <c r="H1661" s="492"/>
      <c r="I1661" s="493"/>
      <c r="J1661" s="494" t="str">
        <f>IF(I1661="","I열의 환율적용방법 선택",IF(I1661="개별환율", "직접입력 하세요.", IF(OR(I1661="가중평균환율",I1661="송금환율"), "직접입력 하세요.", IF(I1661="원화집행", 1, IF(I1661="월별평균환율(미화)",VLOOKUP(MONTH(A1661),월별평균환율!$B$34:$D$45,2,0), IF(I1661="월별평균환율(현지화)",VLOOKUP(MONTH(A1661),월별평균환율!$B$34:$D$45,3,0)))))))</f>
        <v>I열의 환율적용방법 선택</v>
      </c>
      <c r="K1661" s="495">
        <f t="shared" si="25"/>
        <v>0</v>
      </c>
      <c r="L1661" s="491"/>
      <c r="M1661" s="496"/>
      <c r="N1661" s="496"/>
    </row>
    <row r="1662" spans="1:14" x14ac:dyDescent="0.3">
      <c r="A1662" s="490"/>
      <c r="B1662" s="490"/>
      <c r="C1662" s="673" t="e">
        <f>VLOOKUP(F1662,DB!$D$4:$G$403,4,FALSE)</f>
        <v>#N/A</v>
      </c>
      <c r="D1662" s="674" t="e">
        <f>VLOOKUP(F1662,DB!$D$4:$G$403,3,FALSE)</f>
        <v>#N/A</v>
      </c>
      <c r="E1662" s="675" t="e">
        <f>VLOOKUP(F1662,DB!$D$4:$G$403,2,FALSE)</f>
        <v>#N/A</v>
      </c>
      <c r="F1662" s="491"/>
      <c r="G1662" s="491"/>
      <c r="H1662" s="492"/>
      <c r="I1662" s="493"/>
      <c r="J1662" s="494" t="str">
        <f>IF(I1662="","I열의 환율적용방법 선택",IF(I1662="개별환율", "직접입력 하세요.", IF(OR(I1662="가중평균환율",I1662="송금환율"), "직접입력 하세요.", IF(I1662="원화집행", 1, IF(I1662="월별평균환율(미화)",VLOOKUP(MONTH(A1662),월별평균환율!$B$34:$D$45,2,0), IF(I1662="월별평균환율(현지화)",VLOOKUP(MONTH(A1662),월별평균환율!$B$34:$D$45,3,0)))))))</f>
        <v>I열의 환율적용방법 선택</v>
      </c>
      <c r="K1662" s="495">
        <f t="shared" si="25"/>
        <v>0</v>
      </c>
      <c r="L1662" s="491"/>
      <c r="M1662" s="496"/>
      <c r="N1662" s="496"/>
    </row>
    <row r="1663" spans="1:14" x14ac:dyDescent="0.3">
      <c r="A1663" s="490"/>
      <c r="B1663" s="490"/>
      <c r="C1663" s="673" t="e">
        <f>VLOOKUP(F1663,DB!$D$4:$G$403,4,FALSE)</f>
        <v>#N/A</v>
      </c>
      <c r="D1663" s="674" t="e">
        <f>VLOOKUP(F1663,DB!$D$4:$G$403,3,FALSE)</f>
        <v>#N/A</v>
      </c>
      <c r="E1663" s="675" t="e">
        <f>VLOOKUP(F1663,DB!$D$4:$G$403,2,FALSE)</f>
        <v>#N/A</v>
      </c>
      <c r="F1663" s="491"/>
      <c r="G1663" s="491"/>
      <c r="H1663" s="492"/>
      <c r="I1663" s="493"/>
      <c r="J1663" s="494" t="str">
        <f>IF(I1663="","I열의 환율적용방법 선택",IF(I1663="개별환율", "직접입력 하세요.", IF(OR(I1663="가중평균환율",I1663="송금환율"), "직접입력 하세요.", IF(I1663="원화집행", 1, IF(I1663="월별평균환율(미화)",VLOOKUP(MONTH(A1663),월별평균환율!$B$34:$D$45,2,0), IF(I1663="월별평균환율(현지화)",VLOOKUP(MONTH(A1663),월별평균환율!$B$34:$D$45,3,0)))))))</f>
        <v>I열의 환율적용방법 선택</v>
      </c>
      <c r="K1663" s="495">
        <f t="shared" si="25"/>
        <v>0</v>
      </c>
      <c r="L1663" s="491"/>
      <c r="M1663" s="496"/>
      <c r="N1663" s="496"/>
    </row>
    <row r="1664" spans="1:14" x14ac:dyDescent="0.3">
      <c r="A1664" s="490"/>
      <c r="B1664" s="490"/>
      <c r="C1664" s="673" t="e">
        <f>VLOOKUP(F1664,DB!$D$4:$G$403,4,FALSE)</f>
        <v>#N/A</v>
      </c>
      <c r="D1664" s="674" t="e">
        <f>VLOOKUP(F1664,DB!$D$4:$G$403,3,FALSE)</f>
        <v>#N/A</v>
      </c>
      <c r="E1664" s="675" t="e">
        <f>VLOOKUP(F1664,DB!$D$4:$G$403,2,FALSE)</f>
        <v>#N/A</v>
      </c>
      <c r="F1664" s="491"/>
      <c r="G1664" s="491"/>
      <c r="H1664" s="492"/>
      <c r="I1664" s="493"/>
      <c r="J1664" s="494" t="str">
        <f>IF(I1664="","I열의 환율적용방법 선택",IF(I1664="개별환율", "직접입력 하세요.", IF(OR(I1664="가중평균환율",I1664="송금환율"), "직접입력 하세요.", IF(I1664="원화집행", 1, IF(I1664="월별평균환율(미화)",VLOOKUP(MONTH(A1664),월별평균환율!$B$34:$D$45,2,0), IF(I1664="월별평균환율(현지화)",VLOOKUP(MONTH(A1664),월별평균환율!$B$34:$D$45,3,0)))))))</f>
        <v>I열의 환율적용방법 선택</v>
      </c>
      <c r="K1664" s="495">
        <f t="shared" si="25"/>
        <v>0</v>
      </c>
      <c r="L1664" s="491"/>
      <c r="M1664" s="496"/>
      <c r="N1664" s="496"/>
    </row>
    <row r="1665" spans="1:14" x14ac:dyDescent="0.3">
      <c r="A1665" s="490"/>
      <c r="B1665" s="490"/>
      <c r="C1665" s="673" t="e">
        <f>VLOOKUP(F1665,DB!$D$4:$G$403,4,FALSE)</f>
        <v>#N/A</v>
      </c>
      <c r="D1665" s="674" t="e">
        <f>VLOOKUP(F1665,DB!$D$4:$G$403,3,FALSE)</f>
        <v>#N/A</v>
      </c>
      <c r="E1665" s="675" t="e">
        <f>VLOOKUP(F1665,DB!$D$4:$G$403,2,FALSE)</f>
        <v>#N/A</v>
      </c>
      <c r="F1665" s="491"/>
      <c r="G1665" s="491"/>
      <c r="H1665" s="492"/>
      <c r="I1665" s="493"/>
      <c r="J1665" s="494" t="str">
        <f>IF(I1665="","I열의 환율적용방법 선택",IF(I1665="개별환율", "직접입력 하세요.", IF(OR(I1665="가중평균환율",I1665="송금환율"), "직접입력 하세요.", IF(I1665="원화집행", 1, IF(I1665="월별평균환율(미화)",VLOOKUP(MONTH(A1665),월별평균환율!$B$34:$D$45,2,0), IF(I1665="월별평균환율(현지화)",VLOOKUP(MONTH(A1665),월별평균환율!$B$34:$D$45,3,0)))))))</f>
        <v>I열의 환율적용방법 선택</v>
      </c>
      <c r="K1665" s="495">
        <f t="shared" si="25"/>
        <v>0</v>
      </c>
      <c r="L1665" s="491"/>
      <c r="M1665" s="496"/>
      <c r="N1665" s="496"/>
    </row>
    <row r="1666" spans="1:14" x14ac:dyDescent="0.3">
      <c r="A1666" s="490"/>
      <c r="B1666" s="490"/>
      <c r="C1666" s="673" t="e">
        <f>VLOOKUP(F1666,DB!$D$4:$G$403,4,FALSE)</f>
        <v>#N/A</v>
      </c>
      <c r="D1666" s="674" t="e">
        <f>VLOOKUP(F1666,DB!$D$4:$G$403,3,FALSE)</f>
        <v>#N/A</v>
      </c>
      <c r="E1666" s="675" t="e">
        <f>VLOOKUP(F1666,DB!$D$4:$G$403,2,FALSE)</f>
        <v>#N/A</v>
      </c>
      <c r="F1666" s="491"/>
      <c r="G1666" s="491"/>
      <c r="H1666" s="492"/>
      <c r="I1666" s="493"/>
      <c r="J1666" s="494" t="str">
        <f>IF(I1666="","I열의 환율적용방법 선택",IF(I1666="개별환율", "직접입력 하세요.", IF(OR(I1666="가중평균환율",I1666="송금환율"), "직접입력 하세요.", IF(I1666="원화집행", 1, IF(I1666="월별평균환율(미화)",VLOOKUP(MONTH(A1666),월별평균환율!$B$34:$D$45,2,0), IF(I1666="월별평균환율(현지화)",VLOOKUP(MONTH(A1666),월별평균환율!$B$34:$D$45,3,0)))))))</f>
        <v>I열의 환율적용방법 선택</v>
      </c>
      <c r="K1666" s="495">
        <f t="shared" si="25"/>
        <v>0</v>
      </c>
      <c r="L1666" s="491"/>
      <c r="M1666" s="496"/>
      <c r="N1666" s="496"/>
    </row>
    <row r="1667" spans="1:14" x14ac:dyDescent="0.3">
      <c r="A1667" s="490"/>
      <c r="B1667" s="490"/>
      <c r="C1667" s="673" t="e">
        <f>VLOOKUP(F1667,DB!$D$4:$G$403,4,FALSE)</f>
        <v>#N/A</v>
      </c>
      <c r="D1667" s="674" t="e">
        <f>VLOOKUP(F1667,DB!$D$4:$G$403,3,FALSE)</f>
        <v>#N/A</v>
      </c>
      <c r="E1667" s="675" t="e">
        <f>VLOOKUP(F1667,DB!$D$4:$G$403,2,FALSE)</f>
        <v>#N/A</v>
      </c>
      <c r="F1667" s="491"/>
      <c r="G1667" s="491"/>
      <c r="H1667" s="492"/>
      <c r="I1667" s="493"/>
      <c r="J1667" s="494" t="str">
        <f>IF(I1667="","I열의 환율적용방법 선택",IF(I1667="개별환율", "직접입력 하세요.", IF(OR(I1667="가중평균환율",I1667="송금환율"), "직접입력 하세요.", IF(I1667="원화집행", 1, IF(I1667="월별평균환율(미화)",VLOOKUP(MONTH(A1667),월별평균환율!$B$34:$D$45,2,0), IF(I1667="월별평균환율(현지화)",VLOOKUP(MONTH(A1667),월별평균환율!$B$34:$D$45,3,0)))))))</f>
        <v>I열의 환율적용방법 선택</v>
      </c>
      <c r="K1667" s="495">
        <f t="shared" si="25"/>
        <v>0</v>
      </c>
      <c r="L1667" s="491"/>
      <c r="M1667" s="496"/>
      <c r="N1667" s="496"/>
    </row>
    <row r="1668" spans="1:14" x14ac:dyDescent="0.3">
      <c r="A1668" s="490"/>
      <c r="B1668" s="490"/>
      <c r="C1668" s="673" t="e">
        <f>VLOOKUP(F1668,DB!$D$4:$G$403,4,FALSE)</f>
        <v>#N/A</v>
      </c>
      <c r="D1668" s="674" t="e">
        <f>VLOOKUP(F1668,DB!$D$4:$G$403,3,FALSE)</f>
        <v>#N/A</v>
      </c>
      <c r="E1668" s="675" t="e">
        <f>VLOOKUP(F1668,DB!$D$4:$G$403,2,FALSE)</f>
        <v>#N/A</v>
      </c>
      <c r="F1668" s="491"/>
      <c r="G1668" s="491"/>
      <c r="H1668" s="492"/>
      <c r="I1668" s="493"/>
      <c r="J1668" s="494" t="str">
        <f>IF(I1668="","I열의 환율적용방법 선택",IF(I1668="개별환율", "직접입력 하세요.", IF(OR(I1668="가중평균환율",I1668="송금환율"), "직접입력 하세요.", IF(I1668="원화집행", 1, IF(I1668="월별평균환율(미화)",VLOOKUP(MONTH(A1668),월별평균환율!$B$34:$D$45,2,0), IF(I1668="월별평균환율(현지화)",VLOOKUP(MONTH(A1668),월별평균환율!$B$34:$D$45,3,0)))))))</f>
        <v>I열의 환율적용방법 선택</v>
      </c>
      <c r="K1668" s="495">
        <f t="shared" si="25"/>
        <v>0</v>
      </c>
      <c r="L1668" s="491"/>
      <c r="M1668" s="496"/>
      <c r="N1668" s="496"/>
    </row>
    <row r="1669" spans="1:14" x14ac:dyDescent="0.3">
      <c r="A1669" s="490"/>
      <c r="B1669" s="490"/>
      <c r="C1669" s="673" t="e">
        <f>VLOOKUP(F1669,DB!$D$4:$G$403,4,FALSE)</f>
        <v>#N/A</v>
      </c>
      <c r="D1669" s="674" t="e">
        <f>VLOOKUP(F1669,DB!$D$4:$G$403,3,FALSE)</f>
        <v>#N/A</v>
      </c>
      <c r="E1669" s="675" t="e">
        <f>VLOOKUP(F1669,DB!$D$4:$G$403,2,FALSE)</f>
        <v>#N/A</v>
      </c>
      <c r="F1669" s="491"/>
      <c r="G1669" s="491"/>
      <c r="H1669" s="492"/>
      <c r="I1669" s="493"/>
      <c r="J1669" s="494" t="str">
        <f>IF(I1669="","I열의 환율적용방법 선택",IF(I1669="개별환율", "직접입력 하세요.", IF(OR(I1669="가중평균환율",I1669="송금환율"), "직접입력 하세요.", IF(I1669="원화집행", 1, IF(I1669="월별평균환율(미화)",VLOOKUP(MONTH(A1669),월별평균환율!$B$34:$D$45,2,0), IF(I1669="월별평균환율(현지화)",VLOOKUP(MONTH(A1669),월별평균환율!$B$34:$D$45,3,0)))))))</f>
        <v>I열의 환율적용방법 선택</v>
      </c>
      <c r="K1669" s="495">
        <f t="shared" ref="K1669:K1732" si="26">IFERROR(ROUND(H1669*J1669, 0),0)</f>
        <v>0</v>
      </c>
      <c r="L1669" s="491"/>
      <c r="M1669" s="496"/>
      <c r="N1669" s="496"/>
    </row>
    <row r="1670" spans="1:14" x14ac:dyDescent="0.3">
      <c r="A1670" s="490"/>
      <c r="B1670" s="490"/>
      <c r="C1670" s="673" t="e">
        <f>VLOOKUP(F1670,DB!$D$4:$G$403,4,FALSE)</f>
        <v>#N/A</v>
      </c>
      <c r="D1670" s="674" t="e">
        <f>VLOOKUP(F1670,DB!$D$4:$G$403,3,FALSE)</f>
        <v>#N/A</v>
      </c>
      <c r="E1670" s="675" t="e">
        <f>VLOOKUP(F1670,DB!$D$4:$G$403,2,FALSE)</f>
        <v>#N/A</v>
      </c>
      <c r="F1670" s="491"/>
      <c r="G1670" s="491"/>
      <c r="H1670" s="492"/>
      <c r="I1670" s="493"/>
      <c r="J1670" s="494" t="str">
        <f>IF(I1670="","I열의 환율적용방법 선택",IF(I1670="개별환율", "직접입력 하세요.", IF(OR(I1670="가중평균환율",I1670="송금환율"), "직접입력 하세요.", IF(I1670="원화집행", 1, IF(I1670="월별평균환율(미화)",VLOOKUP(MONTH(A1670),월별평균환율!$B$34:$D$45,2,0), IF(I1670="월별평균환율(현지화)",VLOOKUP(MONTH(A1670),월별평균환율!$B$34:$D$45,3,0)))))))</f>
        <v>I열의 환율적용방법 선택</v>
      </c>
      <c r="K1670" s="495">
        <f t="shared" si="26"/>
        <v>0</v>
      </c>
      <c r="L1670" s="491"/>
      <c r="M1670" s="496"/>
      <c r="N1670" s="496"/>
    </row>
    <row r="1671" spans="1:14" x14ac:dyDescent="0.3">
      <c r="A1671" s="490"/>
      <c r="B1671" s="490"/>
      <c r="C1671" s="673" t="e">
        <f>VLOOKUP(F1671,DB!$D$4:$G$403,4,FALSE)</f>
        <v>#N/A</v>
      </c>
      <c r="D1671" s="674" t="e">
        <f>VLOOKUP(F1671,DB!$D$4:$G$403,3,FALSE)</f>
        <v>#N/A</v>
      </c>
      <c r="E1671" s="675" t="e">
        <f>VLOOKUP(F1671,DB!$D$4:$G$403,2,FALSE)</f>
        <v>#N/A</v>
      </c>
      <c r="F1671" s="491"/>
      <c r="G1671" s="491"/>
      <c r="H1671" s="492"/>
      <c r="I1671" s="493"/>
      <c r="J1671" s="494" t="str">
        <f>IF(I1671="","I열의 환율적용방법 선택",IF(I1671="개별환율", "직접입력 하세요.", IF(OR(I1671="가중평균환율",I1671="송금환율"), "직접입력 하세요.", IF(I1671="원화집행", 1, IF(I1671="월별평균환율(미화)",VLOOKUP(MONTH(A1671),월별평균환율!$B$34:$D$45,2,0), IF(I1671="월별평균환율(현지화)",VLOOKUP(MONTH(A1671),월별평균환율!$B$34:$D$45,3,0)))))))</f>
        <v>I열의 환율적용방법 선택</v>
      </c>
      <c r="K1671" s="495">
        <f t="shared" si="26"/>
        <v>0</v>
      </c>
      <c r="L1671" s="491"/>
      <c r="M1671" s="496"/>
      <c r="N1671" s="496"/>
    </row>
    <row r="1672" spans="1:14" x14ac:dyDescent="0.3">
      <c r="A1672" s="490"/>
      <c r="B1672" s="490"/>
      <c r="C1672" s="673" t="e">
        <f>VLOOKUP(F1672,DB!$D$4:$G$403,4,FALSE)</f>
        <v>#N/A</v>
      </c>
      <c r="D1672" s="674" t="e">
        <f>VLOOKUP(F1672,DB!$D$4:$G$403,3,FALSE)</f>
        <v>#N/A</v>
      </c>
      <c r="E1672" s="675" t="e">
        <f>VLOOKUP(F1672,DB!$D$4:$G$403,2,FALSE)</f>
        <v>#N/A</v>
      </c>
      <c r="F1672" s="491"/>
      <c r="G1672" s="491"/>
      <c r="H1672" s="492"/>
      <c r="I1672" s="493"/>
      <c r="J1672" s="494" t="str">
        <f>IF(I1672="","I열의 환율적용방법 선택",IF(I1672="개별환율", "직접입력 하세요.", IF(OR(I1672="가중평균환율",I1672="송금환율"), "직접입력 하세요.", IF(I1672="원화집행", 1, IF(I1672="월별평균환율(미화)",VLOOKUP(MONTH(A1672),월별평균환율!$B$34:$D$45,2,0), IF(I1672="월별평균환율(현지화)",VLOOKUP(MONTH(A1672),월별평균환율!$B$34:$D$45,3,0)))))))</f>
        <v>I열의 환율적용방법 선택</v>
      </c>
      <c r="K1672" s="495">
        <f t="shared" si="26"/>
        <v>0</v>
      </c>
      <c r="L1672" s="491"/>
      <c r="M1672" s="496"/>
      <c r="N1672" s="496"/>
    </row>
    <row r="1673" spans="1:14" x14ac:dyDescent="0.3">
      <c r="A1673" s="490"/>
      <c r="B1673" s="490"/>
      <c r="C1673" s="673" t="e">
        <f>VLOOKUP(F1673,DB!$D$4:$G$403,4,FALSE)</f>
        <v>#N/A</v>
      </c>
      <c r="D1673" s="674" t="e">
        <f>VLOOKUP(F1673,DB!$D$4:$G$403,3,FALSE)</f>
        <v>#N/A</v>
      </c>
      <c r="E1673" s="675" t="e">
        <f>VLOOKUP(F1673,DB!$D$4:$G$403,2,FALSE)</f>
        <v>#N/A</v>
      </c>
      <c r="F1673" s="491"/>
      <c r="G1673" s="491"/>
      <c r="H1673" s="492"/>
      <c r="I1673" s="493"/>
      <c r="J1673" s="494" t="str">
        <f>IF(I1673="","I열의 환율적용방법 선택",IF(I1673="개별환율", "직접입력 하세요.", IF(OR(I1673="가중평균환율",I1673="송금환율"), "직접입력 하세요.", IF(I1673="원화집행", 1, IF(I1673="월별평균환율(미화)",VLOOKUP(MONTH(A1673),월별평균환율!$B$34:$D$45,2,0), IF(I1673="월별평균환율(현지화)",VLOOKUP(MONTH(A1673),월별평균환율!$B$34:$D$45,3,0)))))))</f>
        <v>I열의 환율적용방법 선택</v>
      </c>
      <c r="K1673" s="495">
        <f t="shared" si="26"/>
        <v>0</v>
      </c>
      <c r="L1673" s="491"/>
      <c r="M1673" s="496"/>
      <c r="N1673" s="496"/>
    </row>
    <row r="1674" spans="1:14" x14ac:dyDescent="0.3">
      <c r="A1674" s="490"/>
      <c r="B1674" s="490"/>
      <c r="C1674" s="673" t="e">
        <f>VLOOKUP(F1674,DB!$D$4:$G$403,4,FALSE)</f>
        <v>#N/A</v>
      </c>
      <c r="D1674" s="674" t="e">
        <f>VLOOKUP(F1674,DB!$D$4:$G$403,3,FALSE)</f>
        <v>#N/A</v>
      </c>
      <c r="E1674" s="675" t="e">
        <f>VLOOKUP(F1674,DB!$D$4:$G$403,2,FALSE)</f>
        <v>#N/A</v>
      </c>
      <c r="F1674" s="491"/>
      <c r="G1674" s="491"/>
      <c r="H1674" s="492"/>
      <c r="I1674" s="493"/>
      <c r="J1674" s="494" t="str">
        <f>IF(I1674="","I열의 환율적용방법 선택",IF(I1674="개별환율", "직접입력 하세요.", IF(OR(I1674="가중평균환율",I1674="송금환율"), "직접입력 하세요.", IF(I1674="원화집행", 1, IF(I1674="월별평균환율(미화)",VLOOKUP(MONTH(A1674),월별평균환율!$B$34:$D$45,2,0), IF(I1674="월별평균환율(현지화)",VLOOKUP(MONTH(A1674),월별평균환율!$B$34:$D$45,3,0)))))))</f>
        <v>I열의 환율적용방법 선택</v>
      </c>
      <c r="K1674" s="495">
        <f t="shared" si="26"/>
        <v>0</v>
      </c>
      <c r="L1674" s="491"/>
      <c r="M1674" s="496"/>
      <c r="N1674" s="496"/>
    </row>
    <row r="1675" spans="1:14" x14ac:dyDescent="0.3">
      <c r="A1675" s="490"/>
      <c r="B1675" s="490"/>
      <c r="C1675" s="673" t="e">
        <f>VLOOKUP(F1675,DB!$D$4:$G$403,4,FALSE)</f>
        <v>#N/A</v>
      </c>
      <c r="D1675" s="674" t="e">
        <f>VLOOKUP(F1675,DB!$D$4:$G$403,3,FALSE)</f>
        <v>#N/A</v>
      </c>
      <c r="E1675" s="675" t="e">
        <f>VLOOKUP(F1675,DB!$D$4:$G$403,2,FALSE)</f>
        <v>#N/A</v>
      </c>
      <c r="F1675" s="491"/>
      <c r="G1675" s="491"/>
      <c r="H1675" s="492"/>
      <c r="I1675" s="493"/>
      <c r="J1675" s="494" t="str">
        <f>IF(I1675="","I열의 환율적용방법 선택",IF(I1675="개별환율", "직접입력 하세요.", IF(OR(I1675="가중평균환율",I1675="송금환율"), "직접입력 하세요.", IF(I1675="원화집행", 1, IF(I1675="월별평균환율(미화)",VLOOKUP(MONTH(A1675),월별평균환율!$B$34:$D$45,2,0), IF(I1675="월별평균환율(현지화)",VLOOKUP(MONTH(A1675),월별평균환율!$B$34:$D$45,3,0)))))))</f>
        <v>I열의 환율적용방법 선택</v>
      </c>
      <c r="K1675" s="495">
        <f t="shared" si="26"/>
        <v>0</v>
      </c>
      <c r="L1675" s="491"/>
      <c r="M1675" s="496"/>
      <c r="N1675" s="496"/>
    </row>
    <row r="1676" spans="1:14" x14ac:dyDescent="0.3">
      <c r="A1676" s="490"/>
      <c r="B1676" s="490"/>
      <c r="C1676" s="673" t="e">
        <f>VLOOKUP(F1676,DB!$D$4:$G$403,4,FALSE)</f>
        <v>#N/A</v>
      </c>
      <c r="D1676" s="674" t="e">
        <f>VLOOKUP(F1676,DB!$D$4:$G$403,3,FALSE)</f>
        <v>#N/A</v>
      </c>
      <c r="E1676" s="675" t="e">
        <f>VLOOKUP(F1676,DB!$D$4:$G$403,2,FALSE)</f>
        <v>#N/A</v>
      </c>
      <c r="F1676" s="491"/>
      <c r="G1676" s="491"/>
      <c r="H1676" s="492"/>
      <c r="I1676" s="493"/>
      <c r="J1676" s="494" t="str">
        <f>IF(I1676="","I열의 환율적용방법 선택",IF(I1676="개별환율", "직접입력 하세요.", IF(OR(I1676="가중평균환율",I1676="송금환율"), "직접입력 하세요.", IF(I1676="원화집행", 1, IF(I1676="월별평균환율(미화)",VLOOKUP(MONTH(A1676),월별평균환율!$B$34:$D$45,2,0), IF(I1676="월별평균환율(현지화)",VLOOKUP(MONTH(A1676),월별평균환율!$B$34:$D$45,3,0)))))))</f>
        <v>I열의 환율적용방법 선택</v>
      </c>
      <c r="K1676" s="495">
        <f t="shared" si="26"/>
        <v>0</v>
      </c>
      <c r="L1676" s="491"/>
      <c r="M1676" s="496"/>
      <c r="N1676" s="496"/>
    </row>
    <row r="1677" spans="1:14" x14ac:dyDescent="0.3">
      <c r="A1677" s="490"/>
      <c r="B1677" s="490"/>
      <c r="C1677" s="673" t="e">
        <f>VLOOKUP(F1677,DB!$D$4:$G$403,4,FALSE)</f>
        <v>#N/A</v>
      </c>
      <c r="D1677" s="674" t="e">
        <f>VLOOKUP(F1677,DB!$D$4:$G$403,3,FALSE)</f>
        <v>#N/A</v>
      </c>
      <c r="E1677" s="675" t="e">
        <f>VLOOKUP(F1677,DB!$D$4:$G$403,2,FALSE)</f>
        <v>#N/A</v>
      </c>
      <c r="F1677" s="491"/>
      <c r="G1677" s="491"/>
      <c r="H1677" s="492"/>
      <c r="I1677" s="493"/>
      <c r="J1677" s="494" t="str">
        <f>IF(I1677="","I열의 환율적용방법 선택",IF(I1677="개별환율", "직접입력 하세요.", IF(OR(I1677="가중평균환율",I1677="송금환율"), "직접입력 하세요.", IF(I1677="원화집행", 1, IF(I1677="월별평균환율(미화)",VLOOKUP(MONTH(A1677),월별평균환율!$B$34:$D$45,2,0), IF(I1677="월별평균환율(현지화)",VLOOKUP(MONTH(A1677),월별평균환율!$B$34:$D$45,3,0)))))))</f>
        <v>I열의 환율적용방법 선택</v>
      </c>
      <c r="K1677" s="495">
        <f t="shared" si="26"/>
        <v>0</v>
      </c>
      <c r="L1677" s="491"/>
      <c r="M1677" s="496"/>
      <c r="N1677" s="496"/>
    </row>
    <row r="1678" spans="1:14" x14ac:dyDescent="0.3">
      <c r="A1678" s="490"/>
      <c r="B1678" s="490"/>
      <c r="C1678" s="673" t="e">
        <f>VLOOKUP(F1678,DB!$D$4:$G$403,4,FALSE)</f>
        <v>#N/A</v>
      </c>
      <c r="D1678" s="674" t="e">
        <f>VLOOKUP(F1678,DB!$D$4:$G$403,3,FALSE)</f>
        <v>#N/A</v>
      </c>
      <c r="E1678" s="675" t="e">
        <f>VLOOKUP(F1678,DB!$D$4:$G$403,2,FALSE)</f>
        <v>#N/A</v>
      </c>
      <c r="F1678" s="491"/>
      <c r="G1678" s="491"/>
      <c r="H1678" s="492"/>
      <c r="I1678" s="493"/>
      <c r="J1678" s="494" t="str">
        <f>IF(I1678="","I열의 환율적용방법 선택",IF(I1678="개별환율", "직접입력 하세요.", IF(OR(I1678="가중평균환율",I1678="송금환율"), "직접입력 하세요.", IF(I1678="원화집행", 1, IF(I1678="월별평균환율(미화)",VLOOKUP(MONTH(A1678),월별평균환율!$B$34:$D$45,2,0), IF(I1678="월별평균환율(현지화)",VLOOKUP(MONTH(A1678),월별평균환율!$B$34:$D$45,3,0)))))))</f>
        <v>I열의 환율적용방법 선택</v>
      </c>
      <c r="K1678" s="495">
        <f t="shared" si="26"/>
        <v>0</v>
      </c>
      <c r="L1678" s="491"/>
      <c r="M1678" s="496"/>
      <c r="N1678" s="496"/>
    </row>
    <row r="1679" spans="1:14" x14ac:dyDescent="0.3">
      <c r="A1679" s="490"/>
      <c r="B1679" s="490"/>
      <c r="C1679" s="673" t="e">
        <f>VLOOKUP(F1679,DB!$D$4:$G$403,4,FALSE)</f>
        <v>#N/A</v>
      </c>
      <c r="D1679" s="674" t="e">
        <f>VLOOKUP(F1679,DB!$D$4:$G$403,3,FALSE)</f>
        <v>#N/A</v>
      </c>
      <c r="E1679" s="675" t="e">
        <f>VLOOKUP(F1679,DB!$D$4:$G$403,2,FALSE)</f>
        <v>#N/A</v>
      </c>
      <c r="F1679" s="491"/>
      <c r="G1679" s="491"/>
      <c r="H1679" s="492"/>
      <c r="I1679" s="493"/>
      <c r="J1679" s="494" t="str">
        <f>IF(I1679="","I열의 환율적용방법 선택",IF(I1679="개별환율", "직접입력 하세요.", IF(OR(I1679="가중평균환율",I1679="송금환율"), "직접입력 하세요.", IF(I1679="원화집행", 1, IF(I1679="월별평균환율(미화)",VLOOKUP(MONTH(A1679),월별평균환율!$B$34:$D$45,2,0), IF(I1679="월별평균환율(현지화)",VLOOKUP(MONTH(A1679),월별평균환율!$B$34:$D$45,3,0)))))))</f>
        <v>I열의 환율적용방법 선택</v>
      </c>
      <c r="K1679" s="495">
        <f t="shared" si="26"/>
        <v>0</v>
      </c>
      <c r="L1679" s="491"/>
      <c r="M1679" s="496"/>
      <c r="N1679" s="496"/>
    </row>
    <row r="1680" spans="1:14" x14ac:dyDescent="0.3">
      <c r="A1680" s="490"/>
      <c r="B1680" s="490"/>
      <c r="C1680" s="673" t="e">
        <f>VLOOKUP(F1680,DB!$D$4:$G$403,4,FALSE)</f>
        <v>#N/A</v>
      </c>
      <c r="D1680" s="674" t="e">
        <f>VLOOKUP(F1680,DB!$D$4:$G$403,3,FALSE)</f>
        <v>#N/A</v>
      </c>
      <c r="E1680" s="675" t="e">
        <f>VLOOKUP(F1680,DB!$D$4:$G$403,2,FALSE)</f>
        <v>#N/A</v>
      </c>
      <c r="F1680" s="491"/>
      <c r="G1680" s="491"/>
      <c r="H1680" s="492"/>
      <c r="I1680" s="493"/>
      <c r="J1680" s="494" t="str">
        <f>IF(I1680="","I열의 환율적용방법 선택",IF(I1680="개별환율", "직접입력 하세요.", IF(OR(I1680="가중평균환율",I1680="송금환율"), "직접입력 하세요.", IF(I1680="원화집행", 1, IF(I1680="월별평균환율(미화)",VLOOKUP(MONTH(A1680),월별평균환율!$B$34:$D$45,2,0), IF(I1680="월별평균환율(현지화)",VLOOKUP(MONTH(A1680),월별평균환율!$B$34:$D$45,3,0)))))))</f>
        <v>I열의 환율적용방법 선택</v>
      </c>
      <c r="K1680" s="495">
        <f t="shared" si="26"/>
        <v>0</v>
      </c>
      <c r="L1680" s="491"/>
      <c r="M1680" s="496"/>
      <c r="N1680" s="496"/>
    </row>
    <row r="1681" spans="1:14" x14ac:dyDescent="0.3">
      <c r="A1681" s="490"/>
      <c r="B1681" s="490"/>
      <c r="C1681" s="673" t="e">
        <f>VLOOKUP(F1681,DB!$D$4:$G$403,4,FALSE)</f>
        <v>#N/A</v>
      </c>
      <c r="D1681" s="674" t="e">
        <f>VLOOKUP(F1681,DB!$D$4:$G$403,3,FALSE)</f>
        <v>#N/A</v>
      </c>
      <c r="E1681" s="675" t="e">
        <f>VLOOKUP(F1681,DB!$D$4:$G$403,2,FALSE)</f>
        <v>#N/A</v>
      </c>
      <c r="F1681" s="491"/>
      <c r="G1681" s="491"/>
      <c r="H1681" s="492"/>
      <c r="I1681" s="493"/>
      <c r="J1681" s="494" t="str">
        <f>IF(I1681="","I열의 환율적용방법 선택",IF(I1681="개별환율", "직접입력 하세요.", IF(OR(I1681="가중평균환율",I1681="송금환율"), "직접입력 하세요.", IF(I1681="원화집행", 1, IF(I1681="월별평균환율(미화)",VLOOKUP(MONTH(A1681),월별평균환율!$B$34:$D$45,2,0), IF(I1681="월별평균환율(현지화)",VLOOKUP(MONTH(A1681),월별평균환율!$B$34:$D$45,3,0)))))))</f>
        <v>I열의 환율적용방법 선택</v>
      </c>
      <c r="K1681" s="495">
        <f t="shared" si="26"/>
        <v>0</v>
      </c>
      <c r="L1681" s="491"/>
      <c r="M1681" s="496"/>
      <c r="N1681" s="496"/>
    </row>
    <row r="1682" spans="1:14" x14ac:dyDescent="0.3">
      <c r="A1682" s="490"/>
      <c r="B1682" s="490"/>
      <c r="C1682" s="673" t="e">
        <f>VLOOKUP(F1682,DB!$D$4:$G$403,4,FALSE)</f>
        <v>#N/A</v>
      </c>
      <c r="D1682" s="674" t="e">
        <f>VLOOKUP(F1682,DB!$D$4:$G$403,3,FALSE)</f>
        <v>#N/A</v>
      </c>
      <c r="E1682" s="675" t="e">
        <f>VLOOKUP(F1682,DB!$D$4:$G$403,2,FALSE)</f>
        <v>#N/A</v>
      </c>
      <c r="F1682" s="491"/>
      <c r="G1682" s="491"/>
      <c r="H1682" s="492"/>
      <c r="I1682" s="493"/>
      <c r="J1682" s="494" t="str">
        <f>IF(I1682="","I열의 환율적용방법 선택",IF(I1682="개별환율", "직접입력 하세요.", IF(OR(I1682="가중평균환율",I1682="송금환율"), "직접입력 하세요.", IF(I1682="원화집행", 1, IF(I1682="월별평균환율(미화)",VLOOKUP(MONTH(A1682),월별평균환율!$B$34:$D$45,2,0), IF(I1682="월별평균환율(현지화)",VLOOKUP(MONTH(A1682),월별평균환율!$B$34:$D$45,3,0)))))))</f>
        <v>I열의 환율적용방법 선택</v>
      </c>
      <c r="K1682" s="495">
        <f t="shared" si="26"/>
        <v>0</v>
      </c>
      <c r="L1682" s="491"/>
      <c r="M1682" s="496"/>
      <c r="N1682" s="496"/>
    </row>
    <row r="1683" spans="1:14" x14ac:dyDescent="0.3">
      <c r="A1683" s="490"/>
      <c r="B1683" s="490"/>
      <c r="C1683" s="673" t="e">
        <f>VLOOKUP(F1683,DB!$D$4:$G$403,4,FALSE)</f>
        <v>#N/A</v>
      </c>
      <c r="D1683" s="674" t="e">
        <f>VLOOKUP(F1683,DB!$D$4:$G$403,3,FALSE)</f>
        <v>#N/A</v>
      </c>
      <c r="E1683" s="675" t="e">
        <f>VLOOKUP(F1683,DB!$D$4:$G$403,2,FALSE)</f>
        <v>#N/A</v>
      </c>
      <c r="F1683" s="491"/>
      <c r="G1683" s="491"/>
      <c r="H1683" s="492"/>
      <c r="I1683" s="493"/>
      <c r="J1683" s="494" t="str">
        <f>IF(I1683="","I열의 환율적용방법 선택",IF(I1683="개별환율", "직접입력 하세요.", IF(OR(I1683="가중평균환율",I1683="송금환율"), "직접입력 하세요.", IF(I1683="원화집행", 1, IF(I1683="월별평균환율(미화)",VLOOKUP(MONTH(A1683),월별평균환율!$B$34:$D$45,2,0), IF(I1683="월별평균환율(현지화)",VLOOKUP(MONTH(A1683),월별평균환율!$B$34:$D$45,3,0)))))))</f>
        <v>I열의 환율적용방법 선택</v>
      </c>
      <c r="K1683" s="495">
        <f t="shared" si="26"/>
        <v>0</v>
      </c>
      <c r="L1683" s="491"/>
      <c r="M1683" s="496"/>
      <c r="N1683" s="496"/>
    </row>
    <row r="1684" spans="1:14" x14ac:dyDescent="0.3">
      <c r="A1684" s="490"/>
      <c r="B1684" s="490"/>
      <c r="C1684" s="673" t="e">
        <f>VLOOKUP(F1684,DB!$D$4:$G$403,4,FALSE)</f>
        <v>#N/A</v>
      </c>
      <c r="D1684" s="674" t="e">
        <f>VLOOKUP(F1684,DB!$D$4:$G$403,3,FALSE)</f>
        <v>#N/A</v>
      </c>
      <c r="E1684" s="675" t="e">
        <f>VLOOKUP(F1684,DB!$D$4:$G$403,2,FALSE)</f>
        <v>#N/A</v>
      </c>
      <c r="F1684" s="491"/>
      <c r="G1684" s="491"/>
      <c r="H1684" s="492"/>
      <c r="I1684" s="493"/>
      <c r="J1684" s="494" t="str">
        <f>IF(I1684="","I열의 환율적용방법 선택",IF(I1684="개별환율", "직접입력 하세요.", IF(OR(I1684="가중평균환율",I1684="송금환율"), "직접입력 하세요.", IF(I1684="원화집행", 1, IF(I1684="월별평균환율(미화)",VLOOKUP(MONTH(A1684),월별평균환율!$B$34:$D$45,2,0), IF(I1684="월별평균환율(현지화)",VLOOKUP(MONTH(A1684),월별평균환율!$B$34:$D$45,3,0)))))))</f>
        <v>I열의 환율적용방법 선택</v>
      </c>
      <c r="K1684" s="495">
        <f t="shared" si="26"/>
        <v>0</v>
      </c>
      <c r="L1684" s="491"/>
      <c r="M1684" s="496"/>
      <c r="N1684" s="496"/>
    </row>
    <row r="1685" spans="1:14" x14ac:dyDescent="0.3">
      <c r="A1685" s="490"/>
      <c r="B1685" s="490"/>
      <c r="C1685" s="673" t="e">
        <f>VLOOKUP(F1685,DB!$D$4:$G$403,4,FALSE)</f>
        <v>#N/A</v>
      </c>
      <c r="D1685" s="674" t="e">
        <f>VLOOKUP(F1685,DB!$D$4:$G$403,3,FALSE)</f>
        <v>#N/A</v>
      </c>
      <c r="E1685" s="675" t="e">
        <f>VLOOKUP(F1685,DB!$D$4:$G$403,2,FALSE)</f>
        <v>#N/A</v>
      </c>
      <c r="F1685" s="491"/>
      <c r="G1685" s="491"/>
      <c r="H1685" s="492"/>
      <c r="I1685" s="493"/>
      <c r="J1685" s="494" t="str">
        <f>IF(I1685="","I열의 환율적용방법 선택",IF(I1685="개별환율", "직접입력 하세요.", IF(OR(I1685="가중평균환율",I1685="송금환율"), "직접입력 하세요.", IF(I1685="원화집행", 1, IF(I1685="월별평균환율(미화)",VLOOKUP(MONTH(A1685),월별평균환율!$B$34:$D$45,2,0), IF(I1685="월별평균환율(현지화)",VLOOKUP(MONTH(A1685),월별평균환율!$B$34:$D$45,3,0)))))))</f>
        <v>I열의 환율적용방법 선택</v>
      </c>
      <c r="K1685" s="495">
        <f t="shared" si="26"/>
        <v>0</v>
      </c>
      <c r="L1685" s="491"/>
      <c r="M1685" s="496"/>
      <c r="N1685" s="496"/>
    </row>
    <row r="1686" spans="1:14" x14ac:dyDescent="0.3">
      <c r="A1686" s="490"/>
      <c r="B1686" s="490"/>
      <c r="C1686" s="673" t="e">
        <f>VLOOKUP(F1686,DB!$D$4:$G$403,4,FALSE)</f>
        <v>#N/A</v>
      </c>
      <c r="D1686" s="674" t="e">
        <f>VLOOKUP(F1686,DB!$D$4:$G$403,3,FALSE)</f>
        <v>#N/A</v>
      </c>
      <c r="E1686" s="675" t="e">
        <f>VLOOKUP(F1686,DB!$D$4:$G$403,2,FALSE)</f>
        <v>#N/A</v>
      </c>
      <c r="F1686" s="491"/>
      <c r="G1686" s="491"/>
      <c r="H1686" s="492"/>
      <c r="I1686" s="493"/>
      <c r="J1686" s="494" t="str">
        <f>IF(I1686="","I열의 환율적용방법 선택",IF(I1686="개별환율", "직접입력 하세요.", IF(OR(I1686="가중평균환율",I1686="송금환율"), "직접입력 하세요.", IF(I1686="원화집행", 1, IF(I1686="월별평균환율(미화)",VLOOKUP(MONTH(A1686),월별평균환율!$B$34:$D$45,2,0), IF(I1686="월별평균환율(현지화)",VLOOKUP(MONTH(A1686),월별평균환율!$B$34:$D$45,3,0)))))))</f>
        <v>I열의 환율적용방법 선택</v>
      </c>
      <c r="K1686" s="495">
        <f t="shared" si="26"/>
        <v>0</v>
      </c>
      <c r="L1686" s="491"/>
      <c r="M1686" s="496"/>
      <c r="N1686" s="496"/>
    </row>
    <row r="1687" spans="1:14" x14ac:dyDescent="0.3">
      <c r="A1687" s="490"/>
      <c r="B1687" s="490"/>
      <c r="C1687" s="673" t="e">
        <f>VLOOKUP(F1687,DB!$D$4:$G$403,4,FALSE)</f>
        <v>#N/A</v>
      </c>
      <c r="D1687" s="674" t="e">
        <f>VLOOKUP(F1687,DB!$D$4:$G$403,3,FALSE)</f>
        <v>#N/A</v>
      </c>
      <c r="E1687" s="675" t="e">
        <f>VLOOKUP(F1687,DB!$D$4:$G$403,2,FALSE)</f>
        <v>#N/A</v>
      </c>
      <c r="F1687" s="491"/>
      <c r="G1687" s="491"/>
      <c r="H1687" s="492"/>
      <c r="I1687" s="493"/>
      <c r="J1687" s="494" t="str">
        <f>IF(I1687="","I열의 환율적용방법 선택",IF(I1687="개별환율", "직접입력 하세요.", IF(OR(I1687="가중평균환율",I1687="송금환율"), "직접입력 하세요.", IF(I1687="원화집행", 1, IF(I1687="월별평균환율(미화)",VLOOKUP(MONTH(A1687),월별평균환율!$B$34:$D$45,2,0), IF(I1687="월별평균환율(현지화)",VLOOKUP(MONTH(A1687),월별평균환율!$B$34:$D$45,3,0)))))))</f>
        <v>I열의 환율적용방법 선택</v>
      </c>
      <c r="K1687" s="495">
        <f t="shared" si="26"/>
        <v>0</v>
      </c>
      <c r="L1687" s="491"/>
      <c r="M1687" s="496"/>
      <c r="N1687" s="496"/>
    </row>
    <row r="1688" spans="1:14" x14ac:dyDescent="0.3">
      <c r="A1688" s="490"/>
      <c r="B1688" s="490"/>
      <c r="C1688" s="673" t="e">
        <f>VLOOKUP(F1688,DB!$D$4:$G$403,4,FALSE)</f>
        <v>#N/A</v>
      </c>
      <c r="D1688" s="674" t="e">
        <f>VLOOKUP(F1688,DB!$D$4:$G$403,3,FALSE)</f>
        <v>#N/A</v>
      </c>
      <c r="E1688" s="675" t="e">
        <f>VLOOKUP(F1688,DB!$D$4:$G$403,2,FALSE)</f>
        <v>#N/A</v>
      </c>
      <c r="F1688" s="491"/>
      <c r="G1688" s="491"/>
      <c r="H1688" s="492"/>
      <c r="I1688" s="493"/>
      <c r="J1688" s="494" t="str">
        <f>IF(I1688="","I열의 환율적용방법 선택",IF(I1688="개별환율", "직접입력 하세요.", IF(OR(I1688="가중평균환율",I1688="송금환율"), "직접입력 하세요.", IF(I1688="원화집행", 1, IF(I1688="월별평균환율(미화)",VLOOKUP(MONTH(A1688),월별평균환율!$B$34:$D$45,2,0), IF(I1688="월별평균환율(현지화)",VLOOKUP(MONTH(A1688),월별평균환율!$B$34:$D$45,3,0)))))))</f>
        <v>I열의 환율적용방법 선택</v>
      </c>
      <c r="K1688" s="495">
        <f t="shared" si="26"/>
        <v>0</v>
      </c>
      <c r="L1688" s="491"/>
      <c r="M1688" s="496"/>
      <c r="N1688" s="496"/>
    </row>
    <row r="1689" spans="1:14" x14ac:dyDescent="0.3">
      <c r="A1689" s="490"/>
      <c r="B1689" s="490"/>
      <c r="C1689" s="673" t="e">
        <f>VLOOKUP(F1689,DB!$D$4:$G$403,4,FALSE)</f>
        <v>#N/A</v>
      </c>
      <c r="D1689" s="674" t="e">
        <f>VLOOKUP(F1689,DB!$D$4:$G$403,3,FALSE)</f>
        <v>#N/A</v>
      </c>
      <c r="E1689" s="675" t="e">
        <f>VLOOKUP(F1689,DB!$D$4:$G$403,2,FALSE)</f>
        <v>#N/A</v>
      </c>
      <c r="F1689" s="491"/>
      <c r="G1689" s="491"/>
      <c r="H1689" s="492"/>
      <c r="I1689" s="493"/>
      <c r="J1689" s="494" t="str">
        <f>IF(I1689="","I열의 환율적용방법 선택",IF(I1689="개별환율", "직접입력 하세요.", IF(OR(I1689="가중평균환율",I1689="송금환율"), "직접입력 하세요.", IF(I1689="원화집행", 1, IF(I1689="월별평균환율(미화)",VLOOKUP(MONTH(A1689),월별평균환율!$B$34:$D$45,2,0), IF(I1689="월별평균환율(현지화)",VLOOKUP(MONTH(A1689),월별평균환율!$B$34:$D$45,3,0)))))))</f>
        <v>I열의 환율적용방법 선택</v>
      </c>
      <c r="K1689" s="495">
        <f t="shared" si="26"/>
        <v>0</v>
      </c>
      <c r="L1689" s="491"/>
      <c r="M1689" s="496"/>
      <c r="N1689" s="496"/>
    </row>
    <row r="1690" spans="1:14" x14ac:dyDescent="0.3">
      <c r="A1690" s="490"/>
      <c r="B1690" s="490"/>
      <c r="C1690" s="673" t="e">
        <f>VLOOKUP(F1690,DB!$D$4:$G$403,4,FALSE)</f>
        <v>#N/A</v>
      </c>
      <c r="D1690" s="674" t="e">
        <f>VLOOKUP(F1690,DB!$D$4:$G$403,3,FALSE)</f>
        <v>#N/A</v>
      </c>
      <c r="E1690" s="675" t="e">
        <f>VLOOKUP(F1690,DB!$D$4:$G$403,2,FALSE)</f>
        <v>#N/A</v>
      </c>
      <c r="F1690" s="491"/>
      <c r="G1690" s="491"/>
      <c r="H1690" s="492"/>
      <c r="I1690" s="493"/>
      <c r="J1690" s="494" t="str">
        <f>IF(I1690="","I열의 환율적용방법 선택",IF(I1690="개별환율", "직접입력 하세요.", IF(OR(I1690="가중평균환율",I1690="송금환율"), "직접입력 하세요.", IF(I1690="원화집행", 1, IF(I1690="월별평균환율(미화)",VLOOKUP(MONTH(A1690),월별평균환율!$B$34:$D$45,2,0), IF(I1690="월별평균환율(현지화)",VLOOKUP(MONTH(A1690),월별평균환율!$B$34:$D$45,3,0)))))))</f>
        <v>I열의 환율적용방법 선택</v>
      </c>
      <c r="K1690" s="495">
        <f t="shared" si="26"/>
        <v>0</v>
      </c>
      <c r="L1690" s="491"/>
      <c r="M1690" s="496"/>
      <c r="N1690" s="496"/>
    </row>
    <row r="1691" spans="1:14" x14ac:dyDescent="0.3">
      <c r="A1691" s="490"/>
      <c r="B1691" s="490"/>
      <c r="C1691" s="673" t="e">
        <f>VLOOKUP(F1691,DB!$D$4:$G$403,4,FALSE)</f>
        <v>#N/A</v>
      </c>
      <c r="D1691" s="674" t="e">
        <f>VLOOKUP(F1691,DB!$D$4:$G$403,3,FALSE)</f>
        <v>#N/A</v>
      </c>
      <c r="E1691" s="675" t="e">
        <f>VLOOKUP(F1691,DB!$D$4:$G$403,2,FALSE)</f>
        <v>#N/A</v>
      </c>
      <c r="F1691" s="491"/>
      <c r="G1691" s="491"/>
      <c r="H1691" s="492"/>
      <c r="I1691" s="493"/>
      <c r="J1691" s="494" t="str">
        <f>IF(I1691="","I열의 환율적용방법 선택",IF(I1691="개별환율", "직접입력 하세요.", IF(OR(I1691="가중평균환율",I1691="송금환율"), "직접입력 하세요.", IF(I1691="원화집행", 1, IF(I1691="월별평균환율(미화)",VLOOKUP(MONTH(A1691),월별평균환율!$B$34:$D$45,2,0), IF(I1691="월별평균환율(현지화)",VLOOKUP(MONTH(A1691),월별평균환율!$B$34:$D$45,3,0)))))))</f>
        <v>I열의 환율적용방법 선택</v>
      </c>
      <c r="K1691" s="495">
        <f t="shared" si="26"/>
        <v>0</v>
      </c>
      <c r="L1691" s="491"/>
      <c r="M1691" s="496"/>
      <c r="N1691" s="496"/>
    </row>
    <row r="1692" spans="1:14" x14ac:dyDescent="0.3">
      <c r="A1692" s="490"/>
      <c r="B1692" s="490"/>
      <c r="C1692" s="673" t="e">
        <f>VLOOKUP(F1692,DB!$D$4:$G$403,4,FALSE)</f>
        <v>#N/A</v>
      </c>
      <c r="D1692" s="674" t="e">
        <f>VLOOKUP(F1692,DB!$D$4:$G$403,3,FALSE)</f>
        <v>#N/A</v>
      </c>
      <c r="E1692" s="675" t="e">
        <f>VLOOKUP(F1692,DB!$D$4:$G$403,2,FALSE)</f>
        <v>#N/A</v>
      </c>
      <c r="F1692" s="491"/>
      <c r="G1692" s="491"/>
      <c r="H1692" s="492"/>
      <c r="I1692" s="493"/>
      <c r="J1692" s="494" t="str">
        <f>IF(I1692="","I열의 환율적용방법 선택",IF(I1692="개별환율", "직접입력 하세요.", IF(OR(I1692="가중평균환율",I1692="송금환율"), "직접입력 하세요.", IF(I1692="원화집행", 1, IF(I1692="월별평균환율(미화)",VLOOKUP(MONTH(A1692),월별평균환율!$B$34:$D$45,2,0), IF(I1692="월별평균환율(현지화)",VLOOKUP(MONTH(A1692),월별평균환율!$B$34:$D$45,3,0)))))))</f>
        <v>I열의 환율적용방법 선택</v>
      </c>
      <c r="K1692" s="495">
        <f t="shared" si="26"/>
        <v>0</v>
      </c>
      <c r="L1692" s="491"/>
      <c r="M1692" s="496"/>
      <c r="N1692" s="496"/>
    </row>
    <row r="1693" spans="1:14" x14ac:dyDescent="0.3">
      <c r="A1693" s="490"/>
      <c r="B1693" s="490"/>
      <c r="C1693" s="673" t="e">
        <f>VLOOKUP(F1693,DB!$D$4:$G$403,4,FALSE)</f>
        <v>#N/A</v>
      </c>
      <c r="D1693" s="674" t="e">
        <f>VLOOKUP(F1693,DB!$D$4:$G$403,3,FALSE)</f>
        <v>#N/A</v>
      </c>
      <c r="E1693" s="675" t="e">
        <f>VLOOKUP(F1693,DB!$D$4:$G$403,2,FALSE)</f>
        <v>#N/A</v>
      </c>
      <c r="F1693" s="491"/>
      <c r="G1693" s="491"/>
      <c r="H1693" s="492"/>
      <c r="I1693" s="493"/>
      <c r="J1693" s="494" t="str">
        <f>IF(I1693="","I열의 환율적용방법 선택",IF(I1693="개별환율", "직접입력 하세요.", IF(OR(I1693="가중평균환율",I1693="송금환율"), "직접입력 하세요.", IF(I1693="원화집행", 1, IF(I1693="월별평균환율(미화)",VLOOKUP(MONTH(A1693),월별평균환율!$B$34:$D$45,2,0), IF(I1693="월별평균환율(현지화)",VLOOKUP(MONTH(A1693),월별평균환율!$B$34:$D$45,3,0)))))))</f>
        <v>I열의 환율적용방법 선택</v>
      </c>
      <c r="K1693" s="495">
        <f t="shared" si="26"/>
        <v>0</v>
      </c>
      <c r="L1693" s="491"/>
      <c r="M1693" s="496"/>
      <c r="N1693" s="496"/>
    </row>
    <row r="1694" spans="1:14" x14ac:dyDescent="0.3">
      <c r="A1694" s="490"/>
      <c r="B1694" s="490"/>
      <c r="C1694" s="673" t="e">
        <f>VLOOKUP(F1694,DB!$D$4:$G$403,4,FALSE)</f>
        <v>#N/A</v>
      </c>
      <c r="D1694" s="674" t="e">
        <f>VLOOKUP(F1694,DB!$D$4:$G$403,3,FALSE)</f>
        <v>#N/A</v>
      </c>
      <c r="E1694" s="675" t="e">
        <f>VLOOKUP(F1694,DB!$D$4:$G$403,2,FALSE)</f>
        <v>#N/A</v>
      </c>
      <c r="F1694" s="491"/>
      <c r="G1694" s="491"/>
      <c r="H1694" s="492"/>
      <c r="I1694" s="493"/>
      <c r="J1694" s="494" t="str">
        <f>IF(I1694="","I열의 환율적용방법 선택",IF(I1694="개별환율", "직접입력 하세요.", IF(OR(I1694="가중평균환율",I1694="송금환율"), "직접입력 하세요.", IF(I1694="원화집행", 1, IF(I1694="월별평균환율(미화)",VLOOKUP(MONTH(A1694),월별평균환율!$B$34:$D$45,2,0), IF(I1694="월별평균환율(현지화)",VLOOKUP(MONTH(A1694),월별평균환율!$B$34:$D$45,3,0)))))))</f>
        <v>I열의 환율적용방법 선택</v>
      </c>
      <c r="K1694" s="495">
        <f t="shared" si="26"/>
        <v>0</v>
      </c>
      <c r="L1694" s="491"/>
      <c r="M1694" s="496"/>
      <c r="N1694" s="496"/>
    </row>
    <row r="1695" spans="1:14" x14ac:dyDescent="0.3">
      <c r="A1695" s="490"/>
      <c r="B1695" s="490"/>
      <c r="C1695" s="673" t="e">
        <f>VLOOKUP(F1695,DB!$D$4:$G$403,4,FALSE)</f>
        <v>#N/A</v>
      </c>
      <c r="D1695" s="674" t="e">
        <f>VLOOKUP(F1695,DB!$D$4:$G$403,3,FALSE)</f>
        <v>#N/A</v>
      </c>
      <c r="E1695" s="675" t="e">
        <f>VLOOKUP(F1695,DB!$D$4:$G$403,2,FALSE)</f>
        <v>#N/A</v>
      </c>
      <c r="F1695" s="491"/>
      <c r="G1695" s="491"/>
      <c r="H1695" s="492"/>
      <c r="I1695" s="493"/>
      <c r="J1695" s="494" t="str">
        <f>IF(I1695="","I열의 환율적용방법 선택",IF(I1695="개별환율", "직접입력 하세요.", IF(OR(I1695="가중평균환율",I1695="송금환율"), "직접입력 하세요.", IF(I1695="원화집행", 1, IF(I1695="월별평균환율(미화)",VLOOKUP(MONTH(A1695),월별평균환율!$B$34:$D$45,2,0), IF(I1695="월별평균환율(현지화)",VLOOKUP(MONTH(A1695),월별평균환율!$B$34:$D$45,3,0)))))))</f>
        <v>I열의 환율적용방법 선택</v>
      </c>
      <c r="K1695" s="495">
        <f t="shared" si="26"/>
        <v>0</v>
      </c>
      <c r="L1695" s="491"/>
      <c r="M1695" s="496"/>
      <c r="N1695" s="496"/>
    </row>
    <row r="1696" spans="1:14" x14ac:dyDescent="0.3">
      <c r="A1696" s="490"/>
      <c r="B1696" s="490"/>
      <c r="C1696" s="673" t="e">
        <f>VLOOKUP(F1696,DB!$D$4:$G$403,4,FALSE)</f>
        <v>#N/A</v>
      </c>
      <c r="D1696" s="674" t="e">
        <f>VLOOKUP(F1696,DB!$D$4:$G$403,3,FALSE)</f>
        <v>#N/A</v>
      </c>
      <c r="E1696" s="675" t="e">
        <f>VLOOKUP(F1696,DB!$D$4:$G$403,2,FALSE)</f>
        <v>#N/A</v>
      </c>
      <c r="F1696" s="491"/>
      <c r="G1696" s="491"/>
      <c r="H1696" s="492"/>
      <c r="I1696" s="493"/>
      <c r="J1696" s="494" t="str">
        <f>IF(I1696="","I열의 환율적용방법 선택",IF(I1696="개별환율", "직접입력 하세요.", IF(OR(I1696="가중평균환율",I1696="송금환율"), "직접입력 하세요.", IF(I1696="원화집행", 1, IF(I1696="월별평균환율(미화)",VLOOKUP(MONTH(A1696),월별평균환율!$B$34:$D$45,2,0), IF(I1696="월별평균환율(현지화)",VLOOKUP(MONTH(A1696),월별평균환율!$B$34:$D$45,3,0)))))))</f>
        <v>I열의 환율적용방법 선택</v>
      </c>
      <c r="K1696" s="495">
        <f t="shared" si="26"/>
        <v>0</v>
      </c>
      <c r="L1696" s="491"/>
      <c r="M1696" s="496"/>
      <c r="N1696" s="496"/>
    </row>
    <row r="1697" spans="1:14" x14ac:dyDescent="0.3">
      <c r="A1697" s="490"/>
      <c r="B1697" s="490"/>
      <c r="C1697" s="673" t="e">
        <f>VLOOKUP(F1697,DB!$D$4:$G$403,4,FALSE)</f>
        <v>#N/A</v>
      </c>
      <c r="D1697" s="674" t="e">
        <f>VLOOKUP(F1697,DB!$D$4:$G$403,3,FALSE)</f>
        <v>#N/A</v>
      </c>
      <c r="E1697" s="675" t="e">
        <f>VLOOKUP(F1697,DB!$D$4:$G$403,2,FALSE)</f>
        <v>#N/A</v>
      </c>
      <c r="F1697" s="491"/>
      <c r="G1697" s="491"/>
      <c r="H1697" s="492"/>
      <c r="I1697" s="493"/>
      <c r="J1697" s="494" t="str">
        <f>IF(I1697="","I열의 환율적용방법 선택",IF(I1697="개별환율", "직접입력 하세요.", IF(OR(I1697="가중평균환율",I1697="송금환율"), "직접입력 하세요.", IF(I1697="원화집행", 1, IF(I1697="월별평균환율(미화)",VLOOKUP(MONTH(A1697),월별평균환율!$B$34:$D$45,2,0), IF(I1697="월별평균환율(현지화)",VLOOKUP(MONTH(A1697),월별평균환율!$B$34:$D$45,3,0)))))))</f>
        <v>I열의 환율적용방법 선택</v>
      </c>
      <c r="K1697" s="495">
        <f t="shared" si="26"/>
        <v>0</v>
      </c>
      <c r="L1697" s="491"/>
      <c r="M1697" s="496"/>
      <c r="N1697" s="496"/>
    </row>
    <row r="1698" spans="1:14" x14ac:dyDescent="0.3">
      <c r="A1698" s="490"/>
      <c r="B1698" s="490"/>
      <c r="C1698" s="673" t="e">
        <f>VLOOKUP(F1698,DB!$D$4:$G$403,4,FALSE)</f>
        <v>#N/A</v>
      </c>
      <c r="D1698" s="674" t="e">
        <f>VLOOKUP(F1698,DB!$D$4:$G$403,3,FALSE)</f>
        <v>#N/A</v>
      </c>
      <c r="E1698" s="675" t="e">
        <f>VLOOKUP(F1698,DB!$D$4:$G$403,2,FALSE)</f>
        <v>#N/A</v>
      </c>
      <c r="F1698" s="491"/>
      <c r="G1698" s="491"/>
      <c r="H1698" s="492"/>
      <c r="I1698" s="493"/>
      <c r="J1698" s="494" t="str">
        <f>IF(I1698="","I열의 환율적용방법 선택",IF(I1698="개별환율", "직접입력 하세요.", IF(OR(I1698="가중평균환율",I1698="송금환율"), "직접입력 하세요.", IF(I1698="원화집행", 1, IF(I1698="월별평균환율(미화)",VLOOKUP(MONTH(A1698),월별평균환율!$B$34:$D$45,2,0), IF(I1698="월별평균환율(현지화)",VLOOKUP(MONTH(A1698),월별평균환율!$B$34:$D$45,3,0)))))))</f>
        <v>I열의 환율적용방법 선택</v>
      </c>
      <c r="K1698" s="495">
        <f t="shared" si="26"/>
        <v>0</v>
      </c>
      <c r="L1698" s="491"/>
      <c r="M1698" s="496"/>
      <c r="N1698" s="496"/>
    </row>
    <row r="1699" spans="1:14" x14ac:dyDescent="0.3">
      <c r="A1699" s="490"/>
      <c r="B1699" s="490"/>
      <c r="C1699" s="673" t="e">
        <f>VLOOKUP(F1699,DB!$D$4:$G$403,4,FALSE)</f>
        <v>#N/A</v>
      </c>
      <c r="D1699" s="674" t="e">
        <f>VLOOKUP(F1699,DB!$D$4:$G$403,3,FALSE)</f>
        <v>#N/A</v>
      </c>
      <c r="E1699" s="675" t="e">
        <f>VLOOKUP(F1699,DB!$D$4:$G$403,2,FALSE)</f>
        <v>#N/A</v>
      </c>
      <c r="F1699" s="491"/>
      <c r="G1699" s="491"/>
      <c r="H1699" s="492"/>
      <c r="I1699" s="493"/>
      <c r="J1699" s="494" t="str">
        <f>IF(I1699="","I열의 환율적용방법 선택",IF(I1699="개별환율", "직접입력 하세요.", IF(OR(I1699="가중평균환율",I1699="송금환율"), "직접입력 하세요.", IF(I1699="원화집행", 1, IF(I1699="월별평균환율(미화)",VLOOKUP(MONTH(A1699),월별평균환율!$B$34:$D$45,2,0), IF(I1699="월별평균환율(현지화)",VLOOKUP(MONTH(A1699),월별평균환율!$B$34:$D$45,3,0)))))))</f>
        <v>I열의 환율적용방법 선택</v>
      </c>
      <c r="K1699" s="495">
        <f t="shared" si="26"/>
        <v>0</v>
      </c>
      <c r="L1699" s="491"/>
      <c r="M1699" s="496"/>
      <c r="N1699" s="496"/>
    </row>
    <row r="1700" spans="1:14" x14ac:dyDescent="0.3">
      <c r="A1700" s="490"/>
      <c r="B1700" s="490"/>
      <c r="C1700" s="673" t="e">
        <f>VLOOKUP(F1700,DB!$D$4:$G$403,4,FALSE)</f>
        <v>#N/A</v>
      </c>
      <c r="D1700" s="674" t="e">
        <f>VLOOKUP(F1700,DB!$D$4:$G$403,3,FALSE)</f>
        <v>#N/A</v>
      </c>
      <c r="E1700" s="675" t="e">
        <f>VLOOKUP(F1700,DB!$D$4:$G$403,2,FALSE)</f>
        <v>#N/A</v>
      </c>
      <c r="F1700" s="491"/>
      <c r="G1700" s="491"/>
      <c r="H1700" s="492"/>
      <c r="I1700" s="493"/>
      <c r="J1700" s="494" t="str">
        <f>IF(I1700="","I열의 환율적용방법 선택",IF(I1700="개별환율", "직접입력 하세요.", IF(OR(I1700="가중평균환율",I1700="송금환율"), "직접입력 하세요.", IF(I1700="원화집행", 1, IF(I1700="월별평균환율(미화)",VLOOKUP(MONTH(A1700),월별평균환율!$B$34:$D$45,2,0), IF(I1700="월별평균환율(현지화)",VLOOKUP(MONTH(A1700),월별평균환율!$B$34:$D$45,3,0)))))))</f>
        <v>I열의 환율적용방법 선택</v>
      </c>
      <c r="K1700" s="495">
        <f t="shared" si="26"/>
        <v>0</v>
      </c>
      <c r="L1700" s="491"/>
      <c r="M1700" s="496"/>
      <c r="N1700" s="496"/>
    </row>
    <row r="1701" spans="1:14" x14ac:dyDescent="0.3">
      <c r="A1701" s="490"/>
      <c r="B1701" s="490"/>
      <c r="C1701" s="673" t="e">
        <f>VLOOKUP(F1701,DB!$D$4:$G$403,4,FALSE)</f>
        <v>#N/A</v>
      </c>
      <c r="D1701" s="674" t="e">
        <f>VLOOKUP(F1701,DB!$D$4:$G$403,3,FALSE)</f>
        <v>#N/A</v>
      </c>
      <c r="E1701" s="675" t="e">
        <f>VLOOKUP(F1701,DB!$D$4:$G$403,2,FALSE)</f>
        <v>#N/A</v>
      </c>
      <c r="F1701" s="491"/>
      <c r="G1701" s="491"/>
      <c r="H1701" s="492"/>
      <c r="I1701" s="493"/>
      <c r="J1701" s="494" t="str">
        <f>IF(I1701="","I열의 환율적용방법 선택",IF(I1701="개별환율", "직접입력 하세요.", IF(OR(I1701="가중평균환율",I1701="송금환율"), "직접입력 하세요.", IF(I1701="원화집행", 1, IF(I1701="월별평균환율(미화)",VLOOKUP(MONTH(A1701),월별평균환율!$B$34:$D$45,2,0), IF(I1701="월별평균환율(현지화)",VLOOKUP(MONTH(A1701),월별평균환율!$B$34:$D$45,3,0)))))))</f>
        <v>I열의 환율적용방법 선택</v>
      </c>
      <c r="K1701" s="495">
        <f t="shared" si="26"/>
        <v>0</v>
      </c>
      <c r="L1701" s="491"/>
      <c r="M1701" s="496"/>
      <c r="N1701" s="496"/>
    </row>
    <row r="1702" spans="1:14" x14ac:dyDescent="0.3">
      <c r="A1702" s="490"/>
      <c r="B1702" s="490"/>
      <c r="C1702" s="673" t="e">
        <f>VLOOKUP(F1702,DB!$D$4:$G$403,4,FALSE)</f>
        <v>#N/A</v>
      </c>
      <c r="D1702" s="674" t="e">
        <f>VLOOKUP(F1702,DB!$D$4:$G$403,3,FALSE)</f>
        <v>#N/A</v>
      </c>
      <c r="E1702" s="675" t="e">
        <f>VLOOKUP(F1702,DB!$D$4:$G$403,2,FALSE)</f>
        <v>#N/A</v>
      </c>
      <c r="F1702" s="491"/>
      <c r="G1702" s="491"/>
      <c r="H1702" s="492"/>
      <c r="I1702" s="493"/>
      <c r="J1702" s="494" t="str">
        <f>IF(I1702="","I열의 환율적용방법 선택",IF(I1702="개별환율", "직접입력 하세요.", IF(OR(I1702="가중평균환율",I1702="송금환율"), "직접입력 하세요.", IF(I1702="원화집행", 1, IF(I1702="월별평균환율(미화)",VLOOKUP(MONTH(A1702),월별평균환율!$B$34:$D$45,2,0), IF(I1702="월별평균환율(현지화)",VLOOKUP(MONTH(A1702),월별평균환율!$B$34:$D$45,3,0)))))))</f>
        <v>I열의 환율적용방법 선택</v>
      </c>
      <c r="K1702" s="495">
        <f t="shared" si="26"/>
        <v>0</v>
      </c>
      <c r="L1702" s="491"/>
      <c r="M1702" s="496"/>
      <c r="N1702" s="496"/>
    </row>
    <row r="1703" spans="1:14" x14ac:dyDescent="0.3">
      <c r="A1703" s="490"/>
      <c r="B1703" s="490"/>
      <c r="C1703" s="673" t="e">
        <f>VLOOKUP(F1703,DB!$D$4:$G$403,4,FALSE)</f>
        <v>#N/A</v>
      </c>
      <c r="D1703" s="674" t="e">
        <f>VLOOKUP(F1703,DB!$D$4:$G$403,3,FALSE)</f>
        <v>#N/A</v>
      </c>
      <c r="E1703" s="675" t="e">
        <f>VLOOKUP(F1703,DB!$D$4:$G$403,2,FALSE)</f>
        <v>#N/A</v>
      </c>
      <c r="F1703" s="491"/>
      <c r="G1703" s="491"/>
      <c r="H1703" s="492"/>
      <c r="I1703" s="493"/>
      <c r="J1703" s="494" t="str">
        <f>IF(I1703="","I열의 환율적용방법 선택",IF(I1703="개별환율", "직접입력 하세요.", IF(OR(I1703="가중평균환율",I1703="송금환율"), "직접입력 하세요.", IF(I1703="원화집행", 1, IF(I1703="월별평균환율(미화)",VLOOKUP(MONTH(A1703),월별평균환율!$B$34:$D$45,2,0), IF(I1703="월별평균환율(현지화)",VLOOKUP(MONTH(A1703),월별평균환율!$B$34:$D$45,3,0)))))))</f>
        <v>I열의 환율적용방법 선택</v>
      </c>
      <c r="K1703" s="495">
        <f t="shared" si="26"/>
        <v>0</v>
      </c>
      <c r="L1703" s="491"/>
      <c r="M1703" s="496"/>
      <c r="N1703" s="496"/>
    </row>
    <row r="1704" spans="1:14" x14ac:dyDescent="0.3">
      <c r="A1704" s="490"/>
      <c r="B1704" s="490"/>
      <c r="C1704" s="673" t="e">
        <f>VLOOKUP(F1704,DB!$D$4:$G$403,4,FALSE)</f>
        <v>#N/A</v>
      </c>
      <c r="D1704" s="674" t="e">
        <f>VLOOKUP(F1704,DB!$D$4:$G$403,3,FALSE)</f>
        <v>#N/A</v>
      </c>
      <c r="E1704" s="675" t="e">
        <f>VLOOKUP(F1704,DB!$D$4:$G$403,2,FALSE)</f>
        <v>#N/A</v>
      </c>
      <c r="F1704" s="491"/>
      <c r="G1704" s="491"/>
      <c r="H1704" s="492"/>
      <c r="I1704" s="493"/>
      <c r="J1704" s="494" t="str">
        <f>IF(I1704="","I열의 환율적용방법 선택",IF(I1704="개별환율", "직접입력 하세요.", IF(OR(I1704="가중평균환율",I1704="송금환율"), "직접입력 하세요.", IF(I1704="원화집행", 1, IF(I1704="월별평균환율(미화)",VLOOKUP(MONTH(A1704),월별평균환율!$B$34:$D$45,2,0), IF(I1704="월별평균환율(현지화)",VLOOKUP(MONTH(A1704),월별평균환율!$B$34:$D$45,3,0)))))))</f>
        <v>I열의 환율적용방법 선택</v>
      </c>
      <c r="K1704" s="495">
        <f t="shared" si="26"/>
        <v>0</v>
      </c>
      <c r="L1704" s="491"/>
      <c r="M1704" s="496"/>
      <c r="N1704" s="496"/>
    </row>
    <row r="1705" spans="1:14" x14ac:dyDescent="0.3">
      <c r="A1705" s="490"/>
      <c r="B1705" s="490"/>
      <c r="C1705" s="673" t="e">
        <f>VLOOKUP(F1705,DB!$D$4:$G$403,4,FALSE)</f>
        <v>#N/A</v>
      </c>
      <c r="D1705" s="674" t="e">
        <f>VLOOKUP(F1705,DB!$D$4:$G$403,3,FALSE)</f>
        <v>#N/A</v>
      </c>
      <c r="E1705" s="675" t="e">
        <f>VLOOKUP(F1705,DB!$D$4:$G$403,2,FALSE)</f>
        <v>#N/A</v>
      </c>
      <c r="F1705" s="491"/>
      <c r="G1705" s="491"/>
      <c r="H1705" s="492"/>
      <c r="I1705" s="493"/>
      <c r="J1705" s="494" t="str">
        <f>IF(I1705="","I열의 환율적용방법 선택",IF(I1705="개별환율", "직접입력 하세요.", IF(OR(I1705="가중평균환율",I1705="송금환율"), "직접입력 하세요.", IF(I1705="원화집행", 1, IF(I1705="월별평균환율(미화)",VLOOKUP(MONTH(A1705),월별평균환율!$B$34:$D$45,2,0), IF(I1705="월별평균환율(현지화)",VLOOKUP(MONTH(A1705),월별평균환율!$B$34:$D$45,3,0)))))))</f>
        <v>I열의 환율적용방법 선택</v>
      </c>
      <c r="K1705" s="495">
        <f t="shared" si="26"/>
        <v>0</v>
      </c>
      <c r="L1705" s="491"/>
      <c r="M1705" s="496"/>
      <c r="N1705" s="496"/>
    </row>
    <row r="1706" spans="1:14" x14ac:dyDescent="0.3">
      <c r="A1706" s="490"/>
      <c r="B1706" s="490"/>
      <c r="C1706" s="673" t="e">
        <f>VLOOKUP(F1706,DB!$D$4:$G$403,4,FALSE)</f>
        <v>#N/A</v>
      </c>
      <c r="D1706" s="674" t="e">
        <f>VLOOKUP(F1706,DB!$D$4:$G$403,3,FALSE)</f>
        <v>#N/A</v>
      </c>
      <c r="E1706" s="675" t="e">
        <f>VLOOKUP(F1706,DB!$D$4:$G$403,2,FALSE)</f>
        <v>#N/A</v>
      </c>
      <c r="F1706" s="491"/>
      <c r="G1706" s="491"/>
      <c r="H1706" s="492"/>
      <c r="I1706" s="493"/>
      <c r="J1706" s="494" t="str">
        <f>IF(I1706="","I열의 환율적용방법 선택",IF(I1706="개별환율", "직접입력 하세요.", IF(OR(I1706="가중평균환율",I1706="송금환율"), "직접입력 하세요.", IF(I1706="원화집행", 1, IF(I1706="월별평균환율(미화)",VLOOKUP(MONTH(A1706),월별평균환율!$B$34:$D$45,2,0), IF(I1706="월별평균환율(현지화)",VLOOKUP(MONTH(A1706),월별평균환율!$B$34:$D$45,3,0)))))))</f>
        <v>I열의 환율적용방법 선택</v>
      </c>
      <c r="K1706" s="495">
        <f t="shared" si="26"/>
        <v>0</v>
      </c>
      <c r="L1706" s="491"/>
      <c r="M1706" s="496"/>
      <c r="N1706" s="496"/>
    </row>
    <row r="1707" spans="1:14" x14ac:dyDescent="0.3">
      <c r="A1707" s="490"/>
      <c r="B1707" s="490"/>
      <c r="C1707" s="673" t="e">
        <f>VLOOKUP(F1707,DB!$D$4:$G$403,4,FALSE)</f>
        <v>#N/A</v>
      </c>
      <c r="D1707" s="674" t="e">
        <f>VLOOKUP(F1707,DB!$D$4:$G$403,3,FALSE)</f>
        <v>#N/A</v>
      </c>
      <c r="E1707" s="675" t="e">
        <f>VLOOKUP(F1707,DB!$D$4:$G$403,2,FALSE)</f>
        <v>#N/A</v>
      </c>
      <c r="F1707" s="491"/>
      <c r="G1707" s="491"/>
      <c r="H1707" s="492"/>
      <c r="I1707" s="493"/>
      <c r="J1707" s="494" t="str">
        <f>IF(I1707="","I열의 환율적용방법 선택",IF(I1707="개별환율", "직접입력 하세요.", IF(OR(I1707="가중평균환율",I1707="송금환율"), "직접입력 하세요.", IF(I1707="원화집행", 1, IF(I1707="월별평균환율(미화)",VLOOKUP(MONTH(A1707),월별평균환율!$B$34:$D$45,2,0), IF(I1707="월별평균환율(현지화)",VLOOKUP(MONTH(A1707),월별평균환율!$B$34:$D$45,3,0)))))))</f>
        <v>I열의 환율적용방법 선택</v>
      </c>
      <c r="K1707" s="495">
        <f t="shared" si="26"/>
        <v>0</v>
      </c>
      <c r="L1707" s="491"/>
      <c r="M1707" s="496"/>
      <c r="N1707" s="496"/>
    </row>
    <row r="1708" spans="1:14" x14ac:dyDescent="0.3">
      <c r="A1708" s="490"/>
      <c r="B1708" s="490"/>
      <c r="C1708" s="673" t="e">
        <f>VLOOKUP(F1708,DB!$D$4:$G$403,4,FALSE)</f>
        <v>#N/A</v>
      </c>
      <c r="D1708" s="674" t="e">
        <f>VLOOKUP(F1708,DB!$D$4:$G$403,3,FALSE)</f>
        <v>#N/A</v>
      </c>
      <c r="E1708" s="675" t="e">
        <f>VLOOKUP(F1708,DB!$D$4:$G$403,2,FALSE)</f>
        <v>#N/A</v>
      </c>
      <c r="F1708" s="491"/>
      <c r="G1708" s="491"/>
      <c r="H1708" s="492"/>
      <c r="I1708" s="493"/>
      <c r="J1708" s="494" t="str">
        <f>IF(I1708="","I열의 환율적용방법 선택",IF(I1708="개별환율", "직접입력 하세요.", IF(OR(I1708="가중평균환율",I1708="송금환율"), "직접입력 하세요.", IF(I1708="원화집행", 1, IF(I1708="월별평균환율(미화)",VLOOKUP(MONTH(A1708),월별평균환율!$B$34:$D$45,2,0), IF(I1708="월별평균환율(현지화)",VLOOKUP(MONTH(A1708),월별평균환율!$B$34:$D$45,3,0)))))))</f>
        <v>I열의 환율적용방법 선택</v>
      </c>
      <c r="K1708" s="495">
        <f t="shared" si="26"/>
        <v>0</v>
      </c>
      <c r="L1708" s="491"/>
      <c r="M1708" s="496"/>
      <c r="N1708" s="496"/>
    </row>
    <row r="1709" spans="1:14" x14ac:dyDescent="0.3">
      <c r="A1709" s="490"/>
      <c r="B1709" s="490"/>
      <c r="C1709" s="673" t="e">
        <f>VLOOKUP(F1709,DB!$D$4:$G$403,4,FALSE)</f>
        <v>#N/A</v>
      </c>
      <c r="D1709" s="674" t="e">
        <f>VLOOKUP(F1709,DB!$D$4:$G$403,3,FALSE)</f>
        <v>#N/A</v>
      </c>
      <c r="E1709" s="675" t="e">
        <f>VLOOKUP(F1709,DB!$D$4:$G$403,2,FALSE)</f>
        <v>#N/A</v>
      </c>
      <c r="F1709" s="491"/>
      <c r="G1709" s="491"/>
      <c r="H1709" s="492"/>
      <c r="I1709" s="493"/>
      <c r="J1709" s="494" t="str">
        <f>IF(I1709="","I열의 환율적용방법 선택",IF(I1709="개별환율", "직접입력 하세요.", IF(OR(I1709="가중평균환율",I1709="송금환율"), "직접입력 하세요.", IF(I1709="원화집행", 1, IF(I1709="월별평균환율(미화)",VLOOKUP(MONTH(A1709),월별평균환율!$B$34:$D$45,2,0), IF(I1709="월별평균환율(현지화)",VLOOKUP(MONTH(A1709),월별평균환율!$B$34:$D$45,3,0)))))))</f>
        <v>I열의 환율적용방법 선택</v>
      </c>
      <c r="K1709" s="495">
        <f t="shared" si="26"/>
        <v>0</v>
      </c>
      <c r="L1709" s="491"/>
      <c r="M1709" s="496"/>
      <c r="N1709" s="496"/>
    </row>
    <row r="1710" spans="1:14" x14ac:dyDescent="0.3">
      <c r="A1710" s="490"/>
      <c r="B1710" s="490"/>
      <c r="C1710" s="673" t="e">
        <f>VLOOKUP(F1710,DB!$D$4:$G$403,4,FALSE)</f>
        <v>#N/A</v>
      </c>
      <c r="D1710" s="674" t="e">
        <f>VLOOKUP(F1710,DB!$D$4:$G$403,3,FALSE)</f>
        <v>#N/A</v>
      </c>
      <c r="E1710" s="675" t="e">
        <f>VLOOKUP(F1710,DB!$D$4:$G$403,2,FALSE)</f>
        <v>#N/A</v>
      </c>
      <c r="F1710" s="491"/>
      <c r="G1710" s="491"/>
      <c r="H1710" s="492"/>
      <c r="I1710" s="493"/>
      <c r="J1710" s="494" t="str">
        <f>IF(I1710="","I열의 환율적용방법 선택",IF(I1710="개별환율", "직접입력 하세요.", IF(OR(I1710="가중평균환율",I1710="송금환율"), "직접입력 하세요.", IF(I1710="원화집행", 1, IF(I1710="월별평균환율(미화)",VLOOKUP(MONTH(A1710),월별평균환율!$B$34:$D$45,2,0), IF(I1710="월별평균환율(현지화)",VLOOKUP(MONTH(A1710),월별평균환율!$B$34:$D$45,3,0)))))))</f>
        <v>I열의 환율적용방법 선택</v>
      </c>
      <c r="K1710" s="495">
        <f t="shared" si="26"/>
        <v>0</v>
      </c>
      <c r="L1710" s="491"/>
      <c r="M1710" s="496"/>
      <c r="N1710" s="496"/>
    </row>
    <row r="1711" spans="1:14" x14ac:dyDescent="0.3">
      <c r="A1711" s="490"/>
      <c r="B1711" s="490"/>
      <c r="C1711" s="673" t="e">
        <f>VLOOKUP(F1711,DB!$D$4:$G$403,4,FALSE)</f>
        <v>#N/A</v>
      </c>
      <c r="D1711" s="674" t="e">
        <f>VLOOKUP(F1711,DB!$D$4:$G$403,3,FALSE)</f>
        <v>#N/A</v>
      </c>
      <c r="E1711" s="675" t="e">
        <f>VLOOKUP(F1711,DB!$D$4:$G$403,2,FALSE)</f>
        <v>#N/A</v>
      </c>
      <c r="F1711" s="491"/>
      <c r="G1711" s="491"/>
      <c r="H1711" s="492"/>
      <c r="I1711" s="493"/>
      <c r="J1711" s="494" t="str">
        <f>IF(I1711="","I열의 환율적용방법 선택",IF(I1711="개별환율", "직접입력 하세요.", IF(OR(I1711="가중평균환율",I1711="송금환율"), "직접입력 하세요.", IF(I1711="원화집행", 1, IF(I1711="월별평균환율(미화)",VLOOKUP(MONTH(A1711),월별평균환율!$B$34:$D$45,2,0), IF(I1711="월별평균환율(현지화)",VLOOKUP(MONTH(A1711),월별평균환율!$B$34:$D$45,3,0)))))))</f>
        <v>I열의 환율적용방법 선택</v>
      </c>
      <c r="K1711" s="495">
        <f t="shared" si="26"/>
        <v>0</v>
      </c>
      <c r="L1711" s="491"/>
      <c r="M1711" s="496"/>
      <c r="N1711" s="496"/>
    </row>
    <row r="1712" spans="1:14" x14ac:dyDescent="0.3">
      <c r="A1712" s="490"/>
      <c r="B1712" s="490"/>
      <c r="C1712" s="673" t="e">
        <f>VLOOKUP(F1712,DB!$D$4:$G$403,4,FALSE)</f>
        <v>#N/A</v>
      </c>
      <c r="D1712" s="674" t="e">
        <f>VLOOKUP(F1712,DB!$D$4:$G$403,3,FALSE)</f>
        <v>#N/A</v>
      </c>
      <c r="E1712" s="675" t="e">
        <f>VLOOKUP(F1712,DB!$D$4:$G$403,2,FALSE)</f>
        <v>#N/A</v>
      </c>
      <c r="F1712" s="491"/>
      <c r="G1712" s="491"/>
      <c r="H1712" s="492"/>
      <c r="I1712" s="493"/>
      <c r="J1712" s="494" t="str">
        <f>IF(I1712="","I열의 환율적용방법 선택",IF(I1712="개별환율", "직접입력 하세요.", IF(OR(I1712="가중평균환율",I1712="송금환율"), "직접입력 하세요.", IF(I1712="원화집행", 1, IF(I1712="월별평균환율(미화)",VLOOKUP(MONTH(A1712),월별평균환율!$B$34:$D$45,2,0), IF(I1712="월별평균환율(현지화)",VLOOKUP(MONTH(A1712),월별평균환율!$B$34:$D$45,3,0)))))))</f>
        <v>I열의 환율적용방법 선택</v>
      </c>
      <c r="K1712" s="495">
        <f t="shared" si="26"/>
        <v>0</v>
      </c>
      <c r="L1712" s="491"/>
      <c r="M1712" s="496"/>
      <c r="N1712" s="496"/>
    </row>
    <row r="1713" spans="1:14" x14ac:dyDescent="0.3">
      <c r="A1713" s="490"/>
      <c r="B1713" s="490"/>
      <c r="C1713" s="673" t="e">
        <f>VLOOKUP(F1713,DB!$D$4:$G$403,4,FALSE)</f>
        <v>#N/A</v>
      </c>
      <c r="D1713" s="674" t="e">
        <f>VLOOKUP(F1713,DB!$D$4:$G$403,3,FALSE)</f>
        <v>#N/A</v>
      </c>
      <c r="E1713" s="675" t="e">
        <f>VLOOKUP(F1713,DB!$D$4:$G$403,2,FALSE)</f>
        <v>#N/A</v>
      </c>
      <c r="F1713" s="491"/>
      <c r="G1713" s="491"/>
      <c r="H1713" s="492"/>
      <c r="I1713" s="493"/>
      <c r="J1713" s="494" t="str">
        <f>IF(I1713="","I열의 환율적용방법 선택",IF(I1713="개별환율", "직접입력 하세요.", IF(OR(I1713="가중평균환율",I1713="송금환율"), "직접입력 하세요.", IF(I1713="원화집행", 1, IF(I1713="월별평균환율(미화)",VLOOKUP(MONTH(A1713),월별평균환율!$B$34:$D$45,2,0), IF(I1713="월별평균환율(현지화)",VLOOKUP(MONTH(A1713),월별평균환율!$B$34:$D$45,3,0)))))))</f>
        <v>I열의 환율적용방법 선택</v>
      </c>
      <c r="K1713" s="495">
        <f t="shared" si="26"/>
        <v>0</v>
      </c>
      <c r="L1713" s="491"/>
      <c r="M1713" s="496"/>
      <c r="N1713" s="496"/>
    </row>
    <row r="1714" spans="1:14" x14ac:dyDescent="0.3">
      <c r="A1714" s="490"/>
      <c r="B1714" s="490"/>
      <c r="C1714" s="673" t="e">
        <f>VLOOKUP(F1714,DB!$D$4:$G$403,4,FALSE)</f>
        <v>#N/A</v>
      </c>
      <c r="D1714" s="674" t="e">
        <f>VLOOKUP(F1714,DB!$D$4:$G$403,3,FALSE)</f>
        <v>#N/A</v>
      </c>
      <c r="E1714" s="675" t="e">
        <f>VLOOKUP(F1714,DB!$D$4:$G$403,2,FALSE)</f>
        <v>#N/A</v>
      </c>
      <c r="F1714" s="491"/>
      <c r="G1714" s="491"/>
      <c r="H1714" s="492"/>
      <c r="I1714" s="493"/>
      <c r="J1714" s="494" t="str">
        <f>IF(I1714="","I열의 환율적용방법 선택",IF(I1714="개별환율", "직접입력 하세요.", IF(OR(I1714="가중평균환율",I1714="송금환율"), "직접입력 하세요.", IF(I1714="원화집행", 1, IF(I1714="월별평균환율(미화)",VLOOKUP(MONTH(A1714),월별평균환율!$B$34:$D$45,2,0), IF(I1714="월별평균환율(현지화)",VLOOKUP(MONTH(A1714),월별평균환율!$B$34:$D$45,3,0)))))))</f>
        <v>I열의 환율적용방법 선택</v>
      </c>
      <c r="K1714" s="495">
        <f t="shared" si="26"/>
        <v>0</v>
      </c>
      <c r="L1714" s="491"/>
      <c r="M1714" s="496"/>
      <c r="N1714" s="496"/>
    </row>
    <row r="1715" spans="1:14" x14ac:dyDescent="0.3">
      <c r="A1715" s="490"/>
      <c r="B1715" s="490"/>
      <c r="C1715" s="673" t="e">
        <f>VLOOKUP(F1715,DB!$D$4:$G$403,4,FALSE)</f>
        <v>#N/A</v>
      </c>
      <c r="D1715" s="674" t="e">
        <f>VLOOKUP(F1715,DB!$D$4:$G$403,3,FALSE)</f>
        <v>#N/A</v>
      </c>
      <c r="E1715" s="675" t="e">
        <f>VLOOKUP(F1715,DB!$D$4:$G$403,2,FALSE)</f>
        <v>#N/A</v>
      </c>
      <c r="F1715" s="491"/>
      <c r="G1715" s="491"/>
      <c r="H1715" s="492"/>
      <c r="I1715" s="493"/>
      <c r="J1715" s="494" t="str">
        <f>IF(I1715="","I열의 환율적용방법 선택",IF(I1715="개별환율", "직접입력 하세요.", IF(OR(I1715="가중평균환율",I1715="송금환율"), "직접입력 하세요.", IF(I1715="원화집행", 1, IF(I1715="월별평균환율(미화)",VLOOKUP(MONTH(A1715),월별평균환율!$B$34:$D$45,2,0), IF(I1715="월별평균환율(현지화)",VLOOKUP(MONTH(A1715),월별평균환율!$B$34:$D$45,3,0)))))))</f>
        <v>I열의 환율적용방법 선택</v>
      </c>
      <c r="K1715" s="495">
        <f t="shared" si="26"/>
        <v>0</v>
      </c>
      <c r="L1715" s="491"/>
      <c r="M1715" s="496"/>
      <c r="N1715" s="496"/>
    </row>
    <row r="1716" spans="1:14" x14ac:dyDescent="0.3">
      <c r="A1716" s="490"/>
      <c r="B1716" s="490"/>
      <c r="C1716" s="673" t="e">
        <f>VLOOKUP(F1716,DB!$D$4:$G$403,4,FALSE)</f>
        <v>#N/A</v>
      </c>
      <c r="D1716" s="674" t="e">
        <f>VLOOKUP(F1716,DB!$D$4:$G$403,3,FALSE)</f>
        <v>#N/A</v>
      </c>
      <c r="E1716" s="675" t="e">
        <f>VLOOKUP(F1716,DB!$D$4:$G$403,2,FALSE)</f>
        <v>#N/A</v>
      </c>
      <c r="F1716" s="491"/>
      <c r="G1716" s="491"/>
      <c r="H1716" s="492"/>
      <c r="I1716" s="493"/>
      <c r="J1716" s="494" t="str">
        <f>IF(I1716="","I열의 환율적용방법 선택",IF(I1716="개별환율", "직접입력 하세요.", IF(OR(I1716="가중평균환율",I1716="송금환율"), "직접입력 하세요.", IF(I1716="원화집행", 1, IF(I1716="월별평균환율(미화)",VLOOKUP(MONTH(A1716),월별평균환율!$B$34:$D$45,2,0), IF(I1716="월별평균환율(현지화)",VLOOKUP(MONTH(A1716),월별평균환율!$B$34:$D$45,3,0)))))))</f>
        <v>I열의 환율적용방법 선택</v>
      </c>
      <c r="K1716" s="495">
        <f t="shared" si="26"/>
        <v>0</v>
      </c>
      <c r="L1716" s="491"/>
      <c r="M1716" s="496"/>
      <c r="N1716" s="496"/>
    </row>
    <row r="1717" spans="1:14" x14ac:dyDescent="0.3">
      <c r="A1717" s="490"/>
      <c r="B1717" s="490"/>
      <c r="C1717" s="673" t="e">
        <f>VLOOKUP(F1717,DB!$D$4:$G$403,4,FALSE)</f>
        <v>#N/A</v>
      </c>
      <c r="D1717" s="674" t="e">
        <f>VLOOKUP(F1717,DB!$D$4:$G$403,3,FALSE)</f>
        <v>#N/A</v>
      </c>
      <c r="E1717" s="675" t="e">
        <f>VLOOKUP(F1717,DB!$D$4:$G$403,2,FALSE)</f>
        <v>#N/A</v>
      </c>
      <c r="F1717" s="491"/>
      <c r="G1717" s="491"/>
      <c r="H1717" s="492"/>
      <c r="I1717" s="493"/>
      <c r="J1717" s="494" t="str">
        <f>IF(I1717="","I열의 환율적용방법 선택",IF(I1717="개별환율", "직접입력 하세요.", IF(OR(I1717="가중평균환율",I1717="송금환율"), "직접입력 하세요.", IF(I1717="원화집행", 1, IF(I1717="월별평균환율(미화)",VLOOKUP(MONTH(A1717),월별평균환율!$B$34:$D$45,2,0), IF(I1717="월별평균환율(현지화)",VLOOKUP(MONTH(A1717),월별평균환율!$B$34:$D$45,3,0)))))))</f>
        <v>I열의 환율적용방법 선택</v>
      </c>
      <c r="K1717" s="495">
        <f t="shared" si="26"/>
        <v>0</v>
      </c>
      <c r="L1717" s="491"/>
      <c r="M1717" s="496"/>
      <c r="N1717" s="496"/>
    </row>
    <row r="1718" spans="1:14" x14ac:dyDescent="0.3">
      <c r="A1718" s="490"/>
      <c r="B1718" s="490"/>
      <c r="C1718" s="673" t="e">
        <f>VLOOKUP(F1718,DB!$D$4:$G$403,4,FALSE)</f>
        <v>#N/A</v>
      </c>
      <c r="D1718" s="674" t="e">
        <f>VLOOKUP(F1718,DB!$D$4:$G$403,3,FALSE)</f>
        <v>#N/A</v>
      </c>
      <c r="E1718" s="675" t="e">
        <f>VLOOKUP(F1718,DB!$D$4:$G$403,2,FALSE)</f>
        <v>#N/A</v>
      </c>
      <c r="F1718" s="491"/>
      <c r="G1718" s="491"/>
      <c r="H1718" s="492"/>
      <c r="I1718" s="493"/>
      <c r="J1718" s="494" t="str">
        <f>IF(I1718="","I열의 환율적용방법 선택",IF(I1718="개별환율", "직접입력 하세요.", IF(OR(I1718="가중평균환율",I1718="송금환율"), "직접입력 하세요.", IF(I1718="원화집행", 1, IF(I1718="월별평균환율(미화)",VLOOKUP(MONTH(A1718),월별평균환율!$B$34:$D$45,2,0), IF(I1718="월별평균환율(현지화)",VLOOKUP(MONTH(A1718),월별평균환율!$B$34:$D$45,3,0)))))))</f>
        <v>I열의 환율적용방법 선택</v>
      </c>
      <c r="K1718" s="495">
        <f t="shared" si="26"/>
        <v>0</v>
      </c>
      <c r="L1718" s="491"/>
      <c r="M1718" s="496"/>
      <c r="N1718" s="496"/>
    </row>
    <row r="1719" spans="1:14" x14ac:dyDescent="0.3">
      <c r="A1719" s="490"/>
      <c r="B1719" s="490"/>
      <c r="C1719" s="673" t="e">
        <f>VLOOKUP(F1719,DB!$D$4:$G$403,4,FALSE)</f>
        <v>#N/A</v>
      </c>
      <c r="D1719" s="674" t="e">
        <f>VLOOKUP(F1719,DB!$D$4:$G$403,3,FALSE)</f>
        <v>#N/A</v>
      </c>
      <c r="E1719" s="675" t="e">
        <f>VLOOKUP(F1719,DB!$D$4:$G$403,2,FALSE)</f>
        <v>#N/A</v>
      </c>
      <c r="F1719" s="491"/>
      <c r="G1719" s="491"/>
      <c r="H1719" s="492"/>
      <c r="I1719" s="493"/>
      <c r="J1719" s="494" t="str">
        <f>IF(I1719="","I열의 환율적용방법 선택",IF(I1719="개별환율", "직접입력 하세요.", IF(OR(I1719="가중평균환율",I1719="송금환율"), "직접입력 하세요.", IF(I1719="원화집행", 1, IF(I1719="월별평균환율(미화)",VLOOKUP(MONTH(A1719),월별평균환율!$B$34:$D$45,2,0), IF(I1719="월별평균환율(현지화)",VLOOKUP(MONTH(A1719),월별평균환율!$B$34:$D$45,3,0)))))))</f>
        <v>I열의 환율적용방법 선택</v>
      </c>
      <c r="K1719" s="495">
        <f t="shared" si="26"/>
        <v>0</v>
      </c>
      <c r="L1719" s="491"/>
      <c r="M1719" s="496"/>
      <c r="N1719" s="496"/>
    </row>
    <row r="1720" spans="1:14" x14ac:dyDescent="0.3">
      <c r="A1720" s="490"/>
      <c r="B1720" s="490"/>
      <c r="C1720" s="673" t="e">
        <f>VLOOKUP(F1720,DB!$D$4:$G$403,4,FALSE)</f>
        <v>#N/A</v>
      </c>
      <c r="D1720" s="674" t="e">
        <f>VLOOKUP(F1720,DB!$D$4:$G$403,3,FALSE)</f>
        <v>#N/A</v>
      </c>
      <c r="E1720" s="675" t="e">
        <f>VLOOKUP(F1720,DB!$D$4:$G$403,2,FALSE)</f>
        <v>#N/A</v>
      </c>
      <c r="F1720" s="491"/>
      <c r="G1720" s="491"/>
      <c r="H1720" s="492"/>
      <c r="I1720" s="493"/>
      <c r="J1720" s="494" t="str">
        <f>IF(I1720="","I열의 환율적용방법 선택",IF(I1720="개별환율", "직접입력 하세요.", IF(OR(I1720="가중평균환율",I1720="송금환율"), "직접입력 하세요.", IF(I1720="원화집행", 1, IF(I1720="월별평균환율(미화)",VLOOKUP(MONTH(A1720),월별평균환율!$B$34:$D$45,2,0), IF(I1720="월별평균환율(현지화)",VLOOKUP(MONTH(A1720),월별평균환율!$B$34:$D$45,3,0)))))))</f>
        <v>I열의 환율적용방법 선택</v>
      </c>
      <c r="K1720" s="495">
        <f t="shared" si="26"/>
        <v>0</v>
      </c>
      <c r="L1720" s="491"/>
      <c r="M1720" s="496"/>
      <c r="N1720" s="496"/>
    </row>
    <row r="1721" spans="1:14" x14ac:dyDescent="0.3">
      <c r="A1721" s="490"/>
      <c r="B1721" s="490"/>
      <c r="C1721" s="673" t="e">
        <f>VLOOKUP(F1721,DB!$D$4:$G$403,4,FALSE)</f>
        <v>#N/A</v>
      </c>
      <c r="D1721" s="674" t="e">
        <f>VLOOKUP(F1721,DB!$D$4:$G$403,3,FALSE)</f>
        <v>#N/A</v>
      </c>
      <c r="E1721" s="675" t="e">
        <f>VLOOKUP(F1721,DB!$D$4:$G$403,2,FALSE)</f>
        <v>#N/A</v>
      </c>
      <c r="F1721" s="491"/>
      <c r="G1721" s="491"/>
      <c r="H1721" s="492"/>
      <c r="I1721" s="493"/>
      <c r="J1721" s="494" t="str">
        <f>IF(I1721="","I열의 환율적용방법 선택",IF(I1721="개별환율", "직접입력 하세요.", IF(OR(I1721="가중평균환율",I1721="송금환율"), "직접입력 하세요.", IF(I1721="원화집행", 1, IF(I1721="월별평균환율(미화)",VLOOKUP(MONTH(A1721),월별평균환율!$B$34:$D$45,2,0), IF(I1721="월별평균환율(현지화)",VLOOKUP(MONTH(A1721),월별평균환율!$B$34:$D$45,3,0)))))))</f>
        <v>I열의 환율적용방법 선택</v>
      </c>
      <c r="K1721" s="495">
        <f t="shared" si="26"/>
        <v>0</v>
      </c>
      <c r="L1721" s="491"/>
      <c r="M1721" s="496"/>
      <c r="N1721" s="496"/>
    </row>
    <row r="1722" spans="1:14" x14ac:dyDescent="0.3">
      <c r="A1722" s="490"/>
      <c r="B1722" s="490"/>
      <c r="C1722" s="673" t="e">
        <f>VLOOKUP(F1722,DB!$D$4:$G$403,4,FALSE)</f>
        <v>#N/A</v>
      </c>
      <c r="D1722" s="674" t="e">
        <f>VLOOKUP(F1722,DB!$D$4:$G$403,3,FALSE)</f>
        <v>#N/A</v>
      </c>
      <c r="E1722" s="675" t="e">
        <f>VLOOKUP(F1722,DB!$D$4:$G$403,2,FALSE)</f>
        <v>#N/A</v>
      </c>
      <c r="F1722" s="491"/>
      <c r="G1722" s="491"/>
      <c r="H1722" s="492"/>
      <c r="I1722" s="493"/>
      <c r="J1722" s="494" t="str">
        <f>IF(I1722="","I열의 환율적용방법 선택",IF(I1722="개별환율", "직접입력 하세요.", IF(OR(I1722="가중평균환율",I1722="송금환율"), "직접입력 하세요.", IF(I1722="원화집행", 1, IF(I1722="월별평균환율(미화)",VLOOKUP(MONTH(A1722),월별평균환율!$B$34:$D$45,2,0), IF(I1722="월별평균환율(현지화)",VLOOKUP(MONTH(A1722),월별평균환율!$B$34:$D$45,3,0)))))))</f>
        <v>I열의 환율적용방법 선택</v>
      </c>
      <c r="K1722" s="495">
        <f t="shared" si="26"/>
        <v>0</v>
      </c>
      <c r="L1722" s="491"/>
      <c r="M1722" s="496"/>
      <c r="N1722" s="496"/>
    </row>
    <row r="1723" spans="1:14" x14ac:dyDescent="0.3">
      <c r="A1723" s="490"/>
      <c r="B1723" s="490"/>
      <c r="C1723" s="673" t="e">
        <f>VLOOKUP(F1723,DB!$D$4:$G$403,4,FALSE)</f>
        <v>#N/A</v>
      </c>
      <c r="D1723" s="674" t="e">
        <f>VLOOKUP(F1723,DB!$D$4:$G$403,3,FALSE)</f>
        <v>#N/A</v>
      </c>
      <c r="E1723" s="675" t="e">
        <f>VLOOKUP(F1723,DB!$D$4:$G$403,2,FALSE)</f>
        <v>#N/A</v>
      </c>
      <c r="F1723" s="491"/>
      <c r="G1723" s="491"/>
      <c r="H1723" s="492"/>
      <c r="I1723" s="493"/>
      <c r="J1723" s="494" t="str">
        <f>IF(I1723="","I열의 환율적용방법 선택",IF(I1723="개별환율", "직접입력 하세요.", IF(OR(I1723="가중평균환율",I1723="송금환율"), "직접입력 하세요.", IF(I1723="원화집행", 1, IF(I1723="월별평균환율(미화)",VLOOKUP(MONTH(A1723),월별평균환율!$B$34:$D$45,2,0), IF(I1723="월별평균환율(현지화)",VLOOKUP(MONTH(A1723),월별평균환율!$B$34:$D$45,3,0)))))))</f>
        <v>I열의 환율적용방법 선택</v>
      </c>
      <c r="K1723" s="495">
        <f t="shared" si="26"/>
        <v>0</v>
      </c>
      <c r="L1723" s="491"/>
      <c r="M1723" s="496"/>
      <c r="N1723" s="496"/>
    </row>
    <row r="1724" spans="1:14" x14ac:dyDescent="0.3">
      <c r="A1724" s="490"/>
      <c r="B1724" s="490"/>
      <c r="C1724" s="673" t="e">
        <f>VLOOKUP(F1724,DB!$D$4:$G$403,4,FALSE)</f>
        <v>#N/A</v>
      </c>
      <c r="D1724" s="674" t="e">
        <f>VLOOKUP(F1724,DB!$D$4:$G$403,3,FALSE)</f>
        <v>#N/A</v>
      </c>
      <c r="E1724" s="675" t="e">
        <f>VLOOKUP(F1724,DB!$D$4:$G$403,2,FALSE)</f>
        <v>#N/A</v>
      </c>
      <c r="F1724" s="491"/>
      <c r="G1724" s="491"/>
      <c r="H1724" s="492"/>
      <c r="I1724" s="493"/>
      <c r="J1724" s="494" t="str">
        <f>IF(I1724="","I열의 환율적용방법 선택",IF(I1724="개별환율", "직접입력 하세요.", IF(OR(I1724="가중평균환율",I1724="송금환율"), "직접입력 하세요.", IF(I1724="원화집행", 1, IF(I1724="월별평균환율(미화)",VLOOKUP(MONTH(A1724),월별평균환율!$B$34:$D$45,2,0), IF(I1724="월별평균환율(현지화)",VLOOKUP(MONTH(A1724),월별평균환율!$B$34:$D$45,3,0)))))))</f>
        <v>I열의 환율적용방법 선택</v>
      </c>
      <c r="K1724" s="495">
        <f t="shared" si="26"/>
        <v>0</v>
      </c>
      <c r="L1724" s="491"/>
      <c r="M1724" s="496"/>
      <c r="N1724" s="496"/>
    </row>
    <row r="1725" spans="1:14" x14ac:dyDescent="0.3">
      <c r="A1725" s="490"/>
      <c r="B1725" s="490"/>
      <c r="C1725" s="673" t="e">
        <f>VLOOKUP(F1725,DB!$D$4:$G$403,4,FALSE)</f>
        <v>#N/A</v>
      </c>
      <c r="D1725" s="674" t="e">
        <f>VLOOKUP(F1725,DB!$D$4:$G$403,3,FALSE)</f>
        <v>#N/A</v>
      </c>
      <c r="E1725" s="675" t="e">
        <f>VLOOKUP(F1725,DB!$D$4:$G$403,2,FALSE)</f>
        <v>#N/A</v>
      </c>
      <c r="F1725" s="491"/>
      <c r="G1725" s="491"/>
      <c r="H1725" s="492"/>
      <c r="I1725" s="493"/>
      <c r="J1725" s="494" t="str">
        <f>IF(I1725="","I열의 환율적용방법 선택",IF(I1725="개별환율", "직접입력 하세요.", IF(OR(I1725="가중평균환율",I1725="송금환율"), "직접입력 하세요.", IF(I1725="원화집행", 1, IF(I1725="월별평균환율(미화)",VLOOKUP(MONTH(A1725),월별평균환율!$B$34:$D$45,2,0), IF(I1725="월별평균환율(현지화)",VLOOKUP(MONTH(A1725),월별평균환율!$B$34:$D$45,3,0)))))))</f>
        <v>I열의 환율적용방법 선택</v>
      </c>
      <c r="K1725" s="495">
        <f t="shared" si="26"/>
        <v>0</v>
      </c>
      <c r="L1725" s="491"/>
      <c r="M1725" s="496"/>
      <c r="N1725" s="496"/>
    </row>
    <row r="1726" spans="1:14" x14ac:dyDescent="0.3">
      <c r="A1726" s="490"/>
      <c r="B1726" s="490"/>
      <c r="C1726" s="673" t="e">
        <f>VLOOKUP(F1726,DB!$D$4:$G$403,4,FALSE)</f>
        <v>#N/A</v>
      </c>
      <c r="D1726" s="674" t="e">
        <f>VLOOKUP(F1726,DB!$D$4:$G$403,3,FALSE)</f>
        <v>#N/A</v>
      </c>
      <c r="E1726" s="675" t="e">
        <f>VLOOKUP(F1726,DB!$D$4:$G$403,2,FALSE)</f>
        <v>#N/A</v>
      </c>
      <c r="F1726" s="491"/>
      <c r="G1726" s="491"/>
      <c r="H1726" s="492"/>
      <c r="I1726" s="493"/>
      <c r="J1726" s="494" t="str">
        <f>IF(I1726="","I열의 환율적용방법 선택",IF(I1726="개별환율", "직접입력 하세요.", IF(OR(I1726="가중평균환율",I1726="송금환율"), "직접입력 하세요.", IF(I1726="원화집행", 1, IF(I1726="월별평균환율(미화)",VLOOKUP(MONTH(A1726),월별평균환율!$B$34:$D$45,2,0), IF(I1726="월별평균환율(현지화)",VLOOKUP(MONTH(A1726),월별평균환율!$B$34:$D$45,3,0)))))))</f>
        <v>I열의 환율적용방법 선택</v>
      </c>
      <c r="K1726" s="495">
        <f t="shared" si="26"/>
        <v>0</v>
      </c>
      <c r="L1726" s="491"/>
      <c r="M1726" s="496"/>
      <c r="N1726" s="496"/>
    </row>
    <row r="1727" spans="1:14" x14ac:dyDescent="0.3">
      <c r="A1727" s="490"/>
      <c r="B1727" s="490"/>
      <c r="C1727" s="673" t="e">
        <f>VLOOKUP(F1727,DB!$D$4:$G$403,4,FALSE)</f>
        <v>#N/A</v>
      </c>
      <c r="D1727" s="674" t="e">
        <f>VLOOKUP(F1727,DB!$D$4:$G$403,3,FALSE)</f>
        <v>#N/A</v>
      </c>
      <c r="E1727" s="675" t="e">
        <f>VLOOKUP(F1727,DB!$D$4:$G$403,2,FALSE)</f>
        <v>#N/A</v>
      </c>
      <c r="F1727" s="491"/>
      <c r="G1727" s="491"/>
      <c r="H1727" s="492"/>
      <c r="I1727" s="493"/>
      <c r="J1727" s="494" t="str">
        <f>IF(I1727="","I열의 환율적용방법 선택",IF(I1727="개별환율", "직접입력 하세요.", IF(OR(I1727="가중평균환율",I1727="송금환율"), "직접입력 하세요.", IF(I1727="원화집행", 1, IF(I1727="월별평균환율(미화)",VLOOKUP(MONTH(A1727),월별평균환율!$B$34:$D$45,2,0), IF(I1727="월별평균환율(현지화)",VLOOKUP(MONTH(A1727),월별평균환율!$B$34:$D$45,3,0)))))))</f>
        <v>I열의 환율적용방법 선택</v>
      </c>
      <c r="K1727" s="495">
        <f t="shared" si="26"/>
        <v>0</v>
      </c>
      <c r="L1727" s="491"/>
      <c r="M1727" s="496"/>
      <c r="N1727" s="496"/>
    </row>
    <row r="1728" spans="1:14" x14ac:dyDescent="0.3">
      <c r="A1728" s="490"/>
      <c r="B1728" s="490"/>
      <c r="C1728" s="673" t="e">
        <f>VLOOKUP(F1728,DB!$D$4:$G$403,4,FALSE)</f>
        <v>#N/A</v>
      </c>
      <c r="D1728" s="674" t="e">
        <f>VLOOKUP(F1728,DB!$D$4:$G$403,3,FALSE)</f>
        <v>#N/A</v>
      </c>
      <c r="E1728" s="675" t="e">
        <f>VLOOKUP(F1728,DB!$D$4:$G$403,2,FALSE)</f>
        <v>#N/A</v>
      </c>
      <c r="F1728" s="491"/>
      <c r="G1728" s="491"/>
      <c r="H1728" s="492"/>
      <c r="I1728" s="493"/>
      <c r="J1728" s="494" t="str">
        <f>IF(I1728="","I열의 환율적용방법 선택",IF(I1728="개별환율", "직접입력 하세요.", IF(OR(I1728="가중평균환율",I1728="송금환율"), "직접입력 하세요.", IF(I1728="원화집행", 1, IF(I1728="월별평균환율(미화)",VLOOKUP(MONTH(A1728),월별평균환율!$B$34:$D$45,2,0), IF(I1728="월별평균환율(현지화)",VLOOKUP(MONTH(A1728),월별평균환율!$B$34:$D$45,3,0)))))))</f>
        <v>I열의 환율적용방법 선택</v>
      </c>
      <c r="K1728" s="495">
        <f t="shared" si="26"/>
        <v>0</v>
      </c>
      <c r="L1728" s="491"/>
      <c r="M1728" s="496"/>
      <c r="N1728" s="496"/>
    </row>
    <row r="1729" spans="1:14" x14ac:dyDescent="0.3">
      <c r="A1729" s="490"/>
      <c r="B1729" s="490"/>
      <c r="C1729" s="673" t="e">
        <f>VLOOKUP(F1729,DB!$D$4:$G$403,4,FALSE)</f>
        <v>#N/A</v>
      </c>
      <c r="D1729" s="674" t="e">
        <f>VLOOKUP(F1729,DB!$D$4:$G$403,3,FALSE)</f>
        <v>#N/A</v>
      </c>
      <c r="E1729" s="675" t="e">
        <f>VLOOKUP(F1729,DB!$D$4:$G$403,2,FALSE)</f>
        <v>#N/A</v>
      </c>
      <c r="F1729" s="491"/>
      <c r="G1729" s="491"/>
      <c r="H1729" s="492"/>
      <c r="I1729" s="493"/>
      <c r="J1729" s="494" t="str">
        <f>IF(I1729="","I열의 환율적용방법 선택",IF(I1729="개별환율", "직접입력 하세요.", IF(OR(I1729="가중평균환율",I1729="송금환율"), "직접입력 하세요.", IF(I1729="원화집행", 1, IF(I1729="월별평균환율(미화)",VLOOKUP(MONTH(A1729),월별평균환율!$B$34:$D$45,2,0), IF(I1729="월별평균환율(현지화)",VLOOKUP(MONTH(A1729),월별평균환율!$B$34:$D$45,3,0)))))))</f>
        <v>I열의 환율적용방법 선택</v>
      </c>
      <c r="K1729" s="495">
        <f t="shared" si="26"/>
        <v>0</v>
      </c>
      <c r="L1729" s="491"/>
      <c r="M1729" s="496"/>
      <c r="N1729" s="496"/>
    </row>
    <row r="1730" spans="1:14" x14ac:dyDescent="0.3">
      <c r="A1730" s="490"/>
      <c r="B1730" s="490"/>
      <c r="C1730" s="673" t="e">
        <f>VLOOKUP(F1730,DB!$D$4:$G$403,4,FALSE)</f>
        <v>#N/A</v>
      </c>
      <c r="D1730" s="674" t="e">
        <f>VLOOKUP(F1730,DB!$D$4:$G$403,3,FALSE)</f>
        <v>#N/A</v>
      </c>
      <c r="E1730" s="675" t="e">
        <f>VLOOKUP(F1730,DB!$D$4:$G$403,2,FALSE)</f>
        <v>#N/A</v>
      </c>
      <c r="F1730" s="491"/>
      <c r="G1730" s="491"/>
      <c r="H1730" s="492"/>
      <c r="I1730" s="493"/>
      <c r="J1730" s="494" t="str">
        <f>IF(I1730="","I열의 환율적용방법 선택",IF(I1730="개별환율", "직접입력 하세요.", IF(OR(I1730="가중평균환율",I1730="송금환율"), "직접입력 하세요.", IF(I1730="원화집행", 1, IF(I1730="월별평균환율(미화)",VLOOKUP(MONTH(A1730),월별평균환율!$B$34:$D$45,2,0), IF(I1730="월별평균환율(현지화)",VLOOKUP(MONTH(A1730),월별평균환율!$B$34:$D$45,3,0)))))))</f>
        <v>I열의 환율적용방법 선택</v>
      </c>
      <c r="K1730" s="495">
        <f t="shared" si="26"/>
        <v>0</v>
      </c>
      <c r="L1730" s="491"/>
      <c r="M1730" s="496"/>
      <c r="N1730" s="496"/>
    </row>
    <row r="1731" spans="1:14" x14ac:dyDescent="0.3">
      <c r="A1731" s="490"/>
      <c r="B1731" s="490"/>
      <c r="C1731" s="673" t="e">
        <f>VLOOKUP(F1731,DB!$D$4:$G$403,4,FALSE)</f>
        <v>#N/A</v>
      </c>
      <c r="D1731" s="674" t="e">
        <f>VLOOKUP(F1731,DB!$D$4:$G$403,3,FALSE)</f>
        <v>#N/A</v>
      </c>
      <c r="E1731" s="675" t="e">
        <f>VLOOKUP(F1731,DB!$D$4:$G$403,2,FALSE)</f>
        <v>#N/A</v>
      </c>
      <c r="F1731" s="491"/>
      <c r="G1731" s="491"/>
      <c r="H1731" s="492"/>
      <c r="I1731" s="493"/>
      <c r="J1731" s="494" t="str">
        <f>IF(I1731="","I열의 환율적용방법 선택",IF(I1731="개별환율", "직접입력 하세요.", IF(OR(I1731="가중평균환율",I1731="송금환율"), "직접입력 하세요.", IF(I1731="원화집행", 1, IF(I1731="월별평균환율(미화)",VLOOKUP(MONTH(A1731),월별평균환율!$B$34:$D$45,2,0), IF(I1731="월별평균환율(현지화)",VLOOKUP(MONTH(A1731),월별평균환율!$B$34:$D$45,3,0)))))))</f>
        <v>I열의 환율적용방법 선택</v>
      </c>
      <c r="K1731" s="495">
        <f t="shared" si="26"/>
        <v>0</v>
      </c>
      <c r="L1731" s="491"/>
      <c r="M1731" s="496"/>
      <c r="N1731" s="496"/>
    </row>
    <row r="1732" spans="1:14" x14ac:dyDescent="0.3">
      <c r="A1732" s="490"/>
      <c r="B1732" s="490"/>
      <c r="C1732" s="673" t="e">
        <f>VLOOKUP(F1732,DB!$D$4:$G$403,4,FALSE)</f>
        <v>#N/A</v>
      </c>
      <c r="D1732" s="674" t="e">
        <f>VLOOKUP(F1732,DB!$D$4:$G$403,3,FALSE)</f>
        <v>#N/A</v>
      </c>
      <c r="E1732" s="675" t="e">
        <f>VLOOKUP(F1732,DB!$D$4:$G$403,2,FALSE)</f>
        <v>#N/A</v>
      </c>
      <c r="F1732" s="491"/>
      <c r="G1732" s="491"/>
      <c r="H1732" s="492"/>
      <c r="I1732" s="493"/>
      <c r="J1732" s="494" t="str">
        <f>IF(I1732="","I열의 환율적용방법 선택",IF(I1732="개별환율", "직접입력 하세요.", IF(OR(I1732="가중평균환율",I1732="송금환율"), "직접입력 하세요.", IF(I1732="원화집행", 1, IF(I1732="월별평균환율(미화)",VLOOKUP(MONTH(A1732),월별평균환율!$B$34:$D$45,2,0), IF(I1732="월별평균환율(현지화)",VLOOKUP(MONTH(A1732),월별평균환율!$B$34:$D$45,3,0)))))))</f>
        <v>I열의 환율적용방법 선택</v>
      </c>
      <c r="K1732" s="495">
        <f t="shared" si="26"/>
        <v>0</v>
      </c>
      <c r="L1732" s="491"/>
      <c r="M1732" s="496"/>
      <c r="N1732" s="496"/>
    </row>
    <row r="1733" spans="1:14" x14ac:dyDescent="0.3">
      <c r="A1733" s="490"/>
      <c r="B1733" s="490"/>
      <c r="C1733" s="673" t="e">
        <f>VLOOKUP(F1733,DB!$D$4:$G$403,4,FALSE)</f>
        <v>#N/A</v>
      </c>
      <c r="D1733" s="674" t="e">
        <f>VLOOKUP(F1733,DB!$D$4:$G$403,3,FALSE)</f>
        <v>#N/A</v>
      </c>
      <c r="E1733" s="675" t="e">
        <f>VLOOKUP(F1733,DB!$D$4:$G$403,2,FALSE)</f>
        <v>#N/A</v>
      </c>
      <c r="F1733" s="491"/>
      <c r="G1733" s="491"/>
      <c r="H1733" s="492"/>
      <c r="I1733" s="493"/>
      <c r="J1733" s="494" t="str">
        <f>IF(I1733="","I열의 환율적용방법 선택",IF(I1733="개별환율", "직접입력 하세요.", IF(OR(I1733="가중평균환율",I1733="송금환율"), "직접입력 하세요.", IF(I1733="원화집행", 1, IF(I1733="월별평균환율(미화)",VLOOKUP(MONTH(A1733),월별평균환율!$B$34:$D$45,2,0), IF(I1733="월별평균환율(현지화)",VLOOKUP(MONTH(A1733),월별평균환율!$B$34:$D$45,3,0)))))))</f>
        <v>I열의 환율적용방법 선택</v>
      </c>
      <c r="K1733" s="495">
        <f t="shared" ref="K1733:K1796" si="27">IFERROR(ROUND(H1733*J1733, 0),0)</f>
        <v>0</v>
      </c>
      <c r="L1733" s="491"/>
      <c r="M1733" s="496"/>
      <c r="N1733" s="496"/>
    </row>
    <row r="1734" spans="1:14" x14ac:dyDescent="0.3">
      <c r="A1734" s="490"/>
      <c r="B1734" s="490"/>
      <c r="C1734" s="673" t="e">
        <f>VLOOKUP(F1734,DB!$D$4:$G$403,4,FALSE)</f>
        <v>#N/A</v>
      </c>
      <c r="D1734" s="674" t="e">
        <f>VLOOKUP(F1734,DB!$D$4:$G$403,3,FALSE)</f>
        <v>#N/A</v>
      </c>
      <c r="E1734" s="675" t="e">
        <f>VLOOKUP(F1734,DB!$D$4:$G$403,2,FALSE)</f>
        <v>#N/A</v>
      </c>
      <c r="F1734" s="491"/>
      <c r="G1734" s="491"/>
      <c r="H1734" s="492"/>
      <c r="I1734" s="493"/>
      <c r="J1734" s="494" t="str">
        <f>IF(I1734="","I열의 환율적용방법 선택",IF(I1734="개별환율", "직접입력 하세요.", IF(OR(I1734="가중평균환율",I1734="송금환율"), "직접입력 하세요.", IF(I1734="원화집행", 1, IF(I1734="월별평균환율(미화)",VLOOKUP(MONTH(A1734),월별평균환율!$B$34:$D$45,2,0), IF(I1734="월별평균환율(현지화)",VLOOKUP(MONTH(A1734),월별평균환율!$B$34:$D$45,3,0)))))))</f>
        <v>I열의 환율적용방법 선택</v>
      </c>
      <c r="K1734" s="495">
        <f t="shared" si="27"/>
        <v>0</v>
      </c>
      <c r="L1734" s="491"/>
      <c r="M1734" s="496"/>
      <c r="N1734" s="496"/>
    </row>
    <row r="1735" spans="1:14" x14ac:dyDescent="0.3">
      <c r="A1735" s="490"/>
      <c r="B1735" s="490"/>
      <c r="C1735" s="673" t="e">
        <f>VLOOKUP(F1735,DB!$D$4:$G$403,4,FALSE)</f>
        <v>#N/A</v>
      </c>
      <c r="D1735" s="674" t="e">
        <f>VLOOKUP(F1735,DB!$D$4:$G$403,3,FALSE)</f>
        <v>#N/A</v>
      </c>
      <c r="E1735" s="675" t="e">
        <f>VLOOKUP(F1735,DB!$D$4:$G$403,2,FALSE)</f>
        <v>#N/A</v>
      </c>
      <c r="F1735" s="491"/>
      <c r="G1735" s="491"/>
      <c r="H1735" s="492"/>
      <c r="I1735" s="493"/>
      <c r="J1735" s="494" t="str">
        <f>IF(I1735="","I열의 환율적용방법 선택",IF(I1735="개별환율", "직접입력 하세요.", IF(OR(I1735="가중평균환율",I1735="송금환율"), "직접입력 하세요.", IF(I1735="원화집행", 1, IF(I1735="월별평균환율(미화)",VLOOKUP(MONTH(A1735),월별평균환율!$B$34:$D$45,2,0), IF(I1735="월별평균환율(현지화)",VLOOKUP(MONTH(A1735),월별평균환율!$B$34:$D$45,3,0)))))))</f>
        <v>I열의 환율적용방법 선택</v>
      </c>
      <c r="K1735" s="495">
        <f t="shared" si="27"/>
        <v>0</v>
      </c>
      <c r="L1735" s="491"/>
      <c r="M1735" s="496"/>
      <c r="N1735" s="496"/>
    </row>
    <row r="1736" spans="1:14" x14ac:dyDescent="0.3">
      <c r="A1736" s="490"/>
      <c r="B1736" s="490"/>
      <c r="C1736" s="673" t="e">
        <f>VLOOKUP(F1736,DB!$D$4:$G$403,4,FALSE)</f>
        <v>#N/A</v>
      </c>
      <c r="D1736" s="674" t="e">
        <f>VLOOKUP(F1736,DB!$D$4:$G$403,3,FALSE)</f>
        <v>#N/A</v>
      </c>
      <c r="E1736" s="675" t="e">
        <f>VLOOKUP(F1736,DB!$D$4:$G$403,2,FALSE)</f>
        <v>#N/A</v>
      </c>
      <c r="F1736" s="491"/>
      <c r="G1736" s="491"/>
      <c r="H1736" s="492"/>
      <c r="I1736" s="493"/>
      <c r="J1736" s="494" t="str">
        <f>IF(I1736="","I열의 환율적용방법 선택",IF(I1736="개별환율", "직접입력 하세요.", IF(OR(I1736="가중평균환율",I1736="송금환율"), "직접입력 하세요.", IF(I1736="원화집행", 1, IF(I1736="월별평균환율(미화)",VLOOKUP(MONTH(A1736),월별평균환율!$B$34:$D$45,2,0), IF(I1736="월별평균환율(현지화)",VLOOKUP(MONTH(A1736),월별평균환율!$B$34:$D$45,3,0)))))))</f>
        <v>I열의 환율적용방법 선택</v>
      </c>
      <c r="K1736" s="495">
        <f t="shared" si="27"/>
        <v>0</v>
      </c>
      <c r="L1736" s="491"/>
      <c r="M1736" s="496"/>
      <c r="N1736" s="496"/>
    </row>
    <row r="1737" spans="1:14" x14ac:dyDescent="0.3">
      <c r="A1737" s="490"/>
      <c r="B1737" s="490"/>
      <c r="C1737" s="673" t="e">
        <f>VLOOKUP(F1737,DB!$D$4:$G$403,4,FALSE)</f>
        <v>#N/A</v>
      </c>
      <c r="D1737" s="674" t="e">
        <f>VLOOKUP(F1737,DB!$D$4:$G$403,3,FALSE)</f>
        <v>#N/A</v>
      </c>
      <c r="E1737" s="675" t="e">
        <f>VLOOKUP(F1737,DB!$D$4:$G$403,2,FALSE)</f>
        <v>#N/A</v>
      </c>
      <c r="F1737" s="491"/>
      <c r="G1737" s="491"/>
      <c r="H1737" s="492"/>
      <c r="I1737" s="493"/>
      <c r="J1737" s="494" t="str">
        <f>IF(I1737="","I열의 환율적용방법 선택",IF(I1737="개별환율", "직접입력 하세요.", IF(OR(I1737="가중평균환율",I1737="송금환율"), "직접입력 하세요.", IF(I1737="원화집행", 1, IF(I1737="월별평균환율(미화)",VLOOKUP(MONTH(A1737),월별평균환율!$B$34:$D$45,2,0), IF(I1737="월별평균환율(현지화)",VLOOKUP(MONTH(A1737),월별평균환율!$B$34:$D$45,3,0)))))))</f>
        <v>I열의 환율적용방법 선택</v>
      </c>
      <c r="K1737" s="495">
        <f t="shared" si="27"/>
        <v>0</v>
      </c>
      <c r="L1737" s="491"/>
      <c r="M1737" s="496"/>
      <c r="N1737" s="496"/>
    </row>
    <row r="1738" spans="1:14" x14ac:dyDescent="0.3">
      <c r="A1738" s="490"/>
      <c r="B1738" s="490"/>
      <c r="C1738" s="673" t="e">
        <f>VLOOKUP(F1738,DB!$D$4:$G$403,4,FALSE)</f>
        <v>#N/A</v>
      </c>
      <c r="D1738" s="674" t="e">
        <f>VLOOKUP(F1738,DB!$D$4:$G$403,3,FALSE)</f>
        <v>#N/A</v>
      </c>
      <c r="E1738" s="675" t="e">
        <f>VLOOKUP(F1738,DB!$D$4:$G$403,2,FALSE)</f>
        <v>#N/A</v>
      </c>
      <c r="F1738" s="491"/>
      <c r="G1738" s="491"/>
      <c r="H1738" s="492"/>
      <c r="I1738" s="493"/>
      <c r="J1738" s="494" t="str">
        <f>IF(I1738="","I열의 환율적용방법 선택",IF(I1738="개별환율", "직접입력 하세요.", IF(OR(I1738="가중평균환율",I1738="송금환율"), "직접입력 하세요.", IF(I1738="원화집행", 1, IF(I1738="월별평균환율(미화)",VLOOKUP(MONTH(A1738),월별평균환율!$B$34:$D$45,2,0), IF(I1738="월별평균환율(현지화)",VLOOKUP(MONTH(A1738),월별평균환율!$B$34:$D$45,3,0)))))))</f>
        <v>I열의 환율적용방법 선택</v>
      </c>
      <c r="K1738" s="495">
        <f t="shared" si="27"/>
        <v>0</v>
      </c>
      <c r="L1738" s="491"/>
      <c r="M1738" s="496"/>
      <c r="N1738" s="496"/>
    </row>
    <row r="1739" spans="1:14" x14ac:dyDescent="0.3">
      <c r="A1739" s="490"/>
      <c r="B1739" s="490"/>
      <c r="C1739" s="673" t="e">
        <f>VLOOKUP(F1739,DB!$D$4:$G$403,4,FALSE)</f>
        <v>#N/A</v>
      </c>
      <c r="D1739" s="674" t="e">
        <f>VLOOKUP(F1739,DB!$D$4:$G$403,3,FALSE)</f>
        <v>#N/A</v>
      </c>
      <c r="E1739" s="675" t="e">
        <f>VLOOKUP(F1739,DB!$D$4:$G$403,2,FALSE)</f>
        <v>#N/A</v>
      </c>
      <c r="F1739" s="491"/>
      <c r="G1739" s="491"/>
      <c r="H1739" s="492"/>
      <c r="I1739" s="493"/>
      <c r="J1739" s="494" t="str">
        <f>IF(I1739="","I열의 환율적용방법 선택",IF(I1739="개별환율", "직접입력 하세요.", IF(OR(I1739="가중평균환율",I1739="송금환율"), "직접입력 하세요.", IF(I1739="원화집행", 1, IF(I1739="월별평균환율(미화)",VLOOKUP(MONTH(A1739),월별평균환율!$B$34:$D$45,2,0), IF(I1739="월별평균환율(현지화)",VLOOKUP(MONTH(A1739),월별평균환율!$B$34:$D$45,3,0)))))))</f>
        <v>I열의 환율적용방법 선택</v>
      </c>
      <c r="K1739" s="495">
        <f t="shared" si="27"/>
        <v>0</v>
      </c>
      <c r="L1739" s="491"/>
      <c r="M1739" s="496"/>
      <c r="N1739" s="496"/>
    </row>
    <row r="1740" spans="1:14" x14ac:dyDescent="0.3">
      <c r="A1740" s="490"/>
      <c r="B1740" s="490"/>
      <c r="C1740" s="673" t="e">
        <f>VLOOKUP(F1740,DB!$D$4:$G$403,4,FALSE)</f>
        <v>#N/A</v>
      </c>
      <c r="D1740" s="674" t="e">
        <f>VLOOKUP(F1740,DB!$D$4:$G$403,3,FALSE)</f>
        <v>#N/A</v>
      </c>
      <c r="E1740" s="675" t="e">
        <f>VLOOKUP(F1740,DB!$D$4:$G$403,2,FALSE)</f>
        <v>#N/A</v>
      </c>
      <c r="F1740" s="491"/>
      <c r="G1740" s="491"/>
      <c r="H1740" s="492"/>
      <c r="I1740" s="493"/>
      <c r="J1740" s="494" t="str">
        <f>IF(I1740="","I열의 환율적용방법 선택",IF(I1740="개별환율", "직접입력 하세요.", IF(OR(I1740="가중평균환율",I1740="송금환율"), "직접입력 하세요.", IF(I1740="원화집행", 1, IF(I1740="월별평균환율(미화)",VLOOKUP(MONTH(A1740),월별평균환율!$B$34:$D$45,2,0), IF(I1740="월별평균환율(현지화)",VLOOKUP(MONTH(A1740),월별평균환율!$B$34:$D$45,3,0)))))))</f>
        <v>I열의 환율적용방법 선택</v>
      </c>
      <c r="K1740" s="495">
        <f t="shared" si="27"/>
        <v>0</v>
      </c>
      <c r="L1740" s="491"/>
      <c r="M1740" s="496"/>
      <c r="N1740" s="496"/>
    </row>
    <row r="1741" spans="1:14" x14ac:dyDescent="0.3">
      <c r="A1741" s="490"/>
      <c r="B1741" s="490"/>
      <c r="C1741" s="673" t="e">
        <f>VLOOKUP(F1741,DB!$D$4:$G$403,4,FALSE)</f>
        <v>#N/A</v>
      </c>
      <c r="D1741" s="674" t="e">
        <f>VLOOKUP(F1741,DB!$D$4:$G$403,3,FALSE)</f>
        <v>#N/A</v>
      </c>
      <c r="E1741" s="675" t="e">
        <f>VLOOKUP(F1741,DB!$D$4:$G$403,2,FALSE)</f>
        <v>#N/A</v>
      </c>
      <c r="F1741" s="491"/>
      <c r="G1741" s="491"/>
      <c r="H1741" s="492"/>
      <c r="I1741" s="493"/>
      <c r="J1741" s="494" t="str">
        <f>IF(I1741="","I열의 환율적용방법 선택",IF(I1741="개별환율", "직접입력 하세요.", IF(OR(I1741="가중평균환율",I1741="송금환율"), "직접입력 하세요.", IF(I1741="원화집행", 1, IF(I1741="월별평균환율(미화)",VLOOKUP(MONTH(A1741),월별평균환율!$B$34:$D$45,2,0), IF(I1741="월별평균환율(현지화)",VLOOKUP(MONTH(A1741),월별평균환율!$B$34:$D$45,3,0)))))))</f>
        <v>I열의 환율적용방법 선택</v>
      </c>
      <c r="K1741" s="495">
        <f t="shared" si="27"/>
        <v>0</v>
      </c>
      <c r="L1741" s="491"/>
      <c r="M1741" s="496"/>
      <c r="N1741" s="496"/>
    </row>
    <row r="1742" spans="1:14" x14ac:dyDescent="0.3">
      <c r="A1742" s="490"/>
      <c r="B1742" s="490"/>
      <c r="C1742" s="673" t="e">
        <f>VLOOKUP(F1742,DB!$D$4:$G$403,4,FALSE)</f>
        <v>#N/A</v>
      </c>
      <c r="D1742" s="674" t="e">
        <f>VLOOKUP(F1742,DB!$D$4:$G$403,3,FALSE)</f>
        <v>#N/A</v>
      </c>
      <c r="E1742" s="675" t="e">
        <f>VLOOKUP(F1742,DB!$D$4:$G$403,2,FALSE)</f>
        <v>#N/A</v>
      </c>
      <c r="F1742" s="491"/>
      <c r="G1742" s="491"/>
      <c r="H1742" s="492"/>
      <c r="I1742" s="493"/>
      <c r="J1742" s="494" t="str">
        <f>IF(I1742="","I열의 환율적용방법 선택",IF(I1742="개별환율", "직접입력 하세요.", IF(OR(I1742="가중평균환율",I1742="송금환율"), "직접입력 하세요.", IF(I1742="원화집행", 1, IF(I1742="월별평균환율(미화)",VLOOKUP(MONTH(A1742),월별평균환율!$B$34:$D$45,2,0), IF(I1742="월별평균환율(현지화)",VLOOKUP(MONTH(A1742),월별평균환율!$B$34:$D$45,3,0)))))))</f>
        <v>I열의 환율적용방법 선택</v>
      </c>
      <c r="K1742" s="495">
        <f t="shared" si="27"/>
        <v>0</v>
      </c>
      <c r="L1742" s="491"/>
      <c r="M1742" s="496"/>
      <c r="N1742" s="496"/>
    </row>
    <row r="1743" spans="1:14" x14ac:dyDescent="0.3">
      <c r="A1743" s="490"/>
      <c r="B1743" s="490"/>
      <c r="C1743" s="673" t="e">
        <f>VLOOKUP(F1743,DB!$D$4:$G$403,4,FALSE)</f>
        <v>#N/A</v>
      </c>
      <c r="D1743" s="674" t="e">
        <f>VLOOKUP(F1743,DB!$D$4:$G$403,3,FALSE)</f>
        <v>#N/A</v>
      </c>
      <c r="E1743" s="675" t="e">
        <f>VLOOKUP(F1743,DB!$D$4:$G$403,2,FALSE)</f>
        <v>#N/A</v>
      </c>
      <c r="F1743" s="491"/>
      <c r="G1743" s="491"/>
      <c r="H1743" s="492"/>
      <c r="I1743" s="493"/>
      <c r="J1743" s="494" t="str">
        <f>IF(I1743="","I열의 환율적용방법 선택",IF(I1743="개별환율", "직접입력 하세요.", IF(OR(I1743="가중평균환율",I1743="송금환율"), "직접입력 하세요.", IF(I1743="원화집행", 1, IF(I1743="월별평균환율(미화)",VLOOKUP(MONTH(A1743),월별평균환율!$B$34:$D$45,2,0), IF(I1743="월별평균환율(현지화)",VLOOKUP(MONTH(A1743),월별평균환율!$B$34:$D$45,3,0)))))))</f>
        <v>I열의 환율적용방법 선택</v>
      </c>
      <c r="K1743" s="495">
        <f t="shared" si="27"/>
        <v>0</v>
      </c>
      <c r="L1743" s="491"/>
      <c r="M1743" s="496"/>
      <c r="N1743" s="496"/>
    </row>
    <row r="1744" spans="1:14" x14ac:dyDescent="0.3">
      <c r="A1744" s="490"/>
      <c r="B1744" s="490"/>
      <c r="C1744" s="673" t="e">
        <f>VLOOKUP(F1744,DB!$D$4:$G$403,4,FALSE)</f>
        <v>#N/A</v>
      </c>
      <c r="D1744" s="674" t="e">
        <f>VLOOKUP(F1744,DB!$D$4:$G$403,3,FALSE)</f>
        <v>#N/A</v>
      </c>
      <c r="E1744" s="675" t="e">
        <f>VLOOKUP(F1744,DB!$D$4:$G$403,2,FALSE)</f>
        <v>#N/A</v>
      </c>
      <c r="F1744" s="491"/>
      <c r="G1744" s="491"/>
      <c r="H1744" s="492"/>
      <c r="I1744" s="493"/>
      <c r="J1744" s="494" t="str">
        <f>IF(I1744="","I열의 환율적용방법 선택",IF(I1744="개별환율", "직접입력 하세요.", IF(OR(I1744="가중평균환율",I1744="송금환율"), "직접입력 하세요.", IF(I1744="원화집행", 1, IF(I1744="월별평균환율(미화)",VLOOKUP(MONTH(A1744),월별평균환율!$B$34:$D$45,2,0), IF(I1744="월별평균환율(현지화)",VLOOKUP(MONTH(A1744),월별평균환율!$B$34:$D$45,3,0)))))))</f>
        <v>I열의 환율적용방법 선택</v>
      </c>
      <c r="K1744" s="495">
        <f t="shared" si="27"/>
        <v>0</v>
      </c>
      <c r="L1744" s="491"/>
      <c r="M1744" s="496"/>
      <c r="N1744" s="496"/>
    </row>
    <row r="1745" spans="1:14" x14ac:dyDescent="0.3">
      <c r="A1745" s="490"/>
      <c r="B1745" s="490"/>
      <c r="C1745" s="673" t="e">
        <f>VLOOKUP(F1745,DB!$D$4:$G$403,4,FALSE)</f>
        <v>#N/A</v>
      </c>
      <c r="D1745" s="674" t="e">
        <f>VLOOKUP(F1745,DB!$D$4:$G$403,3,FALSE)</f>
        <v>#N/A</v>
      </c>
      <c r="E1745" s="675" t="e">
        <f>VLOOKUP(F1745,DB!$D$4:$G$403,2,FALSE)</f>
        <v>#N/A</v>
      </c>
      <c r="F1745" s="491"/>
      <c r="G1745" s="491"/>
      <c r="H1745" s="492"/>
      <c r="I1745" s="493"/>
      <c r="J1745" s="494" t="str">
        <f>IF(I1745="","I열의 환율적용방법 선택",IF(I1745="개별환율", "직접입력 하세요.", IF(OR(I1745="가중평균환율",I1745="송금환율"), "직접입력 하세요.", IF(I1745="원화집행", 1, IF(I1745="월별평균환율(미화)",VLOOKUP(MONTH(A1745),월별평균환율!$B$34:$D$45,2,0), IF(I1745="월별평균환율(현지화)",VLOOKUP(MONTH(A1745),월별평균환율!$B$34:$D$45,3,0)))))))</f>
        <v>I열의 환율적용방법 선택</v>
      </c>
      <c r="K1745" s="495">
        <f t="shared" si="27"/>
        <v>0</v>
      </c>
      <c r="L1745" s="491"/>
      <c r="M1745" s="496"/>
      <c r="N1745" s="496"/>
    </row>
    <row r="1746" spans="1:14" x14ac:dyDescent="0.3">
      <c r="A1746" s="490"/>
      <c r="B1746" s="490"/>
      <c r="C1746" s="673" t="e">
        <f>VLOOKUP(F1746,DB!$D$4:$G$403,4,FALSE)</f>
        <v>#N/A</v>
      </c>
      <c r="D1746" s="674" t="e">
        <f>VLOOKUP(F1746,DB!$D$4:$G$403,3,FALSE)</f>
        <v>#N/A</v>
      </c>
      <c r="E1746" s="675" t="e">
        <f>VLOOKUP(F1746,DB!$D$4:$G$403,2,FALSE)</f>
        <v>#N/A</v>
      </c>
      <c r="F1746" s="491"/>
      <c r="G1746" s="491"/>
      <c r="H1746" s="492"/>
      <c r="I1746" s="493"/>
      <c r="J1746" s="494" t="str">
        <f>IF(I1746="","I열의 환율적용방법 선택",IF(I1746="개별환율", "직접입력 하세요.", IF(OR(I1746="가중평균환율",I1746="송금환율"), "직접입력 하세요.", IF(I1746="원화집행", 1, IF(I1746="월별평균환율(미화)",VLOOKUP(MONTH(A1746),월별평균환율!$B$34:$D$45,2,0), IF(I1746="월별평균환율(현지화)",VLOOKUP(MONTH(A1746),월별평균환율!$B$34:$D$45,3,0)))))))</f>
        <v>I열의 환율적용방법 선택</v>
      </c>
      <c r="K1746" s="495">
        <f t="shared" si="27"/>
        <v>0</v>
      </c>
      <c r="L1746" s="491"/>
      <c r="M1746" s="496"/>
      <c r="N1746" s="496"/>
    </row>
    <row r="1747" spans="1:14" x14ac:dyDescent="0.3">
      <c r="A1747" s="490"/>
      <c r="B1747" s="490"/>
      <c r="C1747" s="673" t="e">
        <f>VLOOKUP(F1747,DB!$D$4:$G$403,4,FALSE)</f>
        <v>#N/A</v>
      </c>
      <c r="D1747" s="674" t="e">
        <f>VLOOKUP(F1747,DB!$D$4:$G$403,3,FALSE)</f>
        <v>#N/A</v>
      </c>
      <c r="E1747" s="675" t="e">
        <f>VLOOKUP(F1747,DB!$D$4:$G$403,2,FALSE)</f>
        <v>#N/A</v>
      </c>
      <c r="F1747" s="491"/>
      <c r="G1747" s="491"/>
      <c r="H1747" s="492"/>
      <c r="I1747" s="493"/>
      <c r="J1747" s="494" t="str">
        <f>IF(I1747="","I열의 환율적용방법 선택",IF(I1747="개별환율", "직접입력 하세요.", IF(OR(I1747="가중평균환율",I1747="송금환율"), "직접입력 하세요.", IF(I1747="원화집행", 1, IF(I1747="월별평균환율(미화)",VLOOKUP(MONTH(A1747),월별평균환율!$B$34:$D$45,2,0), IF(I1747="월별평균환율(현지화)",VLOOKUP(MONTH(A1747),월별평균환율!$B$34:$D$45,3,0)))))))</f>
        <v>I열의 환율적용방법 선택</v>
      </c>
      <c r="K1747" s="495">
        <f t="shared" si="27"/>
        <v>0</v>
      </c>
      <c r="L1747" s="491"/>
      <c r="M1747" s="496"/>
      <c r="N1747" s="496"/>
    </row>
    <row r="1748" spans="1:14" x14ac:dyDescent="0.3">
      <c r="A1748" s="490"/>
      <c r="B1748" s="490"/>
      <c r="C1748" s="673" t="e">
        <f>VLOOKUP(F1748,DB!$D$4:$G$403,4,FALSE)</f>
        <v>#N/A</v>
      </c>
      <c r="D1748" s="674" t="e">
        <f>VLOOKUP(F1748,DB!$D$4:$G$403,3,FALSE)</f>
        <v>#N/A</v>
      </c>
      <c r="E1748" s="675" t="e">
        <f>VLOOKUP(F1748,DB!$D$4:$G$403,2,FALSE)</f>
        <v>#N/A</v>
      </c>
      <c r="F1748" s="491"/>
      <c r="G1748" s="491"/>
      <c r="H1748" s="492"/>
      <c r="I1748" s="493"/>
      <c r="J1748" s="494" t="str">
        <f>IF(I1748="","I열의 환율적용방법 선택",IF(I1748="개별환율", "직접입력 하세요.", IF(OR(I1748="가중평균환율",I1748="송금환율"), "직접입력 하세요.", IF(I1748="원화집행", 1, IF(I1748="월별평균환율(미화)",VLOOKUP(MONTH(A1748),월별평균환율!$B$34:$D$45,2,0), IF(I1748="월별평균환율(현지화)",VLOOKUP(MONTH(A1748),월별평균환율!$B$34:$D$45,3,0)))))))</f>
        <v>I열의 환율적용방법 선택</v>
      </c>
      <c r="K1748" s="495">
        <f t="shared" si="27"/>
        <v>0</v>
      </c>
      <c r="L1748" s="491"/>
      <c r="M1748" s="496"/>
      <c r="N1748" s="496"/>
    </row>
    <row r="1749" spans="1:14" x14ac:dyDescent="0.3">
      <c r="A1749" s="490"/>
      <c r="B1749" s="490"/>
      <c r="C1749" s="673" t="e">
        <f>VLOOKUP(F1749,DB!$D$4:$G$403,4,FALSE)</f>
        <v>#N/A</v>
      </c>
      <c r="D1749" s="674" t="e">
        <f>VLOOKUP(F1749,DB!$D$4:$G$403,3,FALSE)</f>
        <v>#N/A</v>
      </c>
      <c r="E1749" s="675" t="e">
        <f>VLOOKUP(F1749,DB!$D$4:$G$403,2,FALSE)</f>
        <v>#N/A</v>
      </c>
      <c r="F1749" s="491"/>
      <c r="G1749" s="491"/>
      <c r="H1749" s="492"/>
      <c r="I1749" s="493"/>
      <c r="J1749" s="494" t="str">
        <f>IF(I1749="","I열의 환율적용방법 선택",IF(I1749="개별환율", "직접입력 하세요.", IF(OR(I1749="가중평균환율",I1749="송금환율"), "직접입력 하세요.", IF(I1749="원화집행", 1, IF(I1749="월별평균환율(미화)",VLOOKUP(MONTH(A1749),월별평균환율!$B$34:$D$45,2,0), IF(I1749="월별평균환율(현지화)",VLOOKUP(MONTH(A1749),월별평균환율!$B$34:$D$45,3,0)))))))</f>
        <v>I열의 환율적용방법 선택</v>
      </c>
      <c r="K1749" s="495">
        <f t="shared" si="27"/>
        <v>0</v>
      </c>
      <c r="L1749" s="491"/>
      <c r="M1749" s="496"/>
      <c r="N1749" s="496"/>
    </row>
    <row r="1750" spans="1:14" x14ac:dyDescent="0.3">
      <c r="A1750" s="490"/>
      <c r="B1750" s="490"/>
      <c r="C1750" s="673" t="e">
        <f>VLOOKUP(F1750,DB!$D$4:$G$403,4,FALSE)</f>
        <v>#N/A</v>
      </c>
      <c r="D1750" s="674" t="e">
        <f>VLOOKUP(F1750,DB!$D$4:$G$403,3,FALSE)</f>
        <v>#N/A</v>
      </c>
      <c r="E1750" s="675" t="e">
        <f>VLOOKUP(F1750,DB!$D$4:$G$403,2,FALSE)</f>
        <v>#N/A</v>
      </c>
      <c r="F1750" s="491"/>
      <c r="G1750" s="491"/>
      <c r="H1750" s="492"/>
      <c r="I1750" s="493"/>
      <c r="J1750" s="494" t="str">
        <f>IF(I1750="","I열의 환율적용방법 선택",IF(I1750="개별환율", "직접입력 하세요.", IF(OR(I1750="가중평균환율",I1750="송금환율"), "직접입력 하세요.", IF(I1750="원화집행", 1, IF(I1750="월별평균환율(미화)",VLOOKUP(MONTH(A1750),월별평균환율!$B$34:$D$45,2,0), IF(I1750="월별평균환율(현지화)",VLOOKUP(MONTH(A1750),월별평균환율!$B$34:$D$45,3,0)))))))</f>
        <v>I열의 환율적용방법 선택</v>
      </c>
      <c r="K1750" s="495">
        <f t="shared" si="27"/>
        <v>0</v>
      </c>
      <c r="L1750" s="491"/>
      <c r="M1750" s="496"/>
      <c r="N1750" s="496"/>
    </row>
    <row r="1751" spans="1:14" x14ac:dyDescent="0.3">
      <c r="A1751" s="490"/>
      <c r="B1751" s="490"/>
      <c r="C1751" s="673" t="e">
        <f>VLOOKUP(F1751,DB!$D$4:$G$403,4,FALSE)</f>
        <v>#N/A</v>
      </c>
      <c r="D1751" s="674" t="e">
        <f>VLOOKUP(F1751,DB!$D$4:$G$403,3,FALSE)</f>
        <v>#N/A</v>
      </c>
      <c r="E1751" s="675" t="e">
        <f>VLOOKUP(F1751,DB!$D$4:$G$403,2,FALSE)</f>
        <v>#N/A</v>
      </c>
      <c r="F1751" s="491"/>
      <c r="G1751" s="491"/>
      <c r="H1751" s="492"/>
      <c r="I1751" s="493"/>
      <c r="J1751" s="494" t="str">
        <f>IF(I1751="","I열의 환율적용방법 선택",IF(I1751="개별환율", "직접입력 하세요.", IF(OR(I1751="가중평균환율",I1751="송금환율"), "직접입력 하세요.", IF(I1751="원화집행", 1, IF(I1751="월별평균환율(미화)",VLOOKUP(MONTH(A1751),월별평균환율!$B$34:$D$45,2,0), IF(I1751="월별평균환율(현지화)",VLOOKUP(MONTH(A1751),월별평균환율!$B$34:$D$45,3,0)))))))</f>
        <v>I열의 환율적용방법 선택</v>
      </c>
      <c r="K1751" s="495">
        <f t="shared" si="27"/>
        <v>0</v>
      </c>
      <c r="L1751" s="491"/>
      <c r="M1751" s="496"/>
      <c r="N1751" s="496"/>
    </row>
    <row r="1752" spans="1:14" x14ac:dyDescent="0.3">
      <c r="A1752" s="490"/>
      <c r="B1752" s="490"/>
      <c r="C1752" s="673" t="e">
        <f>VLOOKUP(F1752,DB!$D$4:$G$403,4,FALSE)</f>
        <v>#N/A</v>
      </c>
      <c r="D1752" s="674" t="e">
        <f>VLOOKUP(F1752,DB!$D$4:$G$403,3,FALSE)</f>
        <v>#N/A</v>
      </c>
      <c r="E1752" s="675" t="e">
        <f>VLOOKUP(F1752,DB!$D$4:$G$403,2,FALSE)</f>
        <v>#N/A</v>
      </c>
      <c r="F1752" s="491"/>
      <c r="G1752" s="491"/>
      <c r="H1752" s="492"/>
      <c r="I1752" s="493"/>
      <c r="J1752" s="494" t="str">
        <f>IF(I1752="","I열의 환율적용방법 선택",IF(I1752="개별환율", "직접입력 하세요.", IF(OR(I1752="가중평균환율",I1752="송금환율"), "직접입력 하세요.", IF(I1752="원화집행", 1, IF(I1752="월별평균환율(미화)",VLOOKUP(MONTH(A1752),월별평균환율!$B$34:$D$45,2,0), IF(I1752="월별평균환율(현지화)",VLOOKUP(MONTH(A1752),월별평균환율!$B$34:$D$45,3,0)))))))</f>
        <v>I열의 환율적용방법 선택</v>
      </c>
      <c r="K1752" s="495">
        <f t="shared" si="27"/>
        <v>0</v>
      </c>
      <c r="L1752" s="491"/>
      <c r="M1752" s="496"/>
      <c r="N1752" s="496"/>
    </row>
    <row r="1753" spans="1:14" x14ac:dyDescent="0.3">
      <c r="A1753" s="490"/>
      <c r="B1753" s="490"/>
      <c r="C1753" s="673" t="e">
        <f>VLOOKUP(F1753,DB!$D$4:$G$403,4,FALSE)</f>
        <v>#N/A</v>
      </c>
      <c r="D1753" s="674" t="e">
        <f>VLOOKUP(F1753,DB!$D$4:$G$403,3,FALSE)</f>
        <v>#N/A</v>
      </c>
      <c r="E1753" s="675" t="e">
        <f>VLOOKUP(F1753,DB!$D$4:$G$403,2,FALSE)</f>
        <v>#N/A</v>
      </c>
      <c r="F1753" s="491"/>
      <c r="G1753" s="491"/>
      <c r="H1753" s="492"/>
      <c r="I1753" s="493"/>
      <c r="J1753" s="494" t="str">
        <f>IF(I1753="","I열의 환율적용방법 선택",IF(I1753="개별환율", "직접입력 하세요.", IF(OR(I1753="가중평균환율",I1753="송금환율"), "직접입력 하세요.", IF(I1753="원화집행", 1, IF(I1753="월별평균환율(미화)",VLOOKUP(MONTH(A1753),월별평균환율!$B$34:$D$45,2,0), IF(I1753="월별평균환율(현지화)",VLOOKUP(MONTH(A1753),월별평균환율!$B$34:$D$45,3,0)))))))</f>
        <v>I열의 환율적용방법 선택</v>
      </c>
      <c r="K1753" s="495">
        <f t="shared" si="27"/>
        <v>0</v>
      </c>
      <c r="L1753" s="491"/>
      <c r="M1753" s="496"/>
      <c r="N1753" s="496"/>
    </row>
    <row r="1754" spans="1:14" x14ac:dyDescent="0.3">
      <c r="A1754" s="490"/>
      <c r="B1754" s="490"/>
      <c r="C1754" s="673" t="e">
        <f>VLOOKUP(F1754,DB!$D$4:$G$403,4,FALSE)</f>
        <v>#N/A</v>
      </c>
      <c r="D1754" s="674" t="e">
        <f>VLOOKUP(F1754,DB!$D$4:$G$403,3,FALSE)</f>
        <v>#N/A</v>
      </c>
      <c r="E1754" s="675" t="e">
        <f>VLOOKUP(F1754,DB!$D$4:$G$403,2,FALSE)</f>
        <v>#N/A</v>
      </c>
      <c r="F1754" s="491"/>
      <c r="G1754" s="491"/>
      <c r="H1754" s="492"/>
      <c r="I1754" s="493"/>
      <c r="J1754" s="494" t="str">
        <f>IF(I1754="","I열의 환율적용방법 선택",IF(I1754="개별환율", "직접입력 하세요.", IF(OR(I1754="가중평균환율",I1754="송금환율"), "직접입력 하세요.", IF(I1754="원화집행", 1, IF(I1754="월별평균환율(미화)",VLOOKUP(MONTH(A1754),월별평균환율!$B$34:$D$45,2,0), IF(I1754="월별평균환율(현지화)",VLOOKUP(MONTH(A1754),월별평균환율!$B$34:$D$45,3,0)))))))</f>
        <v>I열의 환율적용방법 선택</v>
      </c>
      <c r="K1754" s="495">
        <f t="shared" si="27"/>
        <v>0</v>
      </c>
      <c r="L1754" s="491"/>
      <c r="M1754" s="496"/>
      <c r="N1754" s="496"/>
    </row>
    <row r="1755" spans="1:14" x14ac:dyDescent="0.3">
      <c r="A1755" s="490"/>
      <c r="B1755" s="490"/>
      <c r="C1755" s="673" t="e">
        <f>VLOOKUP(F1755,DB!$D$4:$G$403,4,FALSE)</f>
        <v>#N/A</v>
      </c>
      <c r="D1755" s="674" t="e">
        <f>VLOOKUP(F1755,DB!$D$4:$G$403,3,FALSE)</f>
        <v>#N/A</v>
      </c>
      <c r="E1755" s="675" t="e">
        <f>VLOOKUP(F1755,DB!$D$4:$G$403,2,FALSE)</f>
        <v>#N/A</v>
      </c>
      <c r="F1755" s="491"/>
      <c r="G1755" s="491"/>
      <c r="H1755" s="492"/>
      <c r="I1755" s="493"/>
      <c r="J1755" s="494" t="str">
        <f>IF(I1755="","I열의 환율적용방법 선택",IF(I1755="개별환율", "직접입력 하세요.", IF(OR(I1755="가중평균환율",I1755="송금환율"), "직접입력 하세요.", IF(I1755="원화집행", 1, IF(I1755="월별평균환율(미화)",VLOOKUP(MONTH(A1755),월별평균환율!$B$34:$D$45,2,0), IF(I1755="월별평균환율(현지화)",VLOOKUP(MONTH(A1755),월별평균환율!$B$34:$D$45,3,0)))))))</f>
        <v>I열의 환율적용방법 선택</v>
      </c>
      <c r="K1755" s="495">
        <f t="shared" si="27"/>
        <v>0</v>
      </c>
      <c r="L1755" s="491"/>
      <c r="M1755" s="496"/>
      <c r="N1755" s="496"/>
    </row>
    <row r="1756" spans="1:14" x14ac:dyDescent="0.3">
      <c r="A1756" s="490"/>
      <c r="B1756" s="490"/>
      <c r="C1756" s="673" t="e">
        <f>VLOOKUP(F1756,DB!$D$4:$G$403,4,FALSE)</f>
        <v>#N/A</v>
      </c>
      <c r="D1756" s="674" t="e">
        <f>VLOOKUP(F1756,DB!$D$4:$G$403,3,FALSE)</f>
        <v>#N/A</v>
      </c>
      <c r="E1756" s="675" t="e">
        <f>VLOOKUP(F1756,DB!$D$4:$G$403,2,FALSE)</f>
        <v>#N/A</v>
      </c>
      <c r="F1756" s="491"/>
      <c r="G1756" s="491"/>
      <c r="H1756" s="492"/>
      <c r="I1756" s="493"/>
      <c r="J1756" s="494" t="str">
        <f>IF(I1756="","I열의 환율적용방법 선택",IF(I1756="개별환율", "직접입력 하세요.", IF(OR(I1756="가중평균환율",I1756="송금환율"), "직접입력 하세요.", IF(I1756="원화집행", 1, IF(I1756="월별평균환율(미화)",VLOOKUP(MONTH(A1756),월별평균환율!$B$34:$D$45,2,0), IF(I1756="월별평균환율(현지화)",VLOOKUP(MONTH(A1756),월별평균환율!$B$34:$D$45,3,0)))))))</f>
        <v>I열의 환율적용방법 선택</v>
      </c>
      <c r="K1756" s="495">
        <f t="shared" si="27"/>
        <v>0</v>
      </c>
      <c r="L1756" s="491"/>
      <c r="M1756" s="496"/>
      <c r="N1756" s="496"/>
    </row>
    <row r="1757" spans="1:14" x14ac:dyDescent="0.3">
      <c r="A1757" s="490"/>
      <c r="B1757" s="490"/>
      <c r="C1757" s="673" t="e">
        <f>VLOOKUP(F1757,DB!$D$4:$G$403,4,FALSE)</f>
        <v>#N/A</v>
      </c>
      <c r="D1757" s="674" t="e">
        <f>VLOOKUP(F1757,DB!$D$4:$G$403,3,FALSE)</f>
        <v>#N/A</v>
      </c>
      <c r="E1757" s="675" t="e">
        <f>VLOOKUP(F1757,DB!$D$4:$G$403,2,FALSE)</f>
        <v>#N/A</v>
      </c>
      <c r="F1757" s="491"/>
      <c r="G1757" s="491"/>
      <c r="H1757" s="492"/>
      <c r="I1757" s="493"/>
      <c r="J1757" s="494" t="str">
        <f>IF(I1757="","I열의 환율적용방법 선택",IF(I1757="개별환율", "직접입력 하세요.", IF(OR(I1757="가중평균환율",I1757="송금환율"), "직접입력 하세요.", IF(I1757="원화집행", 1, IF(I1757="월별평균환율(미화)",VLOOKUP(MONTH(A1757),월별평균환율!$B$34:$D$45,2,0), IF(I1757="월별평균환율(현지화)",VLOOKUP(MONTH(A1757),월별평균환율!$B$34:$D$45,3,0)))))))</f>
        <v>I열의 환율적용방법 선택</v>
      </c>
      <c r="K1757" s="495">
        <f t="shared" si="27"/>
        <v>0</v>
      </c>
      <c r="L1757" s="491"/>
      <c r="M1757" s="496"/>
      <c r="N1757" s="496"/>
    </row>
    <row r="1758" spans="1:14" x14ac:dyDescent="0.3">
      <c r="A1758" s="490"/>
      <c r="B1758" s="490"/>
      <c r="C1758" s="673" t="e">
        <f>VLOOKUP(F1758,DB!$D$4:$G$403,4,FALSE)</f>
        <v>#N/A</v>
      </c>
      <c r="D1758" s="674" t="e">
        <f>VLOOKUP(F1758,DB!$D$4:$G$403,3,FALSE)</f>
        <v>#N/A</v>
      </c>
      <c r="E1758" s="675" t="e">
        <f>VLOOKUP(F1758,DB!$D$4:$G$403,2,FALSE)</f>
        <v>#N/A</v>
      </c>
      <c r="F1758" s="491"/>
      <c r="G1758" s="491"/>
      <c r="H1758" s="492"/>
      <c r="I1758" s="493"/>
      <c r="J1758" s="494" t="str">
        <f>IF(I1758="","I열의 환율적용방법 선택",IF(I1758="개별환율", "직접입력 하세요.", IF(OR(I1758="가중평균환율",I1758="송금환율"), "직접입력 하세요.", IF(I1758="원화집행", 1, IF(I1758="월별평균환율(미화)",VLOOKUP(MONTH(A1758),월별평균환율!$B$34:$D$45,2,0), IF(I1758="월별평균환율(현지화)",VLOOKUP(MONTH(A1758),월별평균환율!$B$34:$D$45,3,0)))))))</f>
        <v>I열의 환율적용방법 선택</v>
      </c>
      <c r="K1758" s="495">
        <f t="shared" si="27"/>
        <v>0</v>
      </c>
      <c r="L1758" s="491"/>
      <c r="M1758" s="496"/>
      <c r="N1758" s="496"/>
    </row>
    <row r="1759" spans="1:14" x14ac:dyDescent="0.3">
      <c r="A1759" s="490"/>
      <c r="B1759" s="490"/>
      <c r="C1759" s="673" t="e">
        <f>VLOOKUP(F1759,DB!$D$4:$G$403,4,FALSE)</f>
        <v>#N/A</v>
      </c>
      <c r="D1759" s="674" t="e">
        <f>VLOOKUP(F1759,DB!$D$4:$G$403,3,FALSE)</f>
        <v>#N/A</v>
      </c>
      <c r="E1759" s="675" t="e">
        <f>VLOOKUP(F1759,DB!$D$4:$G$403,2,FALSE)</f>
        <v>#N/A</v>
      </c>
      <c r="F1759" s="491"/>
      <c r="G1759" s="491"/>
      <c r="H1759" s="492"/>
      <c r="I1759" s="493"/>
      <c r="J1759" s="494" t="str">
        <f>IF(I1759="","I열의 환율적용방법 선택",IF(I1759="개별환율", "직접입력 하세요.", IF(OR(I1759="가중평균환율",I1759="송금환율"), "직접입력 하세요.", IF(I1759="원화집행", 1, IF(I1759="월별평균환율(미화)",VLOOKUP(MONTH(A1759),월별평균환율!$B$34:$D$45,2,0), IF(I1759="월별평균환율(현지화)",VLOOKUP(MONTH(A1759),월별평균환율!$B$34:$D$45,3,0)))))))</f>
        <v>I열의 환율적용방법 선택</v>
      </c>
      <c r="K1759" s="495">
        <f t="shared" si="27"/>
        <v>0</v>
      </c>
      <c r="L1759" s="491"/>
      <c r="M1759" s="496"/>
      <c r="N1759" s="496"/>
    </row>
    <row r="1760" spans="1:14" x14ac:dyDescent="0.3">
      <c r="A1760" s="490"/>
      <c r="B1760" s="490"/>
      <c r="C1760" s="673" t="e">
        <f>VLOOKUP(F1760,DB!$D$4:$G$403,4,FALSE)</f>
        <v>#N/A</v>
      </c>
      <c r="D1760" s="674" t="e">
        <f>VLOOKUP(F1760,DB!$D$4:$G$403,3,FALSE)</f>
        <v>#N/A</v>
      </c>
      <c r="E1760" s="675" t="e">
        <f>VLOOKUP(F1760,DB!$D$4:$G$403,2,FALSE)</f>
        <v>#N/A</v>
      </c>
      <c r="F1760" s="491"/>
      <c r="G1760" s="491"/>
      <c r="H1760" s="492"/>
      <c r="I1760" s="493"/>
      <c r="J1760" s="494" t="str">
        <f>IF(I1760="","I열의 환율적용방법 선택",IF(I1760="개별환율", "직접입력 하세요.", IF(OR(I1760="가중평균환율",I1760="송금환율"), "직접입력 하세요.", IF(I1760="원화집행", 1, IF(I1760="월별평균환율(미화)",VLOOKUP(MONTH(A1760),월별평균환율!$B$34:$D$45,2,0), IF(I1760="월별평균환율(현지화)",VLOOKUP(MONTH(A1760),월별평균환율!$B$34:$D$45,3,0)))))))</f>
        <v>I열의 환율적용방법 선택</v>
      </c>
      <c r="K1760" s="495">
        <f t="shared" si="27"/>
        <v>0</v>
      </c>
      <c r="L1760" s="491"/>
      <c r="M1760" s="496"/>
      <c r="N1760" s="496"/>
    </row>
    <row r="1761" spans="1:14" x14ac:dyDescent="0.3">
      <c r="A1761" s="490"/>
      <c r="B1761" s="490"/>
      <c r="C1761" s="673" t="e">
        <f>VLOOKUP(F1761,DB!$D$4:$G$403,4,FALSE)</f>
        <v>#N/A</v>
      </c>
      <c r="D1761" s="674" t="e">
        <f>VLOOKUP(F1761,DB!$D$4:$G$403,3,FALSE)</f>
        <v>#N/A</v>
      </c>
      <c r="E1761" s="675" t="e">
        <f>VLOOKUP(F1761,DB!$D$4:$G$403,2,FALSE)</f>
        <v>#N/A</v>
      </c>
      <c r="F1761" s="491"/>
      <c r="G1761" s="491"/>
      <c r="H1761" s="492"/>
      <c r="I1761" s="493"/>
      <c r="J1761" s="494" t="str">
        <f>IF(I1761="","I열의 환율적용방법 선택",IF(I1761="개별환율", "직접입력 하세요.", IF(OR(I1761="가중평균환율",I1761="송금환율"), "직접입력 하세요.", IF(I1761="원화집행", 1, IF(I1761="월별평균환율(미화)",VLOOKUP(MONTH(A1761),월별평균환율!$B$34:$D$45,2,0), IF(I1761="월별평균환율(현지화)",VLOOKUP(MONTH(A1761),월별평균환율!$B$34:$D$45,3,0)))))))</f>
        <v>I열의 환율적용방법 선택</v>
      </c>
      <c r="K1761" s="495">
        <f t="shared" si="27"/>
        <v>0</v>
      </c>
      <c r="L1761" s="491"/>
      <c r="M1761" s="496"/>
      <c r="N1761" s="496"/>
    </row>
    <row r="1762" spans="1:14" x14ac:dyDescent="0.3">
      <c r="A1762" s="490"/>
      <c r="B1762" s="490"/>
      <c r="C1762" s="673" t="e">
        <f>VLOOKUP(F1762,DB!$D$4:$G$403,4,FALSE)</f>
        <v>#N/A</v>
      </c>
      <c r="D1762" s="674" t="e">
        <f>VLOOKUP(F1762,DB!$D$4:$G$403,3,FALSE)</f>
        <v>#N/A</v>
      </c>
      <c r="E1762" s="675" t="e">
        <f>VLOOKUP(F1762,DB!$D$4:$G$403,2,FALSE)</f>
        <v>#N/A</v>
      </c>
      <c r="F1762" s="491"/>
      <c r="G1762" s="491"/>
      <c r="H1762" s="492"/>
      <c r="I1762" s="493"/>
      <c r="J1762" s="494" t="str">
        <f>IF(I1762="","I열의 환율적용방법 선택",IF(I1762="개별환율", "직접입력 하세요.", IF(OR(I1762="가중평균환율",I1762="송금환율"), "직접입력 하세요.", IF(I1762="원화집행", 1, IF(I1762="월별평균환율(미화)",VLOOKUP(MONTH(A1762),월별평균환율!$B$34:$D$45,2,0), IF(I1762="월별평균환율(현지화)",VLOOKUP(MONTH(A1762),월별평균환율!$B$34:$D$45,3,0)))))))</f>
        <v>I열의 환율적용방법 선택</v>
      </c>
      <c r="K1762" s="495">
        <f t="shared" si="27"/>
        <v>0</v>
      </c>
      <c r="L1762" s="491"/>
      <c r="M1762" s="496"/>
      <c r="N1762" s="496"/>
    </row>
    <row r="1763" spans="1:14" x14ac:dyDescent="0.3">
      <c r="A1763" s="490"/>
      <c r="B1763" s="490"/>
      <c r="C1763" s="673" t="e">
        <f>VLOOKUP(F1763,DB!$D$4:$G$403,4,FALSE)</f>
        <v>#N/A</v>
      </c>
      <c r="D1763" s="674" t="e">
        <f>VLOOKUP(F1763,DB!$D$4:$G$403,3,FALSE)</f>
        <v>#N/A</v>
      </c>
      <c r="E1763" s="675" t="e">
        <f>VLOOKUP(F1763,DB!$D$4:$G$403,2,FALSE)</f>
        <v>#N/A</v>
      </c>
      <c r="F1763" s="491"/>
      <c r="G1763" s="491"/>
      <c r="H1763" s="492"/>
      <c r="I1763" s="493"/>
      <c r="J1763" s="494" t="str">
        <f>IF(I1763="","I열의 환율적용방법 선택",IF(I1763="개별환율", "직접입력 하세요.", IF(OR(I1763="가중평균환율",I1763="송금환율"), "직접입력 하세요.", IF(I1763="원화집행", 1, IF(I1763="월별평균환율(미화)",VLOOKUP(MONTH(A1763),월별평균환율!$B$34:$D$45,2,0), IF(I1763="월별평균환율(현지화)",VLOOKUP(MONTH(A1763),월별평균환율!$B$34:$D$45,3,0)))))))</f>
        <v>I열의 환율적용방법 선택</v>
      </c>
      <c r="K1763" s="495">
        <f t="shared" si="27"/>
        <v>0</v>
      </c>
      <c r="L1763" s="491"/>
      <c r="M1763" s="496"/>
      <c r="N1763" s="496"/>
    </row>
    <row r="1764" spans="1:14" x14ac:dyDescent="0.3">
      <c r="A1764" s="490"/>
      <c r="B1764" s="490"/>
      <c r="C1764" s="673" t="e">
        <f>VLOOKUP(F1764,DB!$D$4:$G$403,4,FALSE)</f>
        <v>#N/A</v>
      </c>
      <c r="D1764" s="674" t="e">
        <f>VLOOKUP(F1764,DB!$D$4:$G$403,3,FALSE)</f>
        <v>#N/A</v>
      </c>
      <c r="E1764" s="675" t="e">
        <f>VLOOKUP(F1764,DB!$D$4:$G$403,2,FALSE)</f>
        <v>#N/A</v>
      </c>
      <c r="F1764" s="491"/>
      <c r="G1764" s="491"/>
      <c r="H1764" s="492"/>
      <c r="I1764" s="493"/>
      <c r="J1764" s="494" t="str">
        <f>IF(I1764="","I열의 환율적용방법 선택",IF(I1764="개별환율", "직접입력 하세요.", IF(OR(I1764="가중평균환율",I1764="송금환율"), "직접입력 하세요.", IF(I1764="원화집행", 1, IF(I1764="월별평균환율(미화)",VLOOKUP(MONTH(A1764),월별평균환율!$B$34:$D$45,2,0), IF(I1764="월별평균환율(현지화)",VLOOKUP(MONTH(A1764),월별평균환율!$B$34:$D$45,3,0)))))))</f>
        <v>I열의 환율적용방법 선택</v>
      </c>
      <c r="K1764" s="495">
        <f t="shared" si="27"/>
        <v>0</v>
      </c>
      <c r="L1764" s="491"/>
      <c r="M1764" s="496"/>
      <c r="N1764" s="496"/>
    </row>
    <row r="1765" spans="1:14" x14ac:dyDescent="0.3">
      <c r="A1765" s="490"/>
      <c r="B1765" s="490"/>
      <c r="C1765" s="673" t="e">
        <f>VLOOKUP(F1765,DB!$D$4:$G$403,4,FALSE)</f>
        <v>#N/A</v>
      </c>
      <c r="D1765" s="674" t="e">
        <f>VLOOKUP(F1765,DB!$D$4:$G$403,3,FALSE)</f>
        <v>#N/A</v>
      </c>
      <c r="E1765" s="675" t="e">
        <f>VLOOKUP(F1765,DB!$D$4:$G$403,2,FALSE)</f>
        <v>#N/A</v>
      </c>
      <c r="F1765" s="491"/>
      <c r="G1765" s="491"/>
      <c r="H1765" s="492"/>
      <c r="I1765" s="493"/>
      <c r="J1765" s="494" t="str">
        <f>IF(I1765="","I열의 환율적용방법 선택",IF(I1765="개별환율", "직접입력 하세요.", IF(OR(I1765="가중평균환율",I1765="송금환율"), "직접입력 하세요.", IF(I1765="원화집행", 1, IF(I1765="월별평균환율(미화)",VLOOKUP(MONTH(A1765),월별평균환율!$B$34:$D$45,2,0), IF(I1765="월별평균환율(현지화)",VLOOKUP(MONTH(A1765),월별평균환율!$B$34:$D$45,3,0)))))))</f>
        <v>I열의 환율적용방법 선택</v>
      </c>
      <c r="K1765" s="495">
        <f t="shared" si="27"/>
        <v>0</v>
      </c>
      <c r="L1765" s="491"/>
      <c r="M1765" s="496"/>
      <c r="N1765" s="496"/>
    </row>
    <row r="1766" spans="1:14" x14ac:dyDescent="0.3">
      <c r="A1766" s="490"/>
      <c r="B1766" s="490"/>
      <c r="C1766" s="673" t="e">
        <f>VLOOKUP(F1766,DB!$D$4:$G$403,4,FALSE)</f>
        <v>#N/A</v>
      </c>
      <c r="D1766" s="674" t="e">
        <f>VLOOKUP(F1766,DB!$D$4:$G$403,3,FALSE)</f>
        <v>#N/A</v>
      </c>
      <c r="E1766" s="675" t="e">
        <f>VLOOKUP(F1766,DB!$D$4:$G$403,2,FALSE)</f>
        <v>#N/A</v>
      </c>
      <c r="F1766" s="491"/>
      <c r="G1766" s="491"/>
      <c r="H1766" s="492"/>
      <c r="I1766" s="493"/>
      <c r="J1766" s="494" t="str">
        <f>IF(I1766="","I열의 환율적용방법 선택",IF(I1766="개별환율", "직접입력 하세요.", IF(OR(I1766="가중평균환율",I1766="송금환율"), "직접입력 하세요.", IF(I1766="원화집행", 1, IF(I1766="월별평균환율(미화)",VLOOKUP(MONTH(A1766),월별평균환율!$B$34:$D$45,2,0), IF(I1766="월별평균환율(현지화)",VLOOKUP(MONTH(A1766),월별평균환율!$B$34:$D$45,3,0)))))))</f>
        <v>I열의 환율적용방법 선택</v>
      </c>
      <c r="K1766" s="495">
        <f t="shared" si="27"/>
        <v>0</v>
      </c>
      <c r="L1766" s="491"/>
      <c r="M1766" s="496"/>
      <c r="N1766" s="496"/>
    </row>
    <row r="1767" spans="1:14" x14ac:dyDescent="0.3">
      <c r="A1767" s="490"/>
      <c r="B1767" s="490"/>
      <c r="C1767" s="673" t="e">
        <f>VLOOKUP(F1767,DB!$D$4:$G$403,4,FALSE)</f>
        <v>#N/A</v>
      </c>
      <c r="D1767" s="674" t="e">
        <f>VLOOKUP(F1767,DB!$D$4:$G$403,3,FALSE)</f>
        <v>#N/A</v>
      </c>
      <c r="E1767" s="675" t="e">
        <f>VLOOKUP(F1767,DB!$D$4:$G$403,2,FALSE)</f>
        <v>#N/A</v>
      </c>
      <c r="F1767" s="491"/>
      <c r="G1767" s="491"/>
      <c r="H1767" s="492"/>
      <c r="I1767" s="493"/>
      <c r="J1767" s="494" t="str">
        <f>IF(I1767="","I열의 환율적용방법 선택",IF(I1767="개별환율", "직접입력 하세요.", IF(OR(I1767="가중평균환율",I1767="송금환율"), "직접입력 하세요.", IF(I1767="원화집행", 1, IF(I1767="월별평균환율(미화)",VLOOKUP(MONTH(A1767),월별평균환율!$B$34:$D$45,2,0), IF(I1767="월별평균환율(현지화)",VLOOKUP(MONTH(A1767),월별평균환율!$B$34:$D$45,3,0)))))))</f>
        <v>I열의 환율적용방법 선택</v>
      </c>
      <c r="K1767" s="495">
        <f t="shared" si="27"/>
        <v>0</v>
      </c>
      <c r="L1767" s="491"/>
      <c r="M1767" s="496"/>
      <c r="N1767" s="496"/>
    </row>
    <row r="1768" spans="1:14" x14ac:dyDescent="0.3">
      <c r="A1768" s="490"/>
      <c r="B1768" s="490"/>
      <c r="C1768" s="673" t="e">
        <f>VLOOKUP(F1768,DB!$D$4:$G$403,4,FALSE)</f>
        <v>#N/A</v>
      </c>
      <c r="D1768" s="674" t="e">
        <f>VLOOKUP(F1768,DB!$D$4:$G$403,3,FALSE)</f>
        <v>#N/A</v>
      </c>
      <c r="E1768" s="675" t="e">
        <f>VLOOKUP(F1768,DB!$D$4:$G$403,2,FALSE)</f>
        <v>#N/A</v>
      </c>
      <c r="F1768" s="491"/>
      <c r="G1768" s="491"/>
      <c r="H1768" s="492"/>
      <c r="I1768" s="493"/>
      <c r="J1768" s="494" t="str">
        <f>IF(I1768="","I열의 환율적용방법 선택",IF(I1768="개별환율", "직접입력 하세요.", IF(OR(I1768="가중평균환율",I1768="송금환율"), "직접입력 하세요.", IF(I1768="원화집행", 1, IF(I1768="월별평균환율(미화)",VLOOKUP(MONTH(A1768),월별평균환율!$B$34:$D$45,2,0), IF(I1768="월별평균환율(현지화)",VLOOKUP(MONTH(A1768),월별평균환율!$B$34:$D$45,3,0)))))))</f>
        <v>I열의 환율적용방법 선택</v>
      </c>
      <c r="K1768" s="495">
        <f t="shared" si="27"/>
        <v>0</v>
      </c>
      <c r="L1768" s="491"/>
      <c r="M1768" s="496"/>
      <c r="N1768" s="496"/>
    </row>
    <row r="1769" spans="1:14" x14ac:dyDescent="0.3">
      <c r="A1769" s="490"/>
      <c r="B1769" s="490"/>
      <c r="C1769" s="673" t="e">
        <f>VLOOKUP(F1769,DB!$D$4:$G$403,4,FALSE)</f>
        <v>#N/A</v>
      </c>
      <c r="D1769" s="674" t="e">
        <f>VLOOKUP(F1769,DB!$D$4:$G$403,3,FALSE)</f>
        <v>#N/A</v>
      </c>
      <c r="E1769" s="675" t="e">
        <f>VLOOKUP(F1769,DB!$D$4:$G$403,2,FALSE)</f>
        <v>#N/A</v>
      </c>
      <c r="F1769" s="491"/>
      <c r="G1769" s="491"/>
      <c r="H1769" s="492"/>
      <c r="I1769" s="493"/>
      <c r="J1769" s="494" t="str">
        <f>IF(I1769="","I열의 환율적용방법 선택",IF(I1769="개별환율", "직접입력 하세요.", IF(OR(I1769="가중평균환율",I1769="송금환율"), "직접입력 하세요.", IF(I1769="원화집행", 1, IF(I1769="월별평균환율(미화)",VLOOKUP(MONTH(A1769),월별평균환율!$B$34:$D$45,2,0), IF(I1769="월별평균환율(현지화)",VLOOKUP(MONTH(A1769),월별평균환율!$B$34:$D$45,3,0)))))))</f>
        <v>I열의 환율적용방법 선택</v>
      </c>
      <c r="K1769" s="495">
        <f t="shared" si="27"/>
        <v>0</v>
      </c>
      <c r="L1769" s="491"/>
      <c r="M1769" s="496"/>
      <c r="N1769" s="496"/>
    </row>
    <row r="1770" spans="1:14" x14ac:dyDescent="0.3">
      <c r="A1770" s="490"/>
      <c r="B1770" s="490"/>
      <c r="C1770" s="673" t="e">
        <f>VLOOKUP(F1770,DB!$D$4:$G$403,4,FALSE)</f>
        <v>#N/A</v>
      </c>
      <c r="D1770" s="674" t="e">
        <f>VLOOKUP(F1770,DB!$D$4:$G$403,3,FALSE)</f>
        <v>#N/A</v>
      </c>
      <c r="E1770" s="675" t="e">
        <f>VLOOKUP(F1770,DB!$D$4:$G$403,2,FALSE)</f>
        <v>#N/A</v>
      </c>
      <c r="F1770" s="491"/>
      <c r="G1770" s="491"/>
      <c r="H1770" s="492"/>
      <c r="I1770" s="493"/>
      <c r="J1770" s="494" t="str">
        <f>IF(I1770="","I열의 환율적용방법 선택",IF(I1770="개별환율", "직접입력 하세요.", IF(OR(I1770="가중평균환율",I1770="송금환율"), "직접입력 하세요.", IF(I1770="원화집행", 1, IF(I1770="월별평균환율(미화)",VLOOKUP(MONTH(A1770),월별평균환율!$B$34:$D$45,2,0), IF(I1770="월별평균환율(현지화)",VLOOKUP(MONTH(A1770),월별평균환율!$B$34:$D$45,3,0)))))))</f>
        <v>I열의 환율적용방법 선택</v>
      </c>
      <c r="K1770" s="495">
        <f t="shared" si="27"/>
        <v>0</v>
      </c>
      <c r="L1770" s="491"/>
      <c r="M1770" s="496"/>
      <c r="N1770" s="496"/>
    </row>
    <row r="1771" spans="1:14" x14ac:dyDescent="0.3">
      <c r="A1771" s="490"/>
      <c r="B1771" s="490"/>
      <c r="C1771" s="673" t="e">
        <f>VLOOKUP(F1771,DB!$D$4:$G$403,4,FALSE)</f>
        <v>#N/A</v>
      </c>
      <c r="D1771" s="674" t="e">
        <f>VLOOKUP(F1771,DB!$D$4:$G$403,3,FALSE)</f>
        <v>#N/A</v>
      </c>
      <c r="E1771" s="675" t="e">
        <f>VLOOKUP(F1771,DB!$D$4:$G$403,2,FALSE)</f>
        <v>#N/A</v>
      </c>
      <c r="F1771" s="491"/>
      <c r="G1771" s="491"/>
      <c r="H1771" s="492"/>
      <c r="I1771" s="493"/>
      <c r="J1771" s="494" t="str">
        <f>IF(I1771="","I열의 환율적용방법 선택",IF(I1771="개별환율", "직접입력 하세요.", IF(OR(I1771="가중평균환율",I1771="송금환율"), "직접입력 하세요.", IF(I1771="원화집행", 1, IF(I1771="월별평균환율(미화)",VLOOKUP(MONTH(A1771),월별평균환율!$B$34:$D$45,2,0), IF(I1771="월별평균환율(현지화)",VLOOKUP(MONTH(A1771),월별평균환율!$B$34:$D$45,3,0)))))))</f>
        <v>I열의 환율적용방법 선택</v>
      </c>
      <c r="K1771" s="495">
        <f t="shared" si="27"/>
        <v>0</v>
      </c>
      <c r="L1771" s="491"/>
      <c r="M1771" s="496"/>
      <c r="N1771" s="496"/>
    </row>
    <row r="1772" spans="1:14" x14ac:dyDescent="0.3">
      <c r="A1772" s="490"/>
      <c r="B1772" s="490"/>
      <c r="C1772" s="673" t="e">
        <f>VLOOKUP(F1772,DB!$D$4:$G$403,4,FALSE)</f>
        <v>#N/A</v>
      </c>
      <c r="D1772" s="674" t="e">
        <f>VLOOKUP(F1772,DB!$D$4:$G$403,3,FALSE)</f>
        <v>#N/A</v>
      </c>
      <c r="E1772" s="675" t="e">
        <f>VLOOKUP(F1772,DB!$D$4:$G$403,2,FALSE)</f>
        <v>#N/A</v>
      </c>
      <c r="F1772" s="491"/>
      <c r="G1772" s="491"/>
      <c r="H1772" s="492"/>
      <c r="I1772" s="493"/>
      <c r="J1772" s="494" t="str">
        <f>IF(I1772="","I열의 환율적용방법 선택",IF(I1772="개별환율", "직접입력 하세요.", IF(OR(I1772="가중평균환율",I1772="송금환율"), "직접입력 하세요.", IF(I1772="원화집행", 1, IF(I1772="월별평균환율(미화)",VLOOKUP(MONTH(A1772),월별평균환율!$B$34:$D$45,2,0), IF(I1772="월별평균환율(현지화)",VLOOKUP(MONTH(A1772),월별평균환율!$B$34:$D$45,3,0)))))))</f>
        <v>I열의 환율적용방법 선택</v>
      </c>
      <c r="K1772" s="495">
        <f t="shared" si="27"/>
        <v>0</v>
      </c>
      <c r="L1772" s="491"/>
      <c r="M1772" s="496"/>
      <c r="N1772" s="496"/>
    </row>
    <row r="1773" spans="1:14" x14ac:dyDescent="0.3">
      <c r="A1773" s="490"/>
      <c r="B1773" s="490"/>
      <c r="C1773" s="673" t="e">
        <f>VLOOKUP(F1773,DB!$D$4:$G$403,4,FALSE)</f>
        <v>#N/A</v>
      </c>
      <c r="D1773" s="674" t="e">
        <f>VLOOKUP(F1773,DB!$D$4:$G$403,3,FALSE)</f>
        <v>#N/A</v>
      </c>
      <c r="E1773" s="675" t="e">
        <f>VLOOKUP(F1773,DB!$D$4:$G$403,2,FALSE)</f>
        <v>#N/A</v>
      </c>
      <c r="F1773" s="491"/>
      <c r="G1773" s="491"/>
      <c r="H1773" s="492"/>
      <c r="I1773" s="493"/>
      <c r="J1773" s="494" t="str">
        <f>IF(I1773="","I열의 환율적용방법 선택",IF(I1773="개별환율", "직접입력 하세요.", IF(OR(I1773="가중평균환율",I1773="송금환율"), "직접입력 하세요.", IF(I1773="원화집행", 1, IF(I1773="월별평균환율(미화)",VLOOKUP(MONTH(A1773),월별평균환율!$B$34:$D$45,2,0), IF(I1773="월별평균환율(현지화)",VLOOKUP(MONTH(A1773),월별평균환율!$B$34:$D$45,3,0)))))))</f>
        <v>I열의 환율적용방법 선택</v>
      </c>
      <c r="K1773" s="495">
        <f t="shared" si="27"/>
        <v>0</v>
      </c>
      <c r="L1773" s="491"/>
      <c r="M1773" s="496"/>
      <c r="N1773" s="496"/>
    </row>
    <row r="1774" spans="1:14" x14ac:dyDescent="0.3">
      <c r="A1774" s="490"/>
      <c r="B1774" s="490"/>
      <c r="C1774" s="673" t="e">
        <f>VLOOKUP(F1774,DB!$D$4:$G$403,4,FALSE)</f>
        <v>#N/A</v>
      </c>
      <c r="D1774" s="674" t="e">
        <f>VLOOKUP(F1774,DB!$D$4:$G$403,3,FALSE)</f>
        <v>#N/A</v>
      </c>
      <c r="E1774" s="675" t="e">
        <f>VLOOKUP(F1774,DB!$D$4:$G$403,2,FALSE)</f>
        <v>#N/A</v>
      </c>
      <c r="F1774" s="491"/>
      <c r="G1774" s="491"/>
      <c r="H1774" s="492"/>
      <c r="I1774" s="493"/>
      <c r="J1774" s="494" t="str">
        <f>IF(I1774="","I열의 환율적용방법 선택",IF(I1774="개별환율", "직접입력 하세요.", IF(OR(I1774="가중평균환율",I1774="송금환율"), "직접입력 하세요.", IF(I1774="원화집행", 1, IF(I1774="월별평균환율(미화)",VLOOKUP(MONTH(A1774),월별평균환율!$B$34:$D$45,2,0), IF(I1774="월별평균환율(현지화)",VLOOKUP(MONTH(A1774),월별평균환율!$B$34:$D$45,3,0)))))))</f>
        <v>I열의 환율적용방법 선택</v>
      </c>
      <c r="K1774" s="495">
        <f t="shared" si="27"/>
        <v>0</v>
      </c>
      <c r="L1774" s="491"/>
      <c r="M1774" s="496"/>
      <c r="N1774" s="496"/>
    </row>
    <row r="1775" spans="1:14" x14ac:dyDescent="0.3">
      <c r="A1775" s="490"/>
      <c r="B1775" s="490"/>
      <c r="C1775" s="673" t="e">
        <f>VLOOKUP(F1775,DB!$D$4:$G$403,4,FALSE)</f>
        <v>#N/A</v>
      </c>
      <c r="D1775" s="674" t="e">
        <f>VLOOKUP(F1775,DB!$D$4:$G$403,3,FALSE)</f>
        <v>#N/A</v>
      </c>
      <c r="E1775" s="675" t="e">
        <f>VLOOKUP(F1775,DB!$D$4:$G$403,2,FALSE)</f>
        <v>#N/A</v>
      </c>
      <c r="F1775" s="491"/>
      <c r="G1775" s="491"/>
      <c r="H1775" s="492"/>
      <c r="I1775" s="493"/>
      <c r="J1775" s="494" t="str">
        <f>IF(I1775="","I열의 환율적용방법 선택",IF(I1775="개별환율", "직접입력 하세요.", IF(OR(I1775="가중평균환율",I1775="송금환율"), "직접입력 하세요.", IF(I1775="원화집행", 1, IF(I1775="월별평균환율(미화)",VLOOKUP(MONTH(A1775),월별평균환율!$B$34:$D$45,2,0), IF(I1775="월별평균환율(현지화)",VLOOKUP(MONTH(A1775),월별평균환율!$B$34:$D$45,3,0)))))))</f>
        <v>I열의 환율적용방법 선택</v>
      </c>
      <c r="K1775" s="495">
        <f t="shared" si="27"/>
        <v>0</v>
      </c>
      <c r="L1775" s="491"/>
      <c r="M1775" s="496"/>
      <c r="N1775" s="496"/>
    </row>
    <row r="1776" spans="1:14" x14ac:dyDescent="0.3">
      <c r="A1776" s="490"/>
      <c r="B1776" s="490"/>
      <c r="C1776" s="673" t="e">
        <f>VLOOKUP(F1776,DB!$D$4:$G$403,4,FALSE)</f>
        <v>#N/A</v>
      </c>
      <c r="D1776" s="674" t="e">
        <f>VLOOKUP(F1776,DB!$D$4:$G$403,3,FALSE)</f>
        <v>#N/A</v>
      </c>
      <c r="E1776" s="675" t="e">
        <f>VLOOKUP(F1776,DB!$D$4:$G$403,2,FALSE)</f>
        <v>#N/A</v>
      </c>
      <c r="F1776" s="491"/>
      <c r="G1776" s="491"/>
      <c r="H1776" s="492"/>
      <c r="I1776" s="493"/>
      <c r="J1776" s="494" t="str">
        <f>IF(I1776="","I열의 환율적용방법 선택",IF(I1776="개별환율", "직접입력 하세요.", IF(OR(I1776="가중평균환율",I1776="송금환율"), "직접입력 하세요.", IF(I1776="원화집행", 1, IF(I1776="월별평균환율(미화)",VLOOKUP(MONTH(A1776),월별평균환율!$B$34:$D$45,2,0), IF(I1776="월별평균환율(현지화)",VLOOKUP(MONTH(A1776),월별평균환율!$B$34:$D$45,3,0)))))))</f>
        <v>I열의 환율적용방법 선택</v>
      </c>
      <c r="K1776" s="495">
        <f t="shared" si="27"/>
        <v>0</v>
      </c>
      <c r="L1776" s="491"/>
      <c r="M1776" s="496"/>
      <c r="N1776" s="496"/>
    </row>
    <row r="1777" spans="1:14" x14ac:dyDescent="0.3">
      <c r="A1777" s="490"/>
      <c r="B1777" s="490"/>
      <c r="C1777" s="673" t="e">
        <f>VLOOKUP(F1777,DB!$D$4:$G$403,4,FALSE)</f>
        <v>#N/A</v>
      </c>
      <c r="D1777" s="674" t="e">
        <f>VLOOKUP(F1777,DB!$D$4:$G$403,3,FALSE)</f>
        <v>#N/A</v>
      </c>
      <c r="E1777" s="675" t="e">
        <f>VLOOKUP(F1777,DB!$D$4:$G$403,2,FALSE)</f>
        <v>#N/A</v>
      </c>
      <c r="F1777" s="491"/>
      <c r="G1777" s="491"/>
      <c r="H1777" s="492"/>
      <c r="I1777" s="493"/>
      <c r="J1777" s="494" t="str">
        <f>IF(I1777="","I열의 환율적용방법 선택",IF(I1777="개별환율", "직접입력 하세요.", IF(OR(I1777="가중평균환율",I1777="송금환율"), "직접입력 하세요.", IF(I1777="원화집행", 1, IF(I1777="월별평균환율(미화)",VLOOKUP(MONTH(A1777),월별평균환율!$B$34:$D$45,2,0), IF(I1777="월별평균환율(현지화)",VLOOKUP(MONTH(A1777),월별평균환율!$B$34:$D$45,3,0)))))))</f>
        <v>I열의 환율적용방법 선택</v>
      </c>
      <c r="K1777" s="495">
        <f t="shared" si="27"/>
        <v>0</v>
      </c>
      <c r="L1777" s="491"/>
      <c r="M1777" s="496"/>
      <c r="N1777" s="496"/>
    </row>
    <row r="1778" spans="1:14" x14ac:dyDescent="0.3">
      <c r="A1778" s="490"/>
      <c r="B1778" s="490"/>
      <c r="C1778" s="673" t="e">
        <f>VLOOKUP(F1778,DB!$D$4:$G$403,4,FALSE)</f>
        <v>#N/A</v>
      </c>
      <c r="D1778" s="674" t="e">
        <f>VLOOKUP(F1778,DB!$D$4:$G$403,3,FALSE)</f>
        <v>#N/A</v>
      </c>
      <c r="E1778" s="675" t="e">
        <f>VLOOKUP(F1778,DB!$D$4:$G$403,2,FALSE)</f>
        <v>#N/A</v>
      </c>
      <c r="F1778" s="491"/>
      <c r="G1778" s="491"/>
      <c r="H1778" s="492"/>
      <c r="I1778" s="493"/>
      <c r="J1778" s="494" t="str">
        <f>IF(I1778="","I열의 환율적용방법 선택",IF(I1778="개별환율", "직접입력 하세요.", IF(OR(I1778="가중평균환율",I1778="송금환율"), "직접입력 하세요.", IF(I1778="원화집행", 1, IF(I1778="월별평균환율(미화)",VLOOKUP(MONTH(A1778),월별평균환율!$B$34:$D$45,2,0), IF(I1778="월별평균환율(현지화)",VLOOKUP(MONTH(A1778),월별평균환율!$B$34:$D$45,3,0)))))))</f>
        <v>I열의 환율적용방법 선택</v>
      </c>
      <c r="K1778" s="495">
        <f t="shared" si="27"/>
        <v>0</v>
      </c>
      <c r="L1778" s="491"/>
      <c r="M1778" s="496"/>
      <c r="N1778" s="496"/>
    </row>
    <row r="1779" spans="1:14" x14ac:dyDescent="0.3">
      <c r="A1779" s="490"/>
      <c r="B1779" s="490"/>
      <c r="C1779" s="673" t="e">
        <f>VLOOKUP(F1779,DB!$D$4:$G$403,4,FALSE)</f>
        <v>#N/A</v>
      </c>
      <c r="D1779" s="674" t="e">
        <f>VLOOKUP(F1779,DB!$D$4:$G$403,3,FALSE)</f>
        <v>#N/A</v>
      </c>
      <c r="E1779" s="675" t="e">
        <f>VLOOKUP(F1779,DB!$D$4:$G$403,2,FALSE)</f>
        <v>#N/A</v>
      </c>
      <c r="F1779" s="491"/>
      <c r="G1779" s="491"/>
      <c r="H1779" s="492"/>
      <c r="I1779" s="493"/>
      <c r="J1779" s="494" t="str">
        <f>IF(I1779="","I열의 환율적용방법 선택",IF(I1779="개별환율", "직접입력 하세요.", IF(OR(I1779="가중평균환율",I1779="송금환율"), "직접입력 하세요.", IF(I1779="원화집행", 1, IF(I1779="월별평균환율(미화)",VLOOKUP(MONTH(A1779),월별평균환율!$B$34:$D$45,2,0), IF(I1779="월별평균환율(현지화)",VLOOKUP(MONTH(A1779),월별평균환율!$B$34:$D$45,3,0)))))))</f>
        <v>I열의 환율적용방법 선택</v>
      </c>
      <c r="K1779" s="495">
        <f t="shared" si="27"/>
        <v>0</v>
      </c>
      <c r="L1779" s="491"/>
      <c r="M1779" s="496"/>
      <c r="N1779" s="496"/>
    </row>
    <row r="1780" spans="1:14" x14ac:dyDescent="0.3">
      <c r="A1780" s="490"/>
      <c r="B1780" s="490"/>
      <c r="C1780" s="673" t="e">
        <f>VLOOKUP(F1780,DB!$D$4:$G$403,4,FALSE)</f>
        <v>#N/A</v>
      </c>
      <c r="D1780" s="674" t="e">
        <f>VLOOKUP(F1780,DB!$D$4:$G$403,3,FALSE)</f>
        <v>#N/A</v>
      </c>
      <c r="E1780" s="675" t="e">
        <f>VLOOKUP(F1780,DB!$D$4:$G$403,2,FALSE)</f>
        <v>#N/A</v>
      </c>
      <c r="F1780" s="491"/>
      <c r="G1780" s="491"/>
      <c r="H1780" s="492"/>
      <c r="I1780" s="493"/>
      <c r="J1780" s="494" t="str">
        <f>IF(I1780="","I열의 환율적용방법 선택",IF(I1780="개별환율", "직접입력 하세요.", IF(OR(I1780="가중평균환율",I1780="송금환율"), "직접입력 하세요.", IF(I1780="원화집행", 1, IF(I1780="월별평균환율(미화)",VLOOKUP(MONTH(A1780),월별평균환율!$B$34:$D$45,2,0), IF(I1780="월별평균환율(현지화)",VLOOKUP(MONTH(A1780),월별평균환율!$B$34:$D$45,3,0)))))))</f>
        <v>I열의 환율적용방법 선택</v>
      </c>
      <c r="K1780" s="495">
        <f t="shared" si="27"/>
        <v>0</v>
      </c>
      <c r="L1780" s="491"/>
      <c r="M1780" s="496"/>
      <c r="N1780" s="496"/>
    </row>
    <row r="1781" spans="1:14" x14ac:dyDescent="0.3">
      <c r="A1781" s="490"/>
      <c r="B1781" s="490"/>
      <c r="C1781" s="673" t="e">
        <f>VLOOKUP(F1781,DB!$D$4:$G$403,4,FALSE)</f>
        <v>#N/A</v>
      </c>
      <c r="D1781" s="674" t="e">
        <f>VLOOKUP(F1781,DB!$D$4:$G$403,3,FALSE)</f>
        <v>#N/A</v>
      </c>
      <c r="E1781" s="675" t="e">
        <f>VLOOKUP(F1781,DB!$D$4:$G$403,2,FALSE)</f>
        <v>#N/A</v>
      </c>
      <c r="F1781" s="491"/>
      <c r="G1781" s="491"/>
      <c r="H1781" s="492"/>
      <c r="I1781" s="493"/>
      <c r="J1781" s="494" t="str">
        <f>IF(I1781="","I열의 환율적용방법 선택",IF(I1781="개별환율", "직접입력 하세요.", IF(OR(I1781="가중평균환율",I1781="송금환율"), "직접입력 하세요.", IF(I1781="원화집행", 1, IF(I1781="월별평균환율(미화)",VLOOKUP(MONTH(A1781),월별평균환율!$B$34:$D$45,2,0), IF(I1781="월별평균환율(현지화)",VLOOKUP(MONTH(A1781),월별평균환율!$B$34:$D$45,3,0)))))))</f>
        <v>I열의 환율적용방법 선택</v>
      </c>
      <c r="K1781" s="495">
        <f t="shared" si="27"/>
        <v>0</v>
      </c>
      <c r="L1781" s="491"/>
      <c r="M1781" s="496"/>
      <c r="N1781" s="496"/>
    </row>
    <row r="1782" spans="1:14" x14ac:dyDescent="0.3">
      <c r="A1782" s="490"/>
      <c r="B1782" s="490"/>
      <c r="C1782" s="673" t="e">
        <f>VLOOKUP(F1782,DB!$D$4:$G$403,4,FALSE)</f>
        <v>#N/A</v>
      </c>
      <c r="D1782" s="674" t="e">
        <f>VLOOKUP(F1782,DB!$D$4:$G$403,3,FALSE)</f>
        <v>#N/A</v>
      </c>
      <c r="E1782" s="675" t="e">
        <f>VLOOKUP(F1782,DB!$D$4:$G$403,2,FALSE)</f>
        <v>#N/A</v>
      </c>
      <c r="F1782" s="491"/>
      <c r="G1782" s="491"/>
      <c r="H1782" s="492"/>
      <c r="I1782" s="493"/>
      <c r="J1782" s="494" t="str">
        <f>IF(I1782="","I열의 환율적용방법 선택",IF(I1782="개별환율", "직접입력 하세요.", IF(OR(I1782="가중평균환율",I1782="송금환율"), "직접입력 하세요.", IF(I1782="원화집행", 1, IF(I1782="월별평균환율(미화)",VLOOKUP(MONTH(A1782),월별평균환율!$B$34:$D$45,2,0), IF(I1782="월별평균환율(현지화)",VLOOKUP(MONTH(A1782),월별평균환율!$B$34:$D$45,3,0)))))))</f>
        <v>I열의 환율적용방법 선택</v>
      </c>
      <c r="K1782" s="495">
        <f t="shared" si="27"/>
        <v>0</v>
      </c>
      <c r="L1782" s="491"/>
      <c r="M1782" s="496"/>
      <c r="N1782" s="496"/>
    </row>
    <row r="1783" spans="1:14" x14ac:dyDescent="0.3">
      <c r="A1783" s="490"/>
      <c r="B1783" s="490"/>
      <c r="C1783" s="673" t="e">
        <f>VLOOKUP(F1783,DB!$D$4:$G$403,4,FALSE)</f>
        <v>#N/A</v>
      </c>
      <c r="D1783" s="674" t="e">
        <f>VLOOKUP(F1783,DB!$D$4:$G$403,3,FALSE)</f>
        <v>#N/A</v>
      </c>
      <c r="E1783" s="675" t="e">
        <f>VLOOKUP(F1783,DB!$D$4:$G$403,2,FALSE)</f>
        <v>#N/A</v>
      </c>
      <c r="F1783" s="491"/>
      <c r="G1783" s="491"/>
      <c r="H1783" s="492"/>
      <c r="I1783" s="493"/>
      <c r="J1783" s="494" t="str">
        <f>IF(I1783="","I열의 환율적용방법 선택",IF(I1783="개별환율", "직접입력 하세요.", IF(OR(I1783="가중평균환율",I1783="송금환율"), "직접입력 하세요.", IF(I1783="원화집행", 1, IF(I1783="월별평균환율(미화)",VLOOKUP(MONTH(A1783),월별평균환율!$B$34:$D$45,2,0), IF(I1783="월별평균환율(현지화)",VLOOKUP(MONTH(A1783),월별평균환율!$B$34:$D$45,3,0)))))))</f>
        <v>I열의 환율적용방법 선택</v>
      </c>
      <c r="K1783" s="495">
        <f t="shared" si="27"/>
        <v>0</v>
      </c>
      <c r="L1783" s="491"/>
      <c r="M1783" s="496"/>
      <c r="N1783" s="496"/>
    </row>
    <row r="1784" spans="1:14" x14ac:dyDescent="0.3">
      <c r="A1784" s="490"/>
      <c r="B1784" s="490"/>
      <c r="C1784" s="673" t="e">
        <f>VLOOKUP(F1784,DB!$D$4:$G$403,4,FALSE)</f>
        <v>#N/A</v>
      </c>
      <c r="D1784" s="674" t="e">
        <f>VLOOKUP(F1784,DB!$D$4:$G$403,3,FALSE)</f>
        <v>#N/A</v>
      </c>
      <c r="E1784" s="675" t="e">
        <f>VLOOKUP(F1784,DB!$D$4:$G$403,2,FALSE)</f>
        <v>#N/A</v>
      </c>
      <c r="F1784" s="491"/>
      <c r="G1784" s="491"/>
      <c r="H1784" s="492"/>
      <c r="I1784" s="493"/>
      <c r="J1784" s="494" t="str">
        <f>IF(I1784="","I열의 환율적용방법 선택",IF(I1784="개별환율", "직접입력 하세요.", IF(OR(I1784="가중평균환율",I1784="송금환율"), "직접입력 하세요.", IF(I1784="원화집행", 1, IF(I1784="월별평균환율(미화)",VLOOKUP(MONTH(A1784),월별평균환율!$B$34:$D$45,2,0), IF(I1784="월별평균환율(현지화)",VLOOKUP(MONTH(A1784),월별평균환율!$B$34:$D$45,3,0)))))))</f>
        <v>I열의 환율적용방법 선택</v>
      </c>
      <c r="K1784" s="495">
        <f t="shared" si="27"/>
        <v>0</v>
      </c>
      <c r="L1784" s="491"/>
      <c r="M1784" s="496"/>
      <c r="N1784" s="496"/>
    </row>
    <row r="1785" spans="1:14" x14ac:dyDescent="0.3">
      <c r="A1785" s="490"/>
      <c r="B1785" s="490"/>
      <c r="C1785" s="673" t="e">
        <f>VLOOKUP(F1785,DB!$D$4:$G$403,4,FALSE)</f>
        <v>#N/A</v>
      </c>
      <c r="D1785" s="674" t="e">
        <f>VLOOKUP(F1785,DB!$D$4:$G$403,3,FALSE)</f>
        <v>#N/A</v>
      </c>
      <c r="E1785" s="675" t="e">
        <f>VLOOKUP(F1785,DB!$D$4:$G$403,2,FALSE)</f>
        <v>#N/A</v>
      </c>
      <c r="F1785" s="491"/>
      <c r="G1785" s="491"/>
      <c r="H1785" s="492"/>
      <c r="I1785" s="493"/>
      <c r="J1785" s="494" t="str">
        <f>IF(I1785="","I열의 환율적용방법 선택",IF(I1785="개별환율", "직접입력 하세요.", IF(OR(I1785="가중평균환율",I1785="송금환율"), "직접입력 하세요.", IF(I1785="원화집행", 1, IF(I1785="월별평균환율(미화)",VLOOKUP(MONTH(A1785),월별평균환율!$B$34:$D$45,2,0), IF(I1785="월별평균환율(현지화)",VLOOKUP(MONTH(A1785),월별평균환율!$B$34:$D$45,3,0)))))))</f>
        <v>I열의 환율적용방법 선택</v>
      </c>
      <c r="K1785" s="495">
        <f t="shared" si="27"/>
        <v>0</v>
      </c>
      <c r="L1785" s="491"/>
      <c r="M1785" s="496"/>
      <c r="N1785" s="496"/>
    </row>
    <row r="1786" spans="1:14" x14ac:dyDescent="0.3">
      <c r="A1786" s="490"/>
      <c r="B1786" s="490"/>
      <c r="C1786" s="673" t="e">
        <f>VLOOKUP(F1786,DB!$D$4:$G$403,4,FALSE)</f>
        <v>#N/A</v>
      </c>
      <c r="D1786" s="674" t="e">
        <f>VLOOKUP(F1786,DB!$D$4:$G$403,3,FALSE)</f>
        <v>#N/A</v>
      </c>
      <c r="E1786" s="675" t="e">
        <f>VLOOKUP(F1786,DB!$D$4:$G$403,2,FALSE)</f>
        <v>#N/A</v>
      </c>
      <c r="F1786" s="491"/>
      <c r="G1786" s="491"/>
      <c r="H1786" s="492"/>
      <c r="I1786" s="493"/>
      <c r="J1786" s="494" t="str">
        <f>IF(I1786="","I열의 환율적용방법 선택",IF(I1786="개별환율", "직접입력 하세요.", IF(OR(I1786="가중평균환율",I1786="송금환율"), "직접입력 하세요.", IF(I1786="원화집행", 1, IF(I1786="월별평균환율(미화)",VLOOKUP(MONTH(A1786),월별평균환율!$B$34:$D$45,2,0), IF(I1786="월별평균환율(현지화)",VLOOKUP(MONTH(A1786),월별평균환율!$B$34:$D$45,3,0)))))))</f>
        <v>I열의 환율적용방법 선택</v>
      </c>
      <c r="K1786" s="495">
        <f t="shared" si="27"/>
        <v>0</v>
      </c>
      <c r="L1786" s="491"/>
      <c r="M1786" s="496"/>
      <c r="N1786" s="496"/>
    </row>
    <row r="1787" spans="1:14" x14ac:dyDescent="0.3">
      <c r="A1787" s="490"/>
      <c r="B1787" s="490"/>
      <c r="C1787" s="673" t="e">
        <f>VLOOKUP(F1787,DB!$D$4:$G$403,4,FALSE)</f>
        <v>#N/A</v>
      </c>
      <c r="D1787" s="674" t="e">
        <f>VLOOKUP(F1787,DB!$D$4:$G$403,3,FALSE)</f>
        <v>#N/A</v>
      </c>
      <c r="E1787" s="675" t="e">
        <f>VLOOKUP(F1787,DB!$D$4:$G$403,2,FALSE)</f>
        <v>#N/A</v>
      </c>
      <c r="F1787" s="491"/>
      <c r="G1787" s="491"/>
      <c r="H1787" s="492"/>
      <c r="I1787" s="493"/>
      <c r="J1787" s="494" t="str">
        <f>IF(I1787="","I열의 환율적용방법 선택",IF(I1787="개별환율", "직접입력 하세요.", IF(OR(I1787="가중평균환율",I1787="송금환율"), "직접입력 하세요.", IF(I1787="원화집행", 1, IF(I1787="월별평균환율(미화)",VLOOKUP(MONTH(A1787),월별평균환율!$B$34:$D$45,2,0), IF(I1787="월별평균환율(현지화)",VLOOKUP(MONTH(A1787),월별평균환율!$B$34:$D$45,3,0)))))))</f>
        <v>I열의 환율적용방법 선택</v>
      </c>
      <c r="K1787" s="495">
        <f t="shared" si="27"/>
        <v>0</v>
      </c>
      <c r="L1787" s="491"/>
      <c r="M1787" s="496"/>
      <c r="N1787" s="496"/>
    </row>
    <row r="1788" spans="1:14" x14ac:dyDescent="0.3">
      <c r="A1788" s="490"/>
      <c r="B1788" s="490"/>
      <c r="C1788" s="673" t="e">
        <f>VLOOKUP(F1788,DB!$D$4:$G$403,4,FALSE)</f>
        <v>#N/A</v>
      </c>
      <c r="D1788" s="674" t="e">
        <f>VLOOKUP(F1788,DB!$D$4:$G$403,3,FALSE)</f>
        <v>#N/A</v>
      </c>
      <c r="E1788" s="675" t="e">
        <f>VLOOKUP(F1788,DB!$D$4:$G$403,2,FALSE)</f>
        <v>#N/A</v>
      </c>
      <c r="F1788" s="491"/>
      <c r="G1788" s="491"/>
      <c r="H1788" s="492"/>
      <c r="I1788" s="493"/>
      <c r="J1788" s="494" t="str">
        <f>IF(I1788="","I열의 환율적용방법 선택",IF(I1788="개별환율", "직접입력 하세요.", IF(OR(I1788="가중평균환율",I1788="송금환율"), "직접입력 하세요.", IF(I1788="원화집행", 1, IF(I1788="월별평균환율(미화)",VLOOKUP(MONTH(A1788),월별평균환율!$B$34:$D$45,2,0), IF(I1788="월별평균환율(현지화)",VLOOKUP(MONTH(A1788),월별평균환율!$B$34:$D$45,3,0)))))))</f>
        <v>I열의 환율적용방법 선택</v>
      </c>
      <c r="K1788" s="495">
        <f t="shared" si="27"/>
        <v>0</v>
      </c>
      <c r="L1788" s="491"/>
      <c r="M1788" s="496"/>
      <c r="N1788" s="496"/>
    </row>
    <row r="1789" spans="1:14" x14ac:dyDescent="0.3">
      <c r="A1789" s="490"/>
      <c r="B1789" s="490"/>
      <c r="C1789" s="673" t="e">
        <f>VLOOKUP(F1789,DB!$D$4:$G$403,4,FALSE)</f>
        <v>#N/A</v>
      </c>
      <c r="D1789" s="674" t="e">
        <f>VLOOKUP(F1789,DB!$D$4:$G$403,3,FALSE)</f>
        <v>#N/A</v>
      </c>
      <c r="E1789" s="675" t="e">
        <f>VLOOKUP(F1789,DB!$D$4:$G$403,2,FALSE)</f>
        <v>#N/A</v>
      </c>
      <c r="F1789" s="491"/>
      <c r="G1789" s="491"/>
      <c r="H1789" s="492"/>
      <c r="I1789" s="493"/>
      <c r="J1789" s="494" t="str">
        <f>IF(I1789="","I열의 환율적용방법 선택",IF(I1789="개별환율", "직접입력 하세요.", IF(OR(I1789="가중평균환율",I1789="송금환율"), "직접입력 하세요.", IF(I1789="원화집행", 1, IF(I1789="월별평균환율(미화)",VLOOKUP(MONTH(A1789),월별평균환율!$B$34:$D$45,2,0), IF(I1789="월별평균환율(현지화)",VLOOKUP(MONTH(A1789),월별평균환율!$B$34:$D$45,3,0)))))))</f>
        <v>I열의 환율적용방법 선택</v>
      </c>
      <c r="K1789" s="495">
        <f t="shared" si="27"/>
        <v>0</v>
      </c>
      <c r="L1789" s="491"/>
      <c r="M1789" s="496"/>
      <c r="N1789" s="496"/>
    </row>
    <row r="1790" spans="1:14" x14ac:dyDescent="0.3">
      <c r="A1790" s="490"/>
      <c r="B1790" s="490"/>
      <c r="C1790" s="673" t="e">
        <f>VLOOKUP(F1790,DB!$D$4:$G$403,4,FALSE)</f>
        <v>#N/A</v>
      </c>
      <c r="D1790" s="674" t="e">
        <f>VLOOKUP(F1790,DB!$D$4:$G$403,3,FALSE)</f>
        <v>#N/A</v>
      </c>
      <c r="E1790" s="675" t="e">
        <f>VLOOKUP(F1790,DB!$D$4:$G$403,2,FALSE)</f>
        <v>#N/A</v>
      </c>
      <c r="F1790" s="491"/>
      <c r="G1790" s="491"/>
      <c r="H1790" s="492"/>
      <c r="I1790" s="493"/>
      <c r="J1790" s="494" t="str">
        <f>IF(I1790="","I열의 환율적용방법 선택",IF(I1790="개별환율", "직접입력 하세요.", IF(OR(I1790="가중평균환율",I1790="송금환율"), "직접입력 하세요.", IF(I1790="원화집행", 1, IF(I1790="월별평균환율(미화)",VLOOKUP(MONTH(A1790),월별평균환율!$B$34:$D$45,2,0), IF(I1790="월별평균환율(현지화)",VLOOKUP(MONTH(A1790),월별평균환율!$B$34:$D$45,3,0)))))))</f>
        <v>I열의 환율적용방법 선택</v>
      </c>
      <c r="K1790" s="495">
        <f t="shared" si="27"/>
        <v>0</v>
      </c>
      <c r="L1790" s="491"/>
      <c r="M1790" s="496"/>
      <c r="N1790" s="496"/>
    </row>
    <row r="1791" spans="1:14" x14ac:dyDescent="0.3">
      <c r="A1791" s="490"/>
      <c r="B1791" s="490"/>
      <c r="C1791" s="673" t="e">
        <f>VLOOKUP(F1791,DB!$D$4:$G$403,4,FALSE)</f>
        <v>#N/A</v>
      </c>
      <c r="D1791" s="674" t="e">
        <f>VLOOKUP(F1791,DB!$D$4:$G$403,3,FALSE)</f>
        <v>#N/A</v>
      </c>
      <c r="E1791" s="675" t="e">
        <f>VLOOKUP(F1791,DB!$D$4:$G$403,2,FALSE)</f>
        <v>#N/A</v>
      </c>
      <c r="F1791" s="491"/>
      <c r="G1791" s="491"/>
      <c r="H1791" s="492"/>
      <c r="I1791" s="493"/>
      <c r="J1791" s="494" t="str">
        <f>IF(I1791="","I열의 환율적용방법 선택",IF(I1791="개별환율", "직접입력 하세요.", IF(OR(I1791="가중평균환율",I1791="송금환율"), "직접입력 하세요.", IF(I1791="원화집행", 1, IF(I1791="월별평균환율(미화)",VLOOKUP(MONTH(A1791),월별평균환율!$B$34:$D$45,2,0), IF(I1791="월별평균환율(현지화)",VLOOKUP(MONTH(A1791),월별평균환율!$B$34:$D$45,3,0)))))))</f>
        <v>I열의 환율적용방법 선택</v>
      </c>
      <c r="K1791" s="495">
        <f t="shared" si="27"/>
        <v>0</v>
      </c>
      <c r="L1791" s="491"/>
      <c r="M1791" s="496"/>
      <c r="N1791" s="496"/>
    </row>
    <row r="1792" spans="1:14" x14ac:dyDescent="0.3">
      <c r="A1792" s="490"/>
      <c r="B1792" s="490"/>
      <c r="C1792" s="673" t="e">
        <f>VLOOKUP(F1792,DB!$D$4:$G$403,4,FALSE)</f>
        <v>#N/A</v>
      </c>
      <c r="D1792" s="674" t="e">
        <f>VLOOKUP(F1792,DB!$D$4:$G$403,3,FALSE)</f>
        <v>#N/A</v>
      </c>
      <c r="E1792" s="675" t="e">
        <f>VLOOKUP(F1792,DB!$D$4:$G$403,2,FALSE)</f>
        <v>#N/A</v>
      </c>
      <c r="F1792" s="491"/>
      <c r="G1792" s="491"/>
      <c r="H1792" s="492"/>
      <c r="I1792" s="493"/>
      <c r="J1792" s="494" t="str">
        <f>IF(I1792="","I열의 환율적용방법 선택",IF(I1792="개별환율", "직접입력 하세요.", IF(OR(I1792="가중평균환율",I1792="송금환율"), "직접입력 하세요.", IF(I1792="원화집행", 1, IF(I1792="월별평균환율(미화)",VLOOKUP(MONTH(A1792),월별평균환율!$B$34:$D$45,2,0), IF(I1792="월별평균환율(현지화)",VLOOKUP(MONTH(A1792),월별평균환율!$B$34:$D$45,3,0)))))))</f>
        <v>I열의 환율적용방법 선택</v>
      </c>
      <c r="K1792" s="495">
        <f t="shared" si="27"/>
        <v>0</v>
      </c>
      <c r="L1792" s="491"/>
      <c r="M1792" s="496"/>
      <c r="N1792" s="496"/>
    </row>
    <row r="1793" spans="1:14" x14ac:dyDescent="0.3">
      <c r="A1793" s="490"/>
      <c r="B1793" s="490"/>
      <c r="C1793" s="673" t="e">
        <f>VLOOKUP(F1793,DB!$D$4:$G$403,4,FALSE)</f>
        <v>#N/A</v>
      </c>
      <c r="D1793" s="674" t="e">
        <f>VLOOKUP(F1793,DB!$D$4:$G$403,3,FALSE)</f>
        <v>#N/A</v>
      </c>
      <c r="E1793" s="675" t="e">
        <f>VLOOKUP(F1793,DB!$D$4:$G$403,2,FALSE)</f>
        <v>#N/A</v>
      </c>
      <c r="F1793" s="491"/>
      <c r="G1793" s="491"/>
      <c r="H1793" s="492"/>
      <c r="I1793" s="493"/>
      <c r="J1793" s="494" t="str">
        <f>IF(I1793="","I열의 환율적용방법 선택",IF(I1793="개별환율", "직접입력 하세요.", IF(OR(I1793="가중평균환율",I1793="송금환율"), "직접입력 하세요.", IF(I1793="원화집행", 1, IF(I1793="월별평균환율(미화)",VLOOKUP(MONTH(A1793),월별평균환율!$B$34:$D$45,2,0), IF(I1793="월별평균환율(현지화)",VLOOKUP(MONTH(A1793),월별평균환율!$B$34:$D$45,3,0)))))))</f>
        <v>I열의 환율적용방법 선택</v>
      </c>
      <c r="K1793" s="495">
        <f t="shared" si="27"/>
        <v>0</v>
      </c>
      <c r="L1793" s="491"/>
      <c r="M1793" s="496"/>
      <c r="N1793" s="496"/>
    </row>
    <row r="1794" spans="1:14" x14ac:dyDescent="0.3">
      <c r="A1794" s="490"/>
      <c r="B1794" s="490"/>
      <c r="C1794" s="673" t="e">
        <f>VLOOKUP(F1794,DB!$D$4:$G$403,4,FALSE)</f>
        <v>#N/A</v>
      </c>
      <c r="D1794" s="674" t="e">
        <f>VLOOKUP(F1794,DB!$D$4:$G$403,3,FALSE)</f>
        <v>#N/A</v>
      </c>
      <c r="E1794" s="675" t="e">
        <f>VLOOKUP(F1794,DB!$D$4:$G$403,2,FALSE)</f>
        <v>#N/A</v>
      </c>
      <c r="F1794" s="491"/>
      <c r="G1794" s="491"/>
      <c r="H1794" s="492"/>
      <c r="I1794" s="493"/>
      <c r="J1794" s="494" t="str">
        <f>IF(I1794="","I열의 환율적용방법 선택",IF(I1794="개별환율", "직접입력 하세요.", IF(OR(I1794="가중평균환율",I1794="송금환율"), "직접입력 하세요.", IF(I1794="원화집행", 1, IF(I1794="월별평균환율(미화)",VLOOKUP(MONTH(A1794),월별평균환율!$B$34:$D$45,2,0), IF(I1794="월별평균환율(현지화)",VLOOKUP(MONTH(A1794),월별평균환율!$B$34:$D$45,3,0)))))))</f>
        <v>I열의 환율적용방법 선택</v>
      </c>
      <c r="K1794" s="495">
        <f t="shared" si="27"/>
        <v>0</v>
      </c>
      <c r="L1794" s="491"/>
      <c r="M1794" s="496"/>
      <c r="N1794" s="496"/>
    </row>
    <row r="1795" spans="1:14" x14ac:dyDescent="0.3">
      <c r="A1795" s="490"/>
      <c r="B1795" s="490"/>
      <c r="C1795" s="673" t="e">
        <f>VLOOKUP(F1795,DB!$D$4:$G$403,4,FALSE)</f>
        <v>#N/A</v>
      </c>
      <c r="D1795" s="674" t="e">
        <f>VLOOKUP(F1795,DB!$D$4:$G$403,3,FALSE)</f>
        <v>#N/A</v>
      </c>
      <c r="E1795" s="675" t="e">
        <f>VLOOKUP(F1795,DB!$D$4:$G$403,2,FALSE)</f>
        <v>#N/A</v>
      </c>
      <c r="F1795" s="491"/>
      <c r="G1795" s="491"/>
      <c r="H1795" s="492"/>
      <c r="I1795" s="493"/>
      <c r="J1795" s="494" t="str">
        <f>IF(I1795="","I열의 환율적용방법 선택",IF(I1795="개별환율", "직접입력 하세요.", IF(OR(I1795="가중평균환율",I1795="송금환율"), "직접입력 하세요.", IF(I1795="원화집행", 1, IF(I1795="월별평균환율(미화)",VLOOKUP(MONTH(A1795),월별평균환율!$B$34:$D$45,2,0), IF(I1795="월별평균환율(현지화)",VLOOKUP(MONTH(A1795),월별평균환율!$B$34:$D$45,3,0)))))))</f>
        <v>I열의 환율적용방법 선택</v>
      </c>
      <c r="K1795" s="495">
        <f t="shared" si="27"/>
        <v>0</v>
      </c>
      <c r="L1795" s="491"/>
      <c r="M1795" s="496"/>
      <c r="N1795" s="496"/>
    </row>
    <row r="1796" spans="1:14" x14ac:dyDescent="0.3">
      <c r="A1796" s="490"/>
      <c r="B1796" s="490"/>
      <c r="C1796" s="673" t="e">
        <f>VLOOKUP(F1796,DB!$D$4:$G$403,4,FALSE)</f>
        <v>#N/A</v>
      </c>
      <c r="D1796" s="674" t="e">
        <f>VLOOKUP(F1796,DB!$D$4:$G$403,3,FALSE)</f>
        <v>#N/A</v>
      </c>
      <c r="E1796" s="675" t="e">
        <f>VLOOKUP(F1796,DB!$D$4:$G$403,2,FALSE)</f>
        <v>#N/A</v>
      </c>
      <c r="F1796" s="491"/>
      <c r="G1796" s="491"/>
      <c r="H1796" s="492"/>
      <c r="I1796" s="493"/>
      <c r="J1796" s="494" t="str">
        <f>IF(I1796="","I열의 환율적용방법 선택",IF(I1796="개별환율", "직접입력 하세요.", IF(OR(I1796="가중평균환율",I1796="송금환율"), "직접입력 하세요.", IF(I1796="원화집행", 1, IF(I1796="월별평균환율(미화)",VLOOKUP(MONTH(A1796),월별평균환율!$B$34:$D$45,2,0), IF(I1796="월별평균환율(현지화)",VLOOKUP(MONTH(A1796),월별평균환율!$B$34:$D$45,3,0)))))))</f>
        <v>I열의 환율적용방법 선택</v>
      </c>
      <c r="K1796" s="495">
        <f t="shared" si="27"/>
        <v>0</v>
      </c>
      <c r="L1796" s="491"/>
      <c r="M1796" s="496"/>
      <c r="N1796" s="496"/>
    </row>
    <row r="1797" spans="1:14" x14ac:dyDescent="0.3">
      <c r="A1797" s="490"/>
      <c r="B1797" s="490"/>
      <c r="C1797" s="673" t="e">
        <f>VLOOKUP(F1797,DB!$D$4:$G$403,4,FALSE)</f>
        <v>#N/A</v>
      </c>
      <c r="D1797" s="674" t="e">
        <f>VLOOKUP(F1797,DB!$D$4:$G$403,3,FALSE)</f>
        <v>#N/A</v>
      </c>
      <c r="E1797" s="675" t="e">
        <f>VLOOKUP(F1797,DB!$D$4:$G$403,2,FALSE)</f>
        <v>#N/A</v>
      </c>
      <c r="F1797" s="491"/>
      <c r="G1797" s="491"/>
      <c r="H1797" s="492"/>
      <c r="I1797" s="493"/>
      <c r="J1797" s="494" t="str">
        <f>IF(I1797="","I열의 환율적용방법 선택",IF(I1797="개별환율", "직접입력 하세요.", IF(OR(I1797="가중평균환율",I1797="송금환율"), "직접입력 하세요.", IF(I1797="원화집행", 1, IF(I1797="월별평균환율(미화)",VLOOKUP(MONTH(A1797),월별평균환율!$B$34:$D$45,2,0), IF(I1797="월별평균환율(현지화)",VLOOKUP(MONTH(A1797),월별평균환율!$B$34:$D$45,3,0)))))))</f>
        <v>I열의 환율적용방법 선택</v>
      </c>
      <c r="K1797" s="495">
        <f t="shared" ref="K1797:K1860" si="28">IFERROR(ROUND(H1797*J1797, 0),0)</f>
        <v>0</v>
      </c>
      <c r="L1797" s="491"/>
      <c r="M1797" s="496"/>
      <c r="N1797" s="496"/>
    </row>
    <row r="1798" spans="1:14" x14ac:dyDescent="0.3">
      <c r="A1798" s="490"/>
      <c r="B1798" s="490"/>
      <c r="C1798" s="673" t="e">
        <f>VLOOKUP(F1798,DB!$D$4:$G$403,4,FALSE)</f>
        <v>#N/A</v>
      </c>
      <c r="D1798" s="674" t="e">
        <f>VLOOKUP(F1798,DB!$D$4:$G$403,3,FALSE)</f>
        <v>#N/A</v>
      </c>
      <c r="E1798" s="675" t="e">
        <f>VLOOKUP(F1798,DB!$D$4:$G$403,2,FALSE)</f>
        <v>#N/A</v>
      </c>
      <c r="F1798" s="491"/>
      <c r="G1798" s="491"/>
      <c r="H1798" s="492"/>
      <c r="I1798" s="493"/>
      <c r="J1798" s="494" t="str">
        <f>IF(I1798="","I열의 환율적용방법 선택",IF(I1798="개별환율", "직접입력 하세요.", IF(OR(I1798="가중평균환율",I1798="송금환율"), "직접입력 하세요.", IF(I1798="원화집행", 1, IF(I1798="월별평균환율(미화)",VLOOKUP(MONTH(A1798),월별평균환율!$B$34:$D$45,2,0), IF(I1798="월별평균환율(현지화)",VLOOKUP(MONTH(A1798),월별평균환율!$B$34:$D$45,3,0)))))))</f>
        <v>I열의 환율적용방법 선택</v>
      </c>
      <c r="K1798" s="495">
        <f t="shared" si="28"/>
        <v>0</v>
      </c>
      <c r="L1798" s="491"/>
      <c r="M1798" s="496"/>
      <c r="N1798" s="496"/>
    </row>
    <row r="1799" spans="1:14" x14ac:dyDescent="0.3">
      <c r="A1799" s="490"/>
      <c r="B1799" s="490"/>
      <c r="C1799" s="673" t="e">
        <f>VLOOKUP(F1799,DB!$D$4:$G$403,4,FALSE)</f>
        <v>#N/A</v>
      </c>
      <c r="D1799" s="674" t="e">
        <f>VLOOKUP(F1799,DB!$D$4:$G$403,3,FALSE)</f>
        <v>#N/A</v>
      </c>
      <c r="E1799" s="675" t="e">
        <f>VLOOKUP(F1799,DB!$D$4:$G$403,2,FALSE)</f>
        <v>#N/A</v>
      </c>
      <c r="F1799" s="491"/>
      <c r="G1799" s="491"/>
      <c r="H1799" s="492"/>
      <c r="I1799" s="493"/>
      <c r="J1799" s="494" t="str">
        <f>IF(I1799="","I열의 환율적용방법 선택",IF(I1799="개별환율", "직접입력 하세요.", IF(OR(I1799="가중평균환율",I1799="송금환율"), "직접입력 하세요.", IF(I1799="원화집행", 1, IF(I1799="월별평균환율(미화)",VLOOKUP(MONTH(A1799),월별평균환율!$B$34:$D$45,2,0), IF(I1799="월별평균환율(현지화)",VLOOKUP(MONTH(A1799),월별평균환율!$B$34:$D$45,3,0)))))))</f>
        <v>I열의 환율적용방법 선택</v>
      </c>
      <c r="K1799" s="495">
        <f t="shared" si="28"/>
        <v>0</v>
      </c>
      <c r="L1799" s="491"/>
      <c r="M1799" s="496"/>
      <c r="N1799" s="496"/>
    </row>
    <row r="1800" spans="1:14" x14ac:dyDescent="0.3">
      <c r="A1800" s="490"/>
      <c r="B1800" s="490"/>
      <c r="C1800" s="673" t="e">
        <f>VLOOKUP(F1800,DB!$D$4:$G$403,4,FALSE)</f>
        <v>#N/A</v>
      </c>
      <c r="D1800" s="674" t="e">
        <f>VLOOKUP(F1800,DB!$D$4:$G$403,3,FALSE)</f>
        <v>#N/A</v>
      </c>
      <c r="E1800" s="675" t="e">
        <f>VLOOKUP(F1800,DB!$D$4:$G$403,2,FALSE)</f>
        <v>#N/A</v>
      </c>
      <c r="F1800" s="491"/>
      <c r="G1800" s="491"/>
      <c r="H1800" s="492"/>
      <c r="I1800" s="493"/>
      <c r="J1800" s="494" t="str">
        <f>IF(I1800="","I열의 환율적용방법 선택",IF(I1800="개별환율", "직접입력 하세요.", IF(OR(I1800="가중평균환율",I1800="송금환율"), "직접입력 하세요.", IF(I1800="원화집행", 1, IF(I1800="월별평균환율(미화)",VLOOKUP(MONTH(A1800),월별평균환율!$B$34:$D$45,2,0), IF(I1800="월별평균환율(현지화)",VLOOKUP(MONTH(A1800),월별평균환율!$B$34:$D$45,3,0)))))))</f>
        <v>I열의 환율적용방법 선택</v>
      </c>
      <c r="K1800" s="495">
        <f t="shared" si="28"/>
        <v>0</v>
      </c>
      <c r="L1800" s="491"/>
      <c r="M1800" s="496"/>
      <c r="N1800" s="496"/>
    </row>
    <row r="1801" spans="1:14" x14ac:dyDescent="0.3">
      <c r="A1801" s="490"/>
      <c r="B1801" s="490"/>
      <c r="C1801" s="673" t="e">
        <f>VLOOKUP(F1801,DB!$D$4:$G$403,4,FALSE)</f>
        <v>#N/A</v>
      </c>
      <c r="D1801" s="674" t="e">
        <f>VLOOKUP(F1801,DB!$D$4:$G$403,3,FALSE)</f>
        <v>#N/A</v>
      </c>
      <c r="E1801" s="675" t="e">
        <f>VLOOKUP(F1801,DB!$D$4:$G$403,2,FALSE)</f>
        <v>#N/A</v>
      </c>
      <c r="F1801" s="491"/>
      <c r="G1801" s="491"/>
      <c r="H1801" s="492"/>
      <c r="I1801" s="493"/>
      <c r="J1801" s="494" t="str">
        <f>IF(I1801="","I열의 환율적용방법 선택",IF(I1801="개별환율", "직접입력 하세요.", IF(OR(I1801="가중평균환율",I1801="송금환율"), "직접입력 하세요.", IF(I1801="원화집행", 1, IF(I1801="월별평균환율(미화)",VLOOKUP(MONTH(A1801),월별평균환율!$B$34:$D$45,2,0), IF(I1801="월별평균환율(현지화)",VLOOKUP(MONTH(A1801),월별평균환율!$B$34:$D$45,3,0)))))))</f>
        <v>I열의 환율적용방법 선택</v>
      </c>
      <c r="K1801" s="495">
        <f t="shared" si="28"/>
        <v>0</v>
      </c>
      <c r="L1801" s="491"/>
      <c r="M1801" s="496"/>
      <c r="N1801" s="496"/>
    </row>
    <row r="1802" spans="1:14" x14ac:dyDescent="0.3">
      <c r="A1802" s="490"/>
      <c r="B1802" s="490"/>
      <c r="C1802" s="673" t="e">
        <f>VLOOKUP(F1802,DB!$D$4:$G$403,4,FALSE)</f>
        <v>#N/A</v>
      </c>
      <c r="D1802" s="674" t="e">
        <f>VLOOKUP(F1802,DB!$D$4:$G$403,3,FALSE)</f>
        <v>#N/A</v>
      </c>
      <c r="E1802" s="675" t="e">
        <f>VLOOKUP(F1802,DB!$D$4:$G$403,2,FALSE)</f>
        <v>#N/A</v>
      </c>
      <c r="F1802" s="491"/>
      <c r="G1802" s="491"/>
      <c r="H1802" s="492"/>
      <c r="I1802" s="493"/>
      <c r="J1802" s="494" t="str">
        <f>IF(I1802="","I열의 환율적용방법 선택",IF(I1802="개별환율", "직접입력 하세요.", IF(OR(I1802="가중평균환율",I1802="송금환율"), "직접입력 하세요.", IF(I1802="원화집행", 1, IF(I1802="월별평균환율(미화)",VLOOKUP(MONTH(A1802),월별평균환율!$B$34:$D$45,2,0), IF(I1802="월별평균환율(현지화)",VLOOKUP(MONTH(A1802),월별평균환율!$B$34:$D$45,3,0)))))))</f>
        <v>I열의 환율적용방법 선택</v>
      </c>
      <c r="K1802" s="495">
        <f t="shared" si="28"/>
        <v>0</v>
      </c>
      <c r="L1802" s="491"/>
      <c r="M1802" s="496"/>
      <c r="N1802" s="496"/>
    </row>
    <row r="1803" spans="1:14" x14ac:dyDescent="0.3">
      <c r="A1803" s="490"/>
      <c r="B1803" s="490"/>
      <c r="C1803" s="673" t="e">
        <f>VLOOKUP(F1803,DB!$D$4:$G$403,4,FALSE)</f>
        <v>#N/A</v>
      </c>
      <c r="D1803" s="674" t="e">
        <f>VLOOKUP(F1803,DB!$D$4:$G$403,3,FALSE)</f>
        <v>#N/A</v>
      </c>
      <c r="E1803" s="675" t="e">
        <f>VLOOKUP(F1803,DB!$D$4:$G$403,2,FALSE)</f>
        <v>#N/A</v>
      </c>
      <c r="F1803" s="491"/>
      <c r="G1803" s="491"/>
      <c r="H1803" s="492"/>
      <c r="I1803" s="493"/>
      <c r="J1803" s="494" t="str">
        <f>IF(I1803="","I열의 환율적용방법 선택",IF(I1803="개별환율", "직접입력 하세요.", IF(OR(I1803="가중평균환율",I1803="송금환율"), "직접입력 하세요.", IF(I1803="원화집행", 1, IF(I1803="월별평균환율(미화)",VLOOKUP(MONTH(A1803),월별평균환율!$B$34:$D$45,2,0), IF(I1803="월별평균환율(현지화)",VLOOKUP(MONTH(A1803),월별평균환율!$B$34:$D$45,3,0)))))))</f>
        <v>I열의 환율적용방법 선택</v>
      </c>
      <c r="K1803" s="495">
        <f t="shared" si="28"/>
        <v>0</v>
      </c>
      <c r="L1803" s="491"/>
      <c r="M1803" s="496"/>
      <c r="N1803" s="496"/>
    </row>
    <row r="1804" spans="1:14" x14ac:dyDescent="0.3">
      <c r="A1804" s="490"/>
      <c r="B1804" s="490"/>
      <c r="C1804" s="673" t="e">
        <f>VLOOKUP(F1804,DB!$D$4:$G$403,4,FALSE)</f>
        <v>#N/A</v>
      </c>
      <c r="D1804" s="674" t="e">
        <f>VLOOKUP(F1804,DB!$D$4:$G$403,3,FALSE)</f>
        <v>#N/A</v>
      </c>
      <c r="E1804" s="675" t="e">
        <f>VLOOKUP(F1804,DB!$D$4:$G$403,2,FALSE)</f>
        <v>#N/A</v>
      </c>
      <c r="F1804" s="491"/>
      <c r="G1804" s="491"/>
      <c r="H1804" s="492"/>
      <c r="I1804" s="493"/>
      <c r="J1804" s="494" t="str">
        <f>IF(I1804="","I열의 환율적용방법 선택",IF(I1804="개별환율", "직접입력 하세요.", IF(OR(I1804="가중평균환율",I1804="송금환율"), "직접입력 하세요.", IF(I1804="원화집행", 1, IF(I1804="월별평균환율(미화)",VLOOKUP(MONTH(A1804),월별평균환율!$B$34:$D$45,2,0), IF(I1804="월별평균환율(현지화)",VLOOKUP(MONTH(A1804),월별평균환율!$B$34:$D$45,3,0)))))))</f>
        <v>I열의 환율적용방법 선택</v>
      </c>
      <c r="K1804" s="495">
        <f t="shared" si="28"/>
        <v>0</v>
      </c>
      <c r="L1804" s="491"/>
      <c r="M1804" s="496"/>
      <c r="N1804" s="496"/>
    </row>
    <row r="1805" spans="1:14" x14ac:dyDescent="0.3">
      <c r="A1805" s="490"/>
      <c r="B1805" s="490"/>
      <c r="C1805" s="673" t="e">
        <f>VLOOKUP(F1805,DB!$D$4:$G$403,4,FALSE)</f>
        <v>#N/A</v>
      </c>
      <c r="D1805" s="674" t="e">
        <f>VLOOKUP(F1805,DB!$D$4:$G$403,3,FALSE)</f>
        <v>#N/A</v>
      </c>
      <c r="E1805" s="675" t="e">
        <f>VLOOKUP(F1805,DB!$D$4:$G$403,2,FALSE)</f>
        <v>#N/A</v>
      </c>
      <c r="F1805" s="491"/>
      <c r="G1805" s="491"/>
      <c r="H1805" s="492"/>
      <c r="I1805" s="493"/>
      <c r="J1805" s="494" t="str">
        <f>IF(I1805="","I열의 환율적용방법 선택",IF(I1805="개별환율", "직접입력 하세요.", IF(OR(I1805="가중평균환율",I1805="송금환율"), "직접입력 하세요.", IF(I1805="원화집행", 1, IF(I1805="월별평균환율(미화)",VLOOKUP(MONTH(A1805),월별평균환율!$B$34:$D$45,2,0), IF(I1805="월별평균환율(현지화)",VLOOKUP(MONTH(A1805),월별평균환율!$B$34:$D$45,3,0)))))))</f>
        <v>I열의 환율적용방법 선택</v>
      </c>
      <c r="K1805" s="495">
        <f t="shared" si="28"/>
        <v>0</v>
      </c>
      <c r="L1805" s="491"/>
      <c r="M1805" s="496"/>
      <c r="N1805" s="496"/>
    </row>
    <row r="1806" spans="1:14" x14ac:dyDescent="0.3">
      <c r="A1806" s="490"/>
      <c r="B1806" s="490"/>
      <c r="C1806" s="673" t="e">
        <f>VLOOKUP(F1806,DB!$D$4:$G$403,4,FALSE)</f>
        <v>#N/A</v>
      </c>
      <c r="D1806" s="674" t="e">
        <f>VLOOKUP(F1806,DB!$D$4:$G$403,3,FALSE)</f>
        <v>#N/A</v>
      </c>
      <c r="E1806" s="675" t="e">
        <f>VLOOKUP(F1806,DB!$D$4:$G$403,2,FALSE)</f>
        <v>#N/A</v>
      </c>
      <c r="F1806" s="491"/>
      <c r="G1806" s="491"/>
      <c r="H1806" s="492"/>
      <c r="I1806" s="493"/>
      <c r="J1806" s="494" t="str">
        <f>IF(I1806="","I열의 환율적용방법 선택",IF(I1806="개별환율", "직접입력 하세요.", IF(OR(I1806="가중평균환율",I1806="송금환율"), "직접입력 하세요.", IF(I1806="원화집행", 1, IF(I1806="월별평균환율(미화)",VLOOKUP(MONTH(A1806),월별평균환율!$B$34:$D$45,2,0), IF(I1806="월별평균환율(현지화)",VLOOKUP(MONTH(A1806),월별평균환율!$B$34:$D$45,3,0)))))))</f>
        <v>I열의 환율적용방법 선택</v>
      </c>
      <c r="K1806" s="495">
        <f t="shared" si="28"/>
        <v>0</v>
      </c>
      <c r="L1806" s="491"/>
      <c r="M1806" s="496"/>
      <c r="N1806" s="496"/>
    </row>
    <row r="1807" spans="1:14" x14ac:dyDescent="0.3">
      <c r="A1807" s="490"/>
      <c r="B1807" s="490"/>
      <c r="C1807" s="673" t="e">
        <f>VLOOKUP(F1807,DB!$D$4:$G$403,4,FALSE)</f>
        <v>#N/A</v>
      </c>
      <c r="D1807" s="674" t="e">
        <f>VLOOKUP(F1807,DB!$D$4:$G$403,3,FALSE)</f>
        <v>#N/A</v>
      </c>
      <c r="E1807" s="675" t="e">
        <f>VLOOKUP(F1807,DB!$D$4:$G$403,2,FALSE)</f>
        <v>#N/A</v>
      </c>
      <c r="F1807" s="491"/>
      <c r="G1807" s="491"/>
      <c r="H1807" s="492"/>
      <c r="I1807" s="493"/>
      <c r="J1807" s="494" t="str">
        <f>IF(I1807="","I열의 환율적용방법 선택",IF(I1807="개별환율", "직접입력 하세요.", IF(OR(I1807="가중평균환율",I1807="송금환율"), "직접입력 하세요.", IF(I1807="원화집행", 1, IF(I1807="월별평균환율(미화)",VLOOKUP(MONTH(A1807),월별평균환율!$B$34:$D$45,2,0), IF(I1807="월별평균환율(현지화)",VLOOKUP(MONTH(A1807),월별평균환율!$B$34:$D$45,3,0)))))))</f>
        <v>I열의 환율적용방법 선택</v>
      </c>
      <c r="K1807" s="495">
        <f t="shared" si="28"/>
        <v>0</v>
      </c>
      <c r="L1807" s="491"/>
      <c r="M1807" s="496"/>
      <c r="N1807" s="496"/>
    </row>
    <row r="1808" spans="1:14" x14ac:dyDescent="0.3">
      <c r="A1808" s="490"/>
      <c r="B1808" s="490"/>
      <c r="C1808" s="673" t="e">
        <f>VLOOKUP(F1808,DB!$D$4:$G$403,4,FALSE)</f>
        <v>#N/A</v>
      </c>
      <c r="D1808" s="674" t="e">
        <f>VLOOKUP(F1808,DB!$D$4:$G$403,3,FALSE)</f>
        <v>#N/A</v>
      </c>
      <c r="E1808" s="675" t="e">
        <f>VLOOKUP(F1808,DB!$D$4:$G$403,2,FALSE)</f>
        <v>#N/A</v>
      </c>
      <c r="F1808" s="491"/>
      <c r="G1808" s="491"/>
      <c r="H1808" s="492"/>
      <c r="I1808" s="493"/>
      <c r="J1808" s="494" t="str">
        <f>IF(I1808="","I열의 환율적용방법 선택",IF(I1808="개별환율", "직접입력 하세요.", IF(OR(I1808="가중평균환율",I1808="송금환율"), "직접입력 하세요.", IF(I1808="원화집행", 1, IF(I1808="월별평균환율(미화)",VLOOKUP(MONTH(A1808),월별평균환율!$B$34:$D$45,2,0), IF(I1808="월별평균환율(현지화)",VLOOKUP(MONTH(A1808),월별평균환율!$B$34:$D$45,3,0)))))))</f>
        <v>I열의 환율적용방법 선택</v>
      </c>
      <c r="K1808" s="495">
        <f t="shared" si="28"/>
        <v>0</v>
      </c>
      <c r="L1808" s="491"/>
      <c r="M1808" s="496"/>
      <c r="N1808" s="496"/>
    </row>
    <row r="1809" spans="1:14" x14ac:dyDescent="0.3">
      <c r="A1809" s="490"/>
      <c r="B1809" s="490"/>
      <c r="C1809" s="673" t="e">
        <f>VLOOKUP(F1809,DB!$D$4:$G$403,4,FALSE)</f>
        <v>#N/A</v>
      </c>
      <c r="D1809" s="674" t="e">
        <f>VLOOKUP(F1809,DB!$D$4:$G$403,3,FALSE)</f>
        <v>#N/A</v>
      </c>
      <c r="E1809" s="675" t="e">
        <f>VLOOKUP(F1809,DB!$D$4:$G$403,2,FALSE)</f>
        <v>#N/A</v>
      </c>
      <c r="F1809" s="491"/>
      <c r="G1809" s="491"/>
      <c r="H1809" s="492"/>
      <c r="I1809" s="493"/>
      <c r="J1809" s="494" t="str">
        <f>IF(I1809="","I열의 환율적용방법 선택",IF(I1809="개별환율", "직접입력 하세요.", IF(OR(I1809="가중평균환율",I1809="송금환율"), "직접입력 하세요.", IF(I1809="원화집행", 1, IF(I1809="월별평균환율(미화)",VLOOKUP(MONTH(A1809),월별평균환율!$B$34:$D$45,2,0), IF(I1809="월별평균환율(현지화)",VLOOKUP(MONTH(A1809),월별평균환율!$B$34:$D$45,3,0)))))))</f>
        <v>I열의 환율적용방법 선택</v>
      </c>
      <c r="K1809" s="495">
        <f t="shared" si="28"/>
        <v>0</v>
      </c>
      <c r="L1809" s="491"/>
      <c r="M1809" s="496"/>
      <c r="N1809" s="496"/>
    </row>
    <row r="1810" spans="1:14" x14ac:dyDescent="0.3">
      <c r="A1810" s="490"/>
      <c r="B1810" s="490"/>
      <c r="C1810" s="673" t="e">
        <f>VLOOKUP(F1810,DB!$D$4:$G$403,4,FALSE)</f>
        <v>#N/A</v>
      </c>
      <c r="D1810" s="674" t="e">
        <f>VLOOKUP(F1810,DB!$D$4:$G$403,3,FALSE)</f>
        <v>#N/A</v>
      </c>
      <c r="E1810" s="675" t="e">
        <f>VLOOKUP(F1810,DB!$D$4:$G$403,2,FALSE)</f>
        <v>#N/A</v>
      </c>
      <c r="F1810" s="491"/>
      <c r="G1810" s="491"/>
      <c r="H1810" s="492"/>
      <c r="I1810" s="493"/>
      <c r="J1810" s="494" t="str">
        <f>IF(I1810="","I열의 환율적용방법 선택",IF(I1810="개별환율", "직접입력 하세요.", IF(OR(I1810="가중평균환율",I1810="송금환율"), "직접입력 하세요.", IF(I1810="원화집행", 1, IF(I1810="월별평균환율(미화)",VLOOKUP(MONTH(A1810),월별평균환율!$B$34:$D$45,2,0), IF(I1810="월별평균환율(현지화)",VLOOKUP(MONTH(A1810),월별평균환율!$B$34:$D$45,3,0)))))))</f>
        <v>I열의 환율적용방법 선택</v>
      </c>
      <c r="K1810" s="495">
        <f t="shared" si="28"/>
        <v>0</v>
      </c>
      <c r="L1810" s="491"/>
      <c r="M1810" s="496"/>
      <c r="N1810" s="496"/>
    </row>
    <row r="1811" spans="1:14" x14ac:dyDescent="0.3">
      <c r="A1811" s="490"/>
      <c r="B1811" s="490"/>
      <c r="C1811" s="673" t="e">
        <f>VLOOKUP(F1811,DB!$D$4:$G$403,4,FALSE)</f>
        <v>#N/A</v>
      </c>
      <c r="D1811" s="674" t="e">
        <f>VLOOKUP(F1811,DB!$D$4:$G$403,3,FALSE)</f>
        <v>#N/A</v>
      </c>
      <c r="E1811" s="675" t="e">
        <f>VLOOKUP(F1811,DB!$D$4:$G$403,2,FALSE)</f>
        <v>#N/A</v>
      </c>
      <c r="F1811" s="491"/>
      <c r="G1811" s="491"/>
      <c r="H1811" s="492"/>
      <c r="I1811" s="493"/>
      <c r="J1811" s="494" t="str">
        <f>IF(I1811="","I열의 환율적용방법 선택",IF(I1811="개별환율", "직접입력 하세요.", IF(OR(I1811="가중평균환율",I1811="송금환율"), "직접입력 하세요.", IF(I1811="원화집행", 1, IF(I1811="월별평균환율(미화)",VLOOKUP(MONTH(A1811),월별평균환율!$B$34:$D$45,2,0), IF(I1811="월별평균환율(현지화)",VLOOKUP(MONTH(A1811),월별평균환율!$B$34:$D$45,3,0)))))))</f>
        <v>I열의 환율적용방법 선택</v>
      </c>
      <c r="K1811" s="495">
        <f t="shared" si="28"/>
        <v>0</v>
      </c>
      <c r="L1811" s="491"/>
      <c r="M1811" s="496"/>
      <c r="N1811" s="496"/>
    </row>
    <row r="1812" spans="1:14" x14ac:dyDescent="0.3">
      <c r="A1812" s="490"/>
      <c r="B1812" s="490"/>
      <c r="C1812" s="673" t="e">
        <f>VLOOKUP(F1812,DB!$D$4:$G$403,4,FALSE)</f>
        <v>#N/A</v>
      </c>
      <c r="D1812" s="674" t="e">
        <f>VLOOKUP(F1812,DB!$D$4:$G$403,3,FALSE)</f>
        <v>#N/A</v>
      </c>
      <c r="E1812" s="675" t="e">
        <f>VLOOKUP(F1812,DB!$D$4:$G$403,2,FALSE)</f>
        <v>#N/A</v>
      </c>
      <c r="F1812" s="491"/>
      <c r="G1812" s="491"/>
      <c r="H1812" s="492"/>
      <c r="I1812" s="493"/>
      <c r="J1812" s="494" t="str">
        <f>IF(I1812="","I열의 환율적용방법 선택",IF(I1812="개별환율", "직접입력 하세요.", IF(OR(I1812="가중평균환율",I1812="송금환율"), "직접입력 하세요.", IF(I1812="원화집행", 1, IF(I1812="월별평균환율(미화)",VLOOKUP(MONTH(A1812),월별평균환율!$B$34:$D$45,2,0), IF(I1812="월별평균환율(현지화)",VLOOKUP(MONTH(A1812),월별평균환율!$B$34:$D$45,3,0)))))))</f>
        <v>I열의 환율적용방법 선택</v>
      </c>
      <c r="K1812" s="495">
        <f t="shared" si="28"/>
        <v>0</v>
      </c>
      <c r="L1812" s="491"/>
      <c r="M1812" s="496"/>
      <c r="N1812" s="496"/>
    </row>
    <row r="1813" spans="1:14" x14ac:dyDescent="0.3">
      <c r="A1813" s="490"/>
      <c r="B1813" s="490"/>
      <c r="C1813" s="673" t="e">
        <f>VLOOKUP(F1813,DB!$D$4:$G$403,4,FALSE)</f>
        <v>#N/A</v>
      </c>
      <c r="D1813" s="674" t="e">
        <f>VLOOKUP(F1813,DB!$D$4:$G$403,3,FALSE)</f>
        <v>#N/A</v>
      </c>
      <c r="E1813" s="675" t="e">
        <f>VLOOKUP(F1813,DB!$D$4:$G$403,2,FALSE)</f>
        <v>#N/A</v>
      </c>
      <c r="F1813" s="491"/>
      <c r="G1813" s="491"/>
      <c r="H1813" s="492"/>
      <c r="I1813" s="493"/>
      <c r="J1813" s="494" t="str">
        <f>IF(I1813="","I열의 환율적용방법 선택",IF(I1813="개별환율", "직접입력 하세요.", IF(OR(I1813="가중평균환율",I1813="송금환율"), "직접입력 하세요.", IF(I1813="원화집행", 1, IF(I1813="월별평균환율(미화)",VLOOKUP(MONTH(A1813),월별평균환율!$B$34:$D$45,2,0), IF(I1813="월별평균환율(현지화)",VLOOKUP(MONTH(A1813),월별평균환율!$B$34:$D$45,3,0)))))))</f>
        <v>I열의 환율적용방법 선택</v>
      </c>
      <c r="K1813" s="495">
        <f t="shared" si="28"/>
        <v>0</v>
      </c>
      <c r="L1813" s="491"/>
      <c r="M1813" s="496"/>
      <c r="N1813" s="496"/>
    </row>
    <row r="1814" spans="1:14" x14ac:dyDescent="0.3">
      <c r="A1814" s="490"/>
      <c r="B1814" s="490"/>
      <c r="C1814" s="673" t="e">
        <f>VLOOKUP(F1814,DB!$D$4:$G$403,4,FALSE)</f>
        <v>#N/A</v>
      </c>
      <c r="D1814" s="674" t="e">
        <f>VLOOKUP(F1814,DB!$D$4:$G$403,3,FALSE)</f>
        <v>#N/A</v>
      </c>
      <c r="E1814" s="675" t="e">
        <f>VLOOKUP(F1814,DB!$D$4:$G$403,2,FALSE)</f>
        <v>#N/A</v>
      </c>
      <c r="F1814" s="491"/>
      <c r="G1814" s="491"/>
      <c r="H1814" s="492"/>
      <c r="I1814" s="493"/>
      <c r="J1814" s="494" t="str">
        <f>IF(I1814="","I열의 환율적용방법 선택",IF(I1814="개별환율", "직접입력 하세요.", IF(OR(I1814="가중평균환율",I1814="송금환율"), "직접입력 하세요.", IF(I1814="원화집행", 1, IF(I1814="월별평균환율(미화)",VLOOKUP(MONTH(A1814),월별평균환율!$B$34:$D$45,2,0), IF(I1814="월별평균환율(현지화)",VLOOKUP(MONTH(A1814),월별평균환율!$B$34:$D$45,3,0)))))))</f>
        <v>I열의 환율적용방법 선택</v>
      </c>
      <c r="K1814" s="495">
        <f t="shared" si="28"/>
        <v>0</v>
      </c>
      <c r="L1814" s="491"/>
      <c r="M1814" s="496"/>
      <c r="N1814" s="496"/>
    </row>
    <row r="1815" spans="1:14" x14ac:dyDescent="0.3">
      <c r="A1815" s="490"/>
      <c r="B1815" s="490"/>
      <c r="C1815" s="673" t="e">
        <f>VLOOKUP(F1815,DB!$D$4:$G$403,4,FALSE)</f>
        <v>#N/A</v>
      </c>
      <c r="D1815" s="674" t="e">
        <f>VLOOKUP(F1815,DB!$D$4:$G$403,3,FALSE)</f>
        <v>#N/A</v>
      </c>
      <c r="E1815" s="675" t="e">
        <f>VLOOKUP(F1815,DB!$D$4:$G$403,2,FALSE)</f>
        <v>#N/A</v>
      </c>
      <c r="F1815" s="491"/>
      <c r="G1815" s="491"/>
      <c r="H1815" s="492"/>
      <c r="I1815" s="493"/>
      <c r="J1815" s="494" t="str">
        <f>IF(I1815="","I열의 환율적용방법 선택",IF(I1815="개별환율", "직접입력 하세요.", IF(OR(I1815="가중평균환율",I1815="송금환율"), "직접입력 하세요.", IF(I1815="원화집행", 1, IF(I1815="월별평균환율(미화)",VLOOKUP(MONTH(A1815),월별평균환율!$B$34:$D$45,2,0), IF(I1815="월별평균환율(현지화)",VLOOKUP(MONTH(A1815),월별평균환율!$B$34:$D$45,3,0)))))))</f>
        <v>I열의 환율적용방법 선택</v>
      </c>
      <c r="K1815" s="495">
        <f t="shared" si="28"/>
        <v>0</v>
      </c>
      <c r="L1815" s="491"/>
      <c r="M1815" s="496"/>
      <c r="N1815" s="496"/>
    </row>
    <row r="1816" spans="1:14" x14ac:dyDescent="0.3">
      <c r="A1816" s="490"/>
      <c r="B1816" s="490"/>
      <c r="C1816" s="673" t="e">
        <f>VLOOKUP(F1816,DB!$D$4:$G$403,4,FALSE)</f>
        <v>#N/A</v>
      </c>
      <c r="D1816" s="674" t="e">
        <f>VLOOKUP(F1816,DB!$D$4:$G$403,3,FALSE)</f>
        <v>#N/A</v>
      </c>
      <c r="E1816" s="675" t="e">
        <f>VLOOKUP(F1816,DB!$D$4:$G$403,2,FALSE)</f>
        <v>#N/A</v>
      </c>
      <c r="F1816" s="491"/>
      <c r="G1816" s="491"/>
      <c r="H1816" s="492"/>
      <c r="I1816" s="493"/>
      <c r="J1816" s="494" t="str">
        <f>IF(I1816="","I열의 환율적용방법 선택",IF(I1816="개별환율", "직접입력 하세요.", IF(OR(I1816="가중평균환율",I1816="송금환율"), "직접입력 하세요.", IF(I1816="원화집행", 1, IF(I1816="월별평균환율(미화)",VLOOKUP(MONTH(A1816),월별평균환율!$B$34:$D$45,2,0), IF(I1816="월별평균환율(현지화)",VLOOKUP(MONTH(A1816),월별평균환율!$B$34:$D$45,3,0)))))))</f>
        <v>I열의 환율적용방법 선택</v>
      </c>
      <c r="K1816" s="495">
        <f t="shared" si="28"/>
        <v>0</v>
      </c>
      <c r="L1816" s="491"/>
      <c r="M1816" s="496"/>
      <c r="N1816" s="496"/>
    </row>
    <row r="1817" spans="1:14" x14ac:dyDescent="0.3">
      <c r="A1817" s="490"/>
      <c r="B1817" s="490"/>
      <c r="C1817" s="673" t="e">
        <f>VLOOKUP(F1817,DB!$D$4:$G$403,4,FALSE)</f>
        <v>#N/A</v>
      </c>
      <c r="D1817" s="674" t="e">
        <f>VLOOKUP(F1817,DB!$D$4:$G$403,3,FALSE)</f>
        <v>#N/A</v>
      </c>
      <c r="E1817" s="675" t="e">
        <f>VLOOKUP(F1817,DB!$D$4:$G$403,2,FALSE)</f>
        <v>#N/A</v>
      </c>
      <c r="F1817" s="491"/>
      <c r="G1817" s="491"/>
      <c r="H1817" s="492"/>
      <c r="I1817" s="493"/>
      <c r="J1817" s="494" t="str">
        <f>IF(I1817="","I열의 환율적용방법 선택",IF(I1817="개별환율", "직접입력 하세요.", IF(OR(I1817="가중평균환율",I1817="송금환율"), "직접입력 하세요.", IF(I1817="원화집행", 1, IF(I1817="월별평균환율(미화)",VLOOKUP(MONTH(A1817),월별평균환율!$B$34:$D$45,2,0), IF(I1817="월별평균환율(현지화)",VLOOKUP(MONTH(A1817),월별평균환율!$B$34:$D$45,3,0)))))))</f>
        <v>I열의 환율적용방법 선택</v>
      </c>
      <c r="K1817" s="495">
        <f t="shared" si="28"/>
        <v>0</v>
      </c>
      <c r="L1817" s="491"/>
      <c r="M1817" s="496"/>
      <c r="N1817" s="496"/>
    </row>
    <row r="1818" spans="1:14" x14ac:dyDescent="0.3">
      <c r="A1818" s="490"/>
      <c r="B1818" s="490"/>
      <c r="C1818" s="673" t="e">
        <f>VLOOKUP(F1818,DB!$D$4:$G$403,4,FALSE)</f>
        <v>#N/A</v>
      </c>
      <c r="D1818" s="674" t="e">
        <f>VLOOKUP(F1818,DB!$D$4:$G$403,3,FALSE)</f>
        <v>#N/A</v>
      </c>
      <c r="E1818" s="675" t="e">
        <f>VLOOKUP(F1818,DB!$D$4:$G$403,2,FALSE)</f>
        <v>#N/A</v>
      </c>
      <c r="F1818" s="491"/>
      <c r="G1818" s="491"/>
      <c r="H1818" s="492"/>
      <c r="I1818" s="493"/>
      <c r="J1818" s="494" t="str">
        <f>IF(I1818="","I열의 환율적용방법 선택",IF(I1818="개별환율", "직접입력 하세요.", IF(OR(I1818="가중평균환율",I1818="송금환율"), "직접입력 하세요.", IF(I1818="원화집행", 1, IF(I1818="월별평균환율(미화)",VLOOKUP(MONTH(A1818),월별평균환율!$B$34:$D$45,2,0), IF(I1818="월별평균환율(현지화)",VLOOKUP(MONTH(A1818),월별평균환율!$B$34:$D$45,3,0)))))))</f>
        <v>I열의 환율적용방법 선택</v>
      </c>
      <c r="K1818" s="495">
        <f t="shared" si="28"/>
        <v>0</v>
      </c>
      <c r="L1818" s="491"/>
      <c r="M1818" s="496"/>
      <c r="N1818" s="496"/>
    </row>
    <row r="1819" spans="1:14" x14ac:dyDescent="0.3">
      <c r="A1819" s="490"/>
      <c r="B1819" s="490"/>
      <c r="C1819" s="673" t="e">
        <f>VLOOKUP(F1819,DB!$D$4:$G$403,4,FALSE)</f>
        <v>#N/A</v>
      </c>
      <c r="D1819" s="674" t="e">
        <f>VLOOKUP(F1819,DB!$D$4:$G$403,3,FALSE)</f>
        <v>#N/A</v>
      </c>
      <c r="E1819" s="675" t="e">
        <f>VLOOKUP(F1819,DB!$D$4:$G$403,2,FALSE)</f>
        <v>#N/A</v>
      </c>
      <c r="F1819" s="491"/>
      <c r="G1819" s="491"/>
      <c r="H1819" s="492"/>
      <c r="I1819" s="493"/>
      <c r="J1819" s="494" t="str">
        <f>IF(I1819="","I열의 환율적용방법 선택",IF(I1819="개별환율", "직접입력 하세요.", IF(OR(I1819="가중평균환율",I1819="송금환율"), "직접입력 하세요.", IF(I1819="원화집행", 1, IF(I1819="월별평균환율(미화)",VLOOKUP(MONTH(A1819),월별평균환율!$B$34:$D$45,2,0), IF(I1819="월별평균환율(현지화)",VLOOKUP(MONTH(A1819),월별평균환율!$B$34:$D$45,3,0)))))))</f>
        <v>I열의 환율적용방법 선택</v>
      </c>
      <c r="K1819" s="495">
        <f t="shared" si="28"/>
        <v>0</v>
      </c>
      <c r="L1819" s="491"/>
      <c r="M1819" s="496"/>
      <c r="N1819" s="496"/>
    </row>
    <row r="1820" spans="1:14" x14ac:dyDescent="0.3">
      <c r="A1820" s="490"/>
      <c r="B1820" s="490"/>
      <c r="C1820" s="673" t="e">
        <f>VLOOKUP(F1820,DB!$D$4:$G$403,4,FALSE)</f>
        <v>#N/A</v>
      </c>
      <c r="D1820" s="674" t="e">
        <f>VLOOKUP(F1820,DB!$D$4:$G$403,3,FALSE)</f>
        <v>#N/A</v>
      </c>
      <c r="E1820" s="675" t="e">
        <f>VLOOKUP(F1820,DB!$D$4:$G$403,2,FALSE)</f>
        <v>#N/A</v>
      </c>
      <c r="F1820" s="491"/>
      <c r="G1820" s="491"/>
      <c r="H1820" s="492"/>
      <c r="I1820" s="493"/>
      <c r="J1820" s="494" t="str">
        <f>IF(I1820="","I열의 환율적용방법 선택",IF(I1820="개별환율", "직접입력 하세요.", IF(OR(I1820="가중평균환율",I1820="송금환율"), "직접입력 하세요.", IF(I1820="원화집행", 1, IF(I1820="월별평균환율(미화)",VLOOKUP(MONTH(A1820),월별평균환율!$B$34:$D$45,2,0), IF(I1820="월별평균환율(현지화)",VLOOKUP(MONTH(A1820),월별평균환율!$B$34:$D$45,3,0)))))))</f>
        <v>I열의 환율적용방법 선택</v>
      </c>
      <c r="K1820" s="495">
        <f t="shared" si="28"/>
        <v>0</v>
      </c>
      <c r="L1820" s="491"/>
      <c r="M1820" s="496"/>
      <c r="N1820" s="496"/>
    </row>
    <row r="1821" spans="1:14" x14ac:dyDescent="0.3">
      <c r="A1821" s="490"/>
      <c r="B1821" s="490"/>
      <c r="C1821" s="673" t="e">
        <f>VLOOKUP(F1821,DB!$D$4:$G$403,4,FALSE)</f>
        <v>#N/A</v>
      </c>
      <c r="D1821" s="674" t="e">
        <f>VLOOKUP(F1821,DB!$D$4:$G$403,3,FALSE)</f>
        <v>#N/A</v>
      </c>
      <c r="E1821" s="675" t="e">
        <f>VLOOKUP(F1821,DB!$D$4:$G$403,2,FALSE)</f>
        <v>#N/A</v>
      </c>
      <c r="F1821" s="491"/>
      <c r="G1821" s="491"/>
      <c r="H1821" s="492"/>
      <c r="I1821" s="493"/>
      <c r="J1821" s="494" t="str">
        <f>IF(I1821="","I열의 환율적용방법 선택",IF(I1821="개별환율", "직접입력 하세요.", IF(OR(I1821="가중평균환율",I1821="송금환율"), "직접입력 하세요.", IF(I1821="원화집행", 1, IF(I1821="월별평균환율(미화)",VLOOKUP(MONTH(A1821),월별평균환율!$B$34:$D$45,2,0), IF(I1821="월별평균환율(현지화)",VLOOKUP(MONTH(A1821),월별평균환율!$B$34:$D$45,3,0)))))))</f>
        <v>I열의 환율적용방법 선택</v>
      </c>
      <c r="K1821" s="495">
        <f t="shared" si="28"/>
        <v>0</v>
      </c>
      <c r="L1821" s="491"/>
      <c r="M1821" s="496"/>
      <c r="N1821" s="496"/>
    </row>
    <row r="1822" spans="1:14" x14ac:dyDescent="0.3">
      <c r="A1822" s="490"/>
      <c r="B1822" s="490"/>
      <c r="C1822" s="673" t="e">
        <f>VLOOKUP(F1822,DB!$D$4:$G$403,4,FALSE)</f>
        <v>#N/A</v>
      </c>
      <c r="D1822" s="674" t="e">
        <f>VLOOKUP(F1822,DB!$D$4:$G$403,3,FALSE)</f>
        <v>#N/A</v>
      </c>
      <c r="E1822" s="675" t="e">
        <f>VLOOKUP(F1822,DB!$D$4:$G$403,2,FALSE)</f>
        <v>#N/A</v>
      </c>
      <c r="F1822" s="491"/>
      <c r="G1822" s="491"/>
      <c r="H1822" s="492"/>
      <c r="I1822" s="493"/>
      <c r="J1822" s="494" t="str">
        <f>IF(I1822="","I열의 환율적용방법 선택",IF(I1822="개별환율", "직접입력 하세요.", IF(OR(I1822="가중평균환율",I1822="송금환율"), "직접입력 하세요.", IF(I1822="원화집행", 1, IF(I1822="월별평균환율(미화)",VLOOKUP(MONTH(A1822),월별평균환율!$B$34:$D$45,2,0), IF(I1822="월별평균환율(현지화)",VLOOKUP(MONTH(A1822),월별평균환율!$B$34:$D$45,3,0)))))))</f>
        <v>I열의 환율적용방법 선택</v>
      </c>
      <c r="K1822" s="495">
        <f t="shared" si="28"/>
        <v>0</v>
      </c>
      <c r="L1822" s="491"/>
      <c r="M1822" s="496"/>
      <c r="N1822" s="496"/>
    </row>
    <row r="1823" spans="1:14" x14ac:dyDescent="0.3">
      <c r="A1823" s="490"/>
      <c r="B1823" s="490"/>
      <c r="C1823" s="673" t="e">
        <f>VLOOKUP(F1823,DB!$D$4:$G$403,4,FALSE)</f>
        <v>#N/A</v>
      </c>
      <c r="D1823" s="674" t="e">
        <f>VLOOKUP(F1823,DB!$D$4:$G$403,3,FALSE)</f>
        <v>#N/A</v>
      </c>
      <c r="E1823" s="675" t="e">
        <f>VLOOKUP(F1823,DB!$D$4:$G$403,2,FALSE)</f>
        <v>#N/A</v>
      </c>
      <c r="F1823" s="491"/>
      <c r="G1823" s="491"/>
      <c r="H1823" s="492"/>
      <c r="I1823" s="493"/>
      <c r="J1823" s="494" t="str">
        <f>IF(I1823="","I열의 환율적용방법 선택",IF(I1823="개별환율", "직접입력 하세요.", IF(OR(I1823="가중평균환율",I1823="송금환율"), "직접입력 하세요.", IF(I1823="원화집행", 1, IF(I1823="월별평균환율(미화)",VLOOKUP(MONTH(A1823),월별평균환율!$B$34:$D$45,2,0), IF(I1823="월별평균환율(현지화)",VLOOKUP(MONTH(A1823),월별평균환율!$B$34:$D$45,3,0)))))))</f>
        <v>I열의 환율적용방법 선택</v>
      </c>
      <c r="K1823" s="495">
        <f t="shared" si="28"/>
        <v>0</v>
      </c>
      <c r="L1823" s="491"/>
      <c r="M1823" s="496"/>
      <c r="N1823" s="496"/>
    </row>
    <row r="1824" spans="1:14" x14ac:dyDescent="0.3">
      <c r="A1824" s="490"/>
      <c r="B1824" s="490"/>
      <c r="C1824" s="673" t="e">
        <f>VLOOKUP(F1824,DB!$D$4:$G$403,4,FALSE)</f>
        <v>#N/A</v>
      </c>
      <c r="D1824" s="674" t="e">
        <f>VLOOKUP(F1824,DB!$D$4:$G$403,3,FALSE)</f>
        <v>#N/A</v>
      </c>
      <c r="E1824" s="675" t="e">
        <f>VLOOKUP(F1824,DB!$D$4:$G$403,2,FALSE)</f>
        <v>#N/A</v>
      </c>
      <c r="F1824" s="491"/>
      <c r="G1824" s="491"/>
      <c r="H1824" s="492"/>
      <c r="I1824" s="493"/>
      <c r="J1824" s="494" t="str">
        <f>IF(I1824="","I열의 환율적용방법 선택",IF(I1824="개별환율", "직접입력 하세요.", IF(OR(I1824="가중평균환율",I1824="송금환율"), "직접입력 하세요.", IF(I1824="원화집행", 1, IF(I1824="월별평균환율(미화)",VLOOKUP(MONTH(A1824),월별평균환율!$B$34:$D$45,2,0), IF(I1824="월별평균환율(현지화)",VLOOKUP(MONTH(A1824),월별평균환율!$B$34:$D$45,3,0)))))))</f>
        <v>I열의 환율적용방법 선택</v>
      </c>
      <c r="K1824" s="495">
        <f t="shared" si="28"/>
        <v>0</v>
      </c>
      <c r="L1824" s="491"/>
      <c r="M1824" s="496"/>
      <c r="N1824" s="496"/>
    </row>
    <row r="1825" spans="1:14" x14ac:dyDescent="0.3">
      <c r="A1825" s="490"/>
      <c r="B1825" s="490"/>
      <c r="C1825" s="673" t="e">
        <f>VLOOKUP(F1825,DB!$D$4:$G$403,4,FALSE)</f>
        <v>#N/A</v>
      </c>
      <c r="D1825" s="674" t="e">
        <f>VLOOKUP(F1825,DB!$D$4:$G$403,3,FALSE)</f>
        <v>#N/A</v>
      </c>
      <c r="E1825" s="675" t="e">
        <f>VLOOKUP(F1825,DB!$D$4:$G$403,2,FALSE)</f>
        <v>#N/A</v>
      </c>
      <c r="F1825" s="491"/>
      <c r="G1825" s="491"/>
      <c r="H1825" s="492"/>
      <c r="I1825" s="493"/>
      <c r="J1825" s="494" t="str">
        <f>IF(I1825="","I열의 환율적용방법 선택",IF(I1825="개별환율", "직접입력 하세요.", IF(OR(I1825="가중평균환율",I1825="송금환율"), "직접입력 하세요.", IF(I1825="원화집행", 1, IF(I1825="월별평균환율(미화)",VLOOKUP(MONTH(A1825),월별평균환율!$B$34:$D$45,2,0), IF(I1825="월별평균환율(현지화)",VLOOKUP(MONTH(A1825),월별평균환율!$B$34:$D$45,3,0)))))))</f>
        <v>I열의 환율적용방법 선택</v>
      </c>
      <c r="K1825" s="495">
        <f t="shared" si="28"/>
        <v>0</v>
      </c>
      <c r="L1825" s="491"/>
      <c r="M1825" s="496"/>
      <c r="N1825" s="496"/>
    </row>
    <row r="1826" spans="1:14" x14ac:dyDescent="0.3">
      <c r="A1826" s="490"/>
      <c r="B1826" s="490"/>
      <c r="C1826" s="673" t="e">
        <f>VLOOKUP(F1826,DB!$D$4:$G$403,4,FALSE)</f>
        <v>#N/A</v>
      </c>
      <c r="D1826" s="674" t="e">
        <f>VLOOKUP(F1826,DB!$D$4:$G$403,3,FALSE)</f>
        <v>#N/A</v>
      </c>
      <c r="E1826" s="675" t="e">
        <f>VLOOKUP(F1826,DB!$D$4:$G$403,2,FALSE)</f>
        <v>#N/A</v>
      </c>
      <c r="F1826" s="491"/>
      <c r="G1826" s="491"/>
      <c r="H1826" s="492"/>
      <c r="I1826" s="493"/>
      <c r="J1826" s="494" t="str">
        <f>IF(I1826="","I열의 환율적용방법 선택",IF(I1826="개별환율", "직접입력 하세요.", IF(OR(I1826="가중평균환율",I1826="송금환율"), "직접입력 하세요.", IF(I1826="원화집행", 1, IF(I1826="월별평균환율(미화)",VLOOKUP(MONTH(A1826),월별평균환율!$B$34:$D$45,2,0), IF(I1826="월별평균환율(현지화)",VLOOKUP(MONTH(A1826),월별평균환율!$B$34:$D$45,3,0)))))))</f>
        <v>I열의 환율적용방법 선택</v>
      </c>
      <c r="K1826" s="495">
        <f t="shared" si="28"/>
        <v>0</v>
      </c>
      <c r="L1826" s="491"/>
      <c r="M1826" s="496"/>
      <c r="N1826" s="496"/>
    </row>
    <row r="1827" spans="1:14" x14ac:dyDescent="0.3">
      <c r="A1827" s="490"/>
      <c r="B1827" s="490"/>
      <c r="C1827" s="673" t="e">
        <f>VLOOKUP(F1827,DB!$D$4:$G$403,4,FALSE)</f>
        <v>#N/A</v>
      </c>
      <c r="D1827" s="674" t="e">
        <f>VLOOKUP(F1827,DB!$D$4:$G$403,3,FALSE)</f>
        <v>#N/A</v>
      </c>
      <c r="E1827" s="675" t="e">
        <f>VLOOKUP(F1827,DB!$D$4:$G$403,2,FALSE)</f>
        <v>#N/A</v>
      </c>
      <c r="F1827" s="491"/>
      <c r="G1827" s="491"/>
      <c r="H1827" s="492"/>
      <c r="I1827" s="493"/>
      <c r="J1827" s="494" t="str">
        <f>IF(I1827="","I열의 환율적용방법 선택",IF(I1827="개별환율", "직접입력 하세요.", IF(OR(I1827="가중평균환율",I1827="송금환율"), "직접입력 하세요.", IF(I1827="원화집행", 1, IF(I1827="월별평균환율(미화)",VLOOKUP(MONTH(A1827),월별평균환율!$B$34:$D$45,2,0), IF(I1827="월별평균환율(현지화)",VLOOKUP(MONTH(A1827),월별평균환율!$B$34:$D$45,3,0)))))))</f>
        <v>I열의 환율적용방법 선택</v>
      </c>
      <c r="K1827" s="495">
        <f t="shared" si="28"/>
        <v>0</v>
      </c>
      <c r="L1827" s="491"/>
      <c r="M1827" s="496"/>
      <c r="N1827" s="496"/>
    </row>
    <row r="1828" spans="1:14" x14ac:dyDescent="0.3">
      <c r="A1828" s="490"/>
      <c r="B1828" s="490"/>
      <c r="C1828" s="673" t="e">
        <f>VLOOKUP(F1828,DB!$D$4:$G$403,4,FALSE)</f>
        <v>#N/A</v>
      </c>
      <c r="D1828" s="674" t="e">
        <f>VLOOKUP(F1828,DB!$D$4:$G$403,3,FALSE)</f>
        <v>#N/A</v>
      </c>
      <c r="E1828" s="675" t="e">
        <f>VLOOKUP(F1828,DB!$D$4:$G$403,2,FALSE)</f>
        <v>#N/A</v>
      </c>
      <c r="F1828" s="491"/>
      <c r="G1828" s="491"/>
      <c r="H1828" s="492"/>
      <c r="I1828" s="493"/>
      <c r="J1828" s="494" t="str">
        <f>IF(I1828="","I열의 환율적용방법 선택",IF(I1828="개별환율", "직접입력 하세요.", IF(OR(I1828="가중평균환율",I1828="송금환율"), "직접입력 하세요.", IF(I1828="원화집행", 1, IF(I1828="월별평균환율(미화)",VLOOKUP(MONTH(A1828),월별평균환율!$B$34:$D$45,2,0), IF(I1828="월별평균환율(현지화)",VLOOKUP(MONTH(A1828),월별평균환율!$B$34:$D$45,3,0)))))))</f>
        <v>I열의 환율적용방법 선택</v>
      </c>
      <c r="K1828" s="495">
        <f t="shared" si="28"/>
        <v>0</v>
      </c>
      <c r="L1828" s="491"/>
      <c r="M1828" s="496"/>
      <c r="N1828" s="496"/>
    </row>
    <row r="1829" spans="1:14" x14ac:dyDescent="0.3">
      <c r="A1829" s="490"/>
      <c r="B1829" s="490"/>
      <c r="C1829" s="673" t="e">
        <f>VLOOKUP(F1829,DB!$D$4:$G$403,4,FALSE)</f>
        <v>#N/A</v>
      </c>
      <c r="D1829" s="674" t="e">
        <f>VLOOKUP(F1829,DB!$D$4:$G$403,3,FALSE)</f>
        <v>#N/A</v>
      </c>
      <c r="E1829" s="675" t="e">
        <f>VLOOKUP(F1829,DB!$D$4:$G$403,2,FALSE)</f>
        <v>#N/A</v>
      </c>
      <c r="F1829" s="491"/>
      <c r="G1829" s="491"/>
      <c r="H1829" s="492"/>
      <c r="I1829" s="493"/>
      <c r="J1829" s="494" t="str">
        <f>IF(I1829="","I열의 환율적용방법 선택",IF(I1829="개별환율", "직접입력 하세요.", IF(OR(I1829="가중평균환율",I1829="송금환율"), "직접입력 하세요.", IF(I1829="원화집행", 1, IF(I1829="월별평균환율(미화)",VLOOKUP(MONTH(A1829),월별평균환율!$B$34:$D$45,2,0), IF(I1829="월별평균환율(현지화)",VLOOKUP(MONTH(A1829),월별평균환율!$B$34:$D$45,3,0)))))))</f>
        <v>I열의 환율적용방법 선택</v>
      </c>
      <c r="K1829" s="495">
        <f t="shared" si="28"/>
        <v>0</v>
      </c>
      <c r="L1829" s="491"/>
      <c r="M1829" s="496"/>
      <c r="N1829" s="496"/>
    </row>
    <row r="1830" spans="1:14" x14ac:dyDescent="0.3">
      <c r="A1830" s="490"/>
      <c r="B1830" s="490"/>
      <c r="C1830" s="673" t="e">
        <f>VLOOKUP(F1830,DB!$D$4:$G$403,4,FALSE)</f>
        <v>#N/A</v>
      </c>
      <c r="D1830" s="674" t="e">
        <f>VLOOKUP(F1830,DB!$D$4:$G$403,3,FALSE)</f>
        <v>#N/A</v>
      </c>
      <c r="E1830" s="675" t="e">
        <f>VLOOKUP(F1830,DB!$D$4:$G$403,2,FALSE)</f>
        <v>#N/A</v>
      </c>
      <c r="F1830" s="491"/>
      <c r="G1830" s="491"/>
      <c r="H1830" s="492"/>
      <c r="I1830" s="493"/>
      <c r="J1830" s="494" t="str">
        <f>IF(I1830="","I열의 환율적용방법 선택",IF(I1830="개별환율", "직접입력 하세요.", IF(OR(I1830="가중평균환율",I1830="송금환율"), "직접입력 하세요.", IF(I1830="원화집행", 1, IF(I1830="월별평균환율(미화)",VLOOKUP(MONTH(A1830),월별평균환율!$B$34:$D$45,2,0), IF(I1830="월별평균환율(현지화)",VLOOKUP(MONTH(A1830),월별평균환율!$B$34:$D$45,3,0)))))))</f>
        <v>I열의 환율적용방법 선택</v>
      </c>
      <c r="K1830" s="495">
        <f t="shared" si="28"/>
        <v>0</v>
      </c>
      <c r="L1830" s="491"/>
      <c r="M1830" s="496"/>
      <c r="N1830" s="496"/>
    </row>
    <row r="1831" spans="1:14" x14ac:dyDescent="0.3">
      <c r="A1831" s="490"/>
      <c r="B1831" s="490"/>
      <c r="C1831" s="673" t="e">
        <f>VLOOKUP(F1831,DB!$D$4:$G$403,4,FALSE)</f>
        <v>#N/A</v>
      </c>
      <c r="D1831" s="674" t="e">
        <f>VLOOKUP(F1831,DB!$D$4:$G$403,3,FALSE)</f>
        <v>#N/A</v>
      </c>
      <c r="E1831" s="675" t="e">
        <f>VLOOKUP(F1831,DB!$D$4:$G$403,2,FALSE)</f>
        <v>#N/A</v>
      </c>
      <c r="F1831" s="491"/>
      <c r="G1831" s="491"/>
      <c r="H1831" s="492"/>
      <c r="I1831" s="493"/>
      <c r="J1831" s="494" t="str">
        <f>IF(I1831="","I열의 환율적용방법 선택",IF(I1831="개별환율", "직접입력 하세요.", IF(OR(I1831="가중평균환율",I1831="송금환율"), "직접입력 하세요.", IF(I1831="원화집행", 1, IF(I1831="월별평균환율(미화)",VLOOKUP(MONTH(A1831),월별평균환율!$B$34:$D$45,2,0), IF(I1831="월별평균환율(현지화)",VLOOKUP(MONTH(A1831),월별평균환율!$B$34:$D$45,3,0)))))))</f>
        <v>I열의 환율적용방법 선택</v>
      </c>
      <c r="K1831" s="495">
        <f t="shared" si="28"/>
        <v>0</v>
      </c>
      <c r="L1831" s="491"/>
      <c r="M1831" s="496"/>
      <c r="N1831" s="496"/>
    </row>
    <row r="1832" spans="1:14" x14ac:dyDescent="0.3">
      <c r="A1832" s="490"/>
      <c r="B1832" s="490"/>
      <c r="C1832" s="673" t="e">
        <f>VLOOKUP(F1832,DB!$D$4:$G$403,4,FALSE)</f>
        <v>#N/A</v>
      </c>
      <c r="D1832" s="674" t="e">
        <f>VLOOKUP(F1832,DB!$D$4:$G$403,3,FALSE)</f>
        <v>#N/A</v>
      </c>
      <c r="E1832" s="675" t="e">
        <f>VLOOKUP(F1832,DB!$D$4:$G$403,2,FALSE)</f>
        <v>#N/A</v>
      </c>
      <c r="F1832" s="491"/>
      <c r="G1832" s="491"/>
      <c r="H1832" s="492"/>
      <c r="I1832" s="493"/>
      <c r="J1832" s="494" t="str">
        <f>IF(I1832="","I열의 환율적용방법 선택",IF(I1832="개별환율", "직접입력 하세요.", IF(OR(I1832="가중평균환율",I1832="송금환율"), "직접입력 하세요.", IF(I1832="원화집행", 1, IF(I1832="월별평균환율(미화)",VLOOKUP(MONTH(A1832),월별평균환율!$B$34:$D$45,2,0), IF(I1832="월별평균환율(현지화)",VLOOKUP(MONTH(A1832),월별평균환율!$B$34:$D$45,3,0)))))))</f>
        <v>I열의 환율적용방법 선택</v>
      </c>
      <c r="K1832" s="495">
        <f t="shared" si="28"/>
        <v>0</v>
      </c>
      <c r="L1832" s="491"/>
      <c r="M1832" s="496"/>
      <c r="N1832" s="496"/>
    </row>
    <row r="1833" spans="1:14" x14ac:dyDescent="0.3">
      <c r="A1833" s="490"/>
      <c r="B1833" s="490"/>
      <c r="C1833" s="673" t="e">
        <f>VLOOKUP(F1833,DB!$D$4:$G$403,4,FALSE)</f>
        <v>#N/A</v>
      </c>
      <c r="D1833" s="674" t="e">
        <f>VLOOKUP(F1833,DB!$D$4:$G$403,3,FALSE)</f>
        <v>#N/A</v>
      </c>
      <c r="E1833" s="675" t="e">
        <f>VLOOKUP(F1833,DB!$D$4:$G$403,2,FALSE)</f>
        <v>#N/A</v>
      </c>
      <c r="F1833" s="491"/>
      <c r="G1833" s="491"/>
      <c r="H1833" s="492"/>
      <c r="I1833" s="493"/>
      <c r="J1833" s="494" t="str">
        <f>IF(I1833="","I열의 환율적용방법 선택",IF(I1833="개별환율", "직접입력 하세요.", IF(OR(I1833="가중평균환율",I1833="송금환율"), "직접입력 하세요.", IF(I1833="원화집행", 1, IF(I1833="월별평균환율(미화)",VLOOKUP(MONTH(A1833),월별평균환율!$B$34:$D$45,2,0), IF(I1833="월별평균환율(현지화)",VLOOKUP(MONTH(A1833),월별평균환율!$B$34:$D$45,3,0)))))))</f>
        <v>I열의 환율적용방법 선택</v>
      </c>
      <c r="K1833" s="495">
        <f t="shared" si="28"/>
        <v>0</v>
      </c>
      <c r="L1833" s="491"/>
      <c r="M1833" s="496"/>
      <c r="N1833" s="496"/>
    </row>
    <row r="1834" spans="1:14" x14ac:dyDescent="0.3">
      <c r="A1834" s="490"/>
      <c r="B1834" s="490"/>
      <c r="C1834" s="673" t="e">
        <f>VLOOKUP(F1834,DB!$D$4:$G$403,4,FALSE)</f>
        <v>#N/A</v>
      </c>
      <c r="D1834" s="674" t="e">
        <f>VLOOKUP(F1834,DB!$D$4:$G$403,3,FALSE)</f>
        <v>#N/A</v>
      </c>
      <c r="E1834" s="675" t="e">
        <f>VLOOKUP(F1834,DB!$D$4:$G$403,2,FALSE)</f>
        <v>#N/A</v>
      </c>
      <c r="F1834" s="491"/>
      <c r="G1834" s="491"/>
      <c r="H1834" s="492"/>
      <c r="I1834" s="493"/>
      <c r="J1834" s="494" t="str">
        <f>IF(I1834="","I열의 환율적용방법 선택",IF(I1834="개별환율", "직접입력 하세요.", IF(OR(I1834="가중평균환율",I1834="송금환율"), "직접입력 하세요.", IF(I1834="원화집행", 1, IF(I1834="월별평균환율(미화)",VLOOKUP(MONTH(A1834),월별평균환율!$B$34:$D$45,2,0), IF(I1834="월별평균환율(현지화)",VLOOKUP(MONTH(A1834),월별평균환율!$B$34:$D$45,3,0)))))))</f>
        <v>I열의 환율적용방법 선택</v>
      </c>
      <c r="K1834" s="495">
        <f t="shared" si="28"/>
        <v>0</v>
      </c>
      <c r="L1834" s="491"/>
      <c r="M1834" s="496"/>
      <c r="N1834" s="496"/>
    </row>
    <row r="1835" spans="1:14" x14ac:dyDescent="0.3">
      <c r="A1835" s="490"/>
      <c r="B1835" s="490"/>
      <c r="C1835" s="673" t="e">
        <f>VLOOKUP(F1835,DB!$D$4:$G$403,4,FALSE)</f>
        <v>#N/A</v>
      </c>
      <c r="D1835" s="674" t="e">
        <f>VLOOKUP(F1835,DB!$D$4:$G$403,3,FALSE)</f>
        <v>#N/A</v>
      </c>
      <c r="E1835" s="675" t="e">
        <f>VLOOKUP(F1835,DB!$D$4:$G$403,2,FALSE)</f>
        <v>#N/A</v>
      </c>
      <c r="F1835" s="491"/>
      <c r="G1835" s="491"/>
      <c r="H1835" s="492"/>
      <c r="I1835" s="493"/>
      <c r="J1835" s="494" t="str">
        <f>IF(I1835="","I열의 환율적용방법 선택",IF(I1835="개별환율", "직접입력 하세요.", IF(OR(I1835="가중평균환율",I1835="송금환율"), "직접입력 하세요.", IF(I1835="원화집행", 1, IF(I1835="월별평균환율(미화)",VLOOKUP(MONTH(A1835),월별평균환율!$B$34:$D$45,2,0), IF(I1835="월별평균환율(현지화)",VLOOKUP(MONTH(A1835),월별평균환율!$B$34:$D$45,3,0)))))))</f>
        <v>I열의 환율적용방법 선택</v>
      </c>
      <c r="K1835" s="495">
        <f t="shared" si="28"/>
        <v>0</v>
      </c>
      <c r="L1835" s="491"/>
      <c r="M1835" s="496"/>
      <c r="N1835" s="496"/>
    </row>
    <row r="1836" spans="1:14" x14ac:dyDescent="0.3">
      <c r="A1836" s="490"/>
      <c r="B1836" s="490"/>
      <c r="C1836" s="673" t="e">
        <f>VLOOKUP(F1836,DB!$D$4:$G$403,4,FALSE)</f>
        <v>#N/A</v>
      </c>
      <c r="D1836" s="674" t="e">
        <f>VLOOKUP(F1836,DB!$D$4:$G$403,3,FALSE)</f>
        <v>#N/A</v>
      </c>
      <c r="E1836" s="675" t="e">
        <f>VLOOKUP(F1836,DB!$D$4:$G$403,2,FALSE)</f>
        <v>#N/A</v>
      </c>
      <c r="F1836" s="491"/>
      <c r="G1836" s="491"/>
      <c r="H1836" s="492"/>
      <c r="I1836" s="493"/>
      <c r="J1836" s="494" t="str">
        <f>IF(I1836="","I열의 환율적용방법 선택",IF(I1836="개별환율", "직접입력 하세요.", IF(OR(I1836="가중평균환율",I1836="송금환율"), "직접입력 하세요.", IF(I1836="원화집행", 1, IF(I1836="월별평균환율(미화)",VLOOKUP(MONTH(A1836),월별평균환율!$B$34:$D$45,2,0), IF(I1836="월별평균환율(현지화)",VLOOKUP(MONTH(A1836),월별평균환율!$B$34:$D$45,3,0)))))))</f>
        <v>I열의 환율적용방법 선택</v>
      </c>
      <c r="K1836" s="495">
        <f t="shared" si="28"/>
        <v>0</v>
      </c>
      <c r="L1836" s="491"/>
      <c r="M1836" s="496"/>
      <c r="N1836" s="496"/>
    </row>
    <row r="1837" spans="1:14" x14ac:dyDescent="0.3">
      <c r="A1837" s="490"/>
      <c r="B1837" s="490"/>
      <c r="C1837" s="673" t="e">
        <f>VLOOKUP(F1837,DB!$D$4:$G$403,4,FALSE)</f>
        <v>#N/A</v>
      </c>
      <c r="D1837" s="674" t="e">
        <f>VLOOKUP(F1837,DB!$D$4:$G$403,3,FALSE)</f>
        <v>#N/A</v>
      </c>
      <c r="E1837" s="675" t="e">
        <f>VLOOKUP(F1837,DB!$D$4:$G$403,2,FALSE)</f>
        <v>#N/A</v>
      </c>
      <c r="F1837" s="491"/>
      <c r="G1837" s="491"/>
      <c r="H1837" s="492"/>
      <c r="I1837" s="493"/>
      <c r="J1837" s="494" t="str">
        <f>IF(I1837="","I열의 환율적용방법 선택",IF(I1837="개별환율", "직접입력 하세요.", IF(OR(I1837="가중평균환율",I1837="송금환율"), "직접입력 하세요.", IF(I1837="원화집행", 1, IF(I1837="월별평균환율(미화)",VLOOKUP(MONTH(A1837),월별평균환율!$B$34:$D$45,2,0), IF(I1837="월별평균환율(현지화)",VLOOKUP(MONTH(A1837),월별평균환율!$B$34:$D$45,3,0)))))))</f>
        <v>I열의 환율적용방법 선택</v>
      </c>
      <c r="K1837" s="495">
        <f t="shared" si="28"/>
        <v>0</v>
      </c>
      <c r="L1837" s="491"/>
      <c r="M1837" s="496"/>
      <c r="N1837" s="496"/>
    </row>
    <row r="1838" spans="1:14" x14ac:dyDescent="0.3">
      <c r="A1838" s="490"/>
      <c r="B1838" s="490"/>
      <c r="C1838" s="673" t="e">
        <f>VLOOKUP(F1838,DB!$D$4:$G$403,4,FALSE)</f>
        <v>#N/A</v>
      </c>
      <c r="D1838" s="674" t="e">
        <f>VLOOKUP(F1838,DB!$D$4:$G$403,3,FALSE)</f>
        <v>#N/A</v>
      </c>
      <c r="E1838" s="675" t="e">
        <f>VLOOKUP(F1838,DB!$D$4:$G$403,2,FALSE)</f>
        <v>#N/A</v>
      </c>
      <c r="F1838" s="491"/>
      <c r="G1838" s="491"/>
      <c r="H1838" s="492"/>
      <c r="I1838" s="493"/>
      <c r="J1838" s="494" t="str">
        <f>IF(I1838="","I열의 환율적용방법 선택",IF(I1838="개별환율", "직접입력 하세요.", IF(OR(I1838="가중평균환율",I1838="송금환율"), "직접입력 하세요.", IF(I1838="원화집행", 1, IF(I1838="월별평균환율(미화)",VLOOKUP(MONTH(A1838),월별평균환율!$B$34:$D$45,2,0), IF(I1838="월별평균환율(현지화)",VLOOKUP(MONTH(A1838),월별평균환율!$B$34:$D$45,3,0)))))))</f>
        <v>I열의 환율적용방법 선택</v>
      </c>
      <c r="K1838" s="495">
        <f t="shared" si="28"/>
        <v>0</v>
      </c>
      <c r="L1838" s="491"/>
      <c r="M1838" s="496"/>
      <c r="N1838" s="496"/>
    </row>
    <row r="1839" spans="1:14" x14ac:dyDescent="0.3">
      <c r="A1839" s="490"/>
      <c r="B1839" s="490"/>
      <c r="C1839" s="673" t="e">
        <f>VLOOKUP(F1839,DB!$D$4:$G$403,4,FALSE)</f>
        <v>#N/A</v>
      </c>
      <c r="D1839" s="674" t="e">
        <f>VLOOKUP(F1839,DB!$D$4:$G$403,3,FALSE)</f>
        <v>#N/A</v>
      </c>
      <c r="E1839" s="675" t="e">
        <f>VLOOKUP(F1839,DB!$D$4:$G$403,2,FALSE)</f>
        <v>#N/A</v>
      </c>
      <c r="F1839" s="491"/>
      <c r="G1839" s="491"/>
      <c r="H1839" s="492"/>
      <c r="I1839" s="493"/>
      <c r="J1839" s="494" t="str">
        <f>IF(I1839="","I열의 환율적용방법 선택",IF(I1839="개별환율", "직접입력 하세요.", IF(OR(I1839="가중평균환율",I1839="송금환율"), "직접입력 하세요.", IF(I1839="원화집행", 1, IF(I1839="월별평균환율(미화)",VLOOKUP(MONTH(A1839),월별평균환율!$B$34:$D$45,2,0), IF(I1839="월별평균환율(현지화)",VLOOKUP(MONTH(A1839),월별평균환율!$B$34:$D$45,3,0)))))))</f>
        <v>I열의 환율적용방법 선택</v>
      </c>
      <c r="K1839" s="495">
        <f t="shared" si="28"/>
        <v>0</v>
      </c>
      <c r="L1839" s="491"/>
      <c r="M1839" s="496"/>
      <c r="N1839" s="496"/>
    </row>
    <row r="1840" spans="1:14" x14ac:dyDescent="0.3">
      <c r="A1840" s="490"/>
      <c r="B1840" s="490"/>
      <c r="C1840" s="673" t="e">
        <f>VLOOKUP(F1840,DB!$D$4:$G$403,4,FALSE)</f>
        <v>#N/A</v>
      </c>
      <c r="D1840" s="674" t="e">
        <f>VLOOKUP(F1840,DB!$D$4:$G$403,3,FALSE)</f>
        <v>#N/A</v>
      </c>
      <c r="E1840" s="675" t="e">
        <f>VLOOKUP(F1840,DB!$D$4:$G$403,2,FALSE)</f>
        <v>#N/A</v>
      </c>
      <c r="F1840" s="491"/>
      <c r="G1840" s="491"/>
      <c r="H1840" s="492"/>
      <c r="I1840" s="493"/>
      <c r="J1840" s="494" t="str">
        <f>IF(I1840="","I열의 환율적용방법 선택",IF(I1840="개별환율", "직접입력 하세요.", IF(OR(I1840="가중평균환율",I1840="송금환율"), "직접입력 하세요.", IF(I1840="원화집행", 1, IF(I1840="월별평균환율(미화)",VLOOKUP(MONTH(A1840),월별평균환율!$B$34:$D$45,2,0), IF(I1840="월별평균환율(현지화)",VLOOKUP(MONTH(A1840),월별평균환율!$B$34:$D$45,3,0)))))))</f>
        <v>I열의 환율적용방법 선택</v>
      </c>
      <c r="K1840" s="495">
        <f t="shared" si="28"/>
        <v>0</v>
      </c>
      <c r="L1840" s="491"/>
      <c r="M1840" s="496"/>
      <c r="N1840" s="496"/>
    </row>
    <row r="1841" spans="1:14" x14ac:dyDescent="0.3">
      <c r="A1841" s="490"/>
      <c r="B1841" s="490"/>
      <c r="C1841" s="673" t="e">
        <f>VLOOKUP(F1841,DB!$D$4:$G$403,4,FALSE)</f>
        <v>#N/A</v>
      </c>
      <c r="D1841" s="674" t="e">
        <f>VLOOKUP(F1841,DB!$D$4:$G$403,3,FALSE)</f>
        <v>#N/A</v>
      </c>
      <c r="E1841" s="675" t="e">
        <f>VLOOKUP(F1841,DB!$D$4:$G$403,2,FALSE)</f>
        <v>#N/A</v>
      </c>
      <c r="F1841" s="491"/>
      <c r="G1841" s="491"/>
      <c r="H1841" s="492"/>
      <c r="I1841" s="493"/>
      <c r="J1841" s="494" t="str">
        <f>IF(I1841="","I열의 환율적용방법 선택",IF(I1841="개별환율", "직접입력 하세요.", IF(OR(I1841="가중평균환율",I1841="송금환율"), "직접입력 하세요.", IF(I1841="원화집행", 1, IF(I1841="월별평균환율(미화)",VLOOKUP(MONTH(A1841),월별평균환율!$B$34:$D$45,2,0), IF(I1841="월별평균환율(현지화)",VLOOKUP(MONTH(A1841),월별평균환율!$B$34:$D$45,3,0)))))))</f>
        <v>I열의 환율적용방법 선택</v>
      </c>
      <c r="K1841" s="495">
        <f t="shared" si="28"/>
        <v>0</v>
      </c>
      <c r="L1841" s="491"/>
      <c r="M1841" s="496"/>
      <c r="N1841" s="496"/>
    </row>
    <row r="1842" spans="1:14" x14ac:dyDescent="0.3">
      <c r="A1842" s="490"/>
      <c r="B1842" s="490"/>
      <c r="C1842" s="673" t="e">
        <f>VLOOKUP(F1842,DB!$D$4:$G$403,4,FALSE)</f>
        <v>#N/A</v>
      </c>
      <c r="D1842" s="674" t="e">
        <f>VLOOKUP(F1842,DB!$D$4:$G$403,3,FALSE)</f>
        <v>#N/A</v>
      </c>
      <c r="E1842" s="675" t="e">
        <f>VLOOKUP(F1842,DB!$D$4:$G$403,2,FALSE)</f>
        <v>#N/A</v>
      </c>
      <c r="F1842" s="491"/>
      <c r="G1842" s="491"/>
      <c r="H1842" s="492"/>
      <c r="I1842" s="493"/>
      <c r="J1842" s="494" t="str">
        <f>IF(I1842="","I열의 환율적용방법 선택",IF(I1842="개별환율", "직접입력 하세요.", IF(OR(I1842="가중평균환율",I1842="송금환율"), "직접입력 하세요.", IF(I1842="원화집행", 1, IF(I1842="월별평균환율(미화)",VLOOKUP(MONTH(A1842),월별평균환율!$B$34:$D$45,2,0), IF(I1842="월별평균환율(현지화)",VLOOKUP(MONTH(A1842),월별평균환율!$B$34:$D$45,3,0)))))))</f>
        <v>I열의 환율적용방법 선택</v>
      </c>
      <c r="K1842" s="495">
        <f t="shared" si="28"/>
        <v>0</v>
      </c>
      <c r="L1842" s="491"/>
      <c r="M1842" s="496"/>
      <c r="N1842" s="496"/>
    </row>
    <row r="1843" spans="1:14" x14ac:dyDescent="0.3">
      <c r="A1843" s="490"/>
      <c r="B1843" s="490"/>
      <c r="C1843" s="673" t="e">
        <f>VLOOKUP(F1843,DB!$D$4:$G$403,4,FALSE)</f>
        <v>#N/A</v>
      </c>
      <c r="D1843" s="674" t="e">
        <f>VLOOKUP(F1843,DB!$D$4:$G$403,3,FALSE)</f>
        <v>#N/A</v>
      </c>
      <c r="E1843" s="675" t="e">
        <f>VLOOKUP(F1843,DB!$D$4:$G$403,2,FALSE)</f>
        <v>#N/A</v>
      </c>
      <c r="F1843" s="491"/>
      <c r="G1843" s="491"/>
      <c r="H1843" s="492"/>
      <c r="I1843" s="493"/>
      <c r="J1843" s="494" t="str">
        <f>IF(I1843="","I열의 환율적용방법 선택",IF(I1843="개별환율", "직접입력 하세요.", IF(OR(I1843="가중평균환율",I1843="송금환율"), "직접입력 하세요.", IF(I1843="원화집행", 1, IF(I1843="월별평균환율(미화)",VLOOKUP(MONTH(A1843),월별평균환율!$B$34:$D$45,2,0), IF(I1843="월별평균환율(현지화)",VLOOKUP(MONTH(A1843),월별평균환율!$B$34:$D$45,3,0)))))))</f>
        <v>I열의 환율적용방법 선택</v>
      </c>
      <c r="K1843" s="495">
        <f t="shared" si="28"/>
        <v>0</v>
      </c>
      <c r="L1843" s="491"/>
      <c r="M1843" s="496"/>
      <c r="N1843" s="496"/>
    </row>
    <row r="1844" spans="1:14" x14ac:dyDescent="0.3">
      <c r="A1844" s="490"/>
      <c r="B1844" s="490"/>
      <c r="C1844" s="673" t="e">
        <f>VLOOKUP(F1844,DB!$D$4:$G$403,4,FALSE)</f>
        <v>#N/A</v>
      </c>
      <c r="D1844" s="674" t="e">
        <f>VLOOKUP(F1844,DB!$D$4:$G$403,3,FALSE)</f>
        <v>#N/A</v>
      </c>
      <c r="E1844" s="675" t="e">
        <f>VLOOKUP(F1844,DB!$D$4:$G$403,2,FALSE)</f>
        <v>#N/A</v>
      </c>
      <c r="F1844" s="491"/>
      <c r="G1844" s="491"/>
      <c r="H1844" s="492"/>
      <c r="I1844" s="493"/>
      <c r="J1844" s="494" t="str">
        <f>IF(I1844="","I열의 환율적용방법 선택",IF(I1844="개별환율", "직접입력 하세요.", IF(OR(I1844="가중평균환율",I1844="송금환율"), "직접입력 하세요.", IF(I1844="원화집행", 1, IF(I1844="월별평균환율(미화)",VLOOKUP(MONTH(A1844),월별평균환율!$B$34:$D$45,2,0), IF(I1844="월별평균환율(현지화)",VLOOKUP(MONTH(A1844),월별평균환율!$B$34:$D$45,3,0)))))))</f>
        <v>I열의 환율적용방법 선택</v>
      </c>
      <c r="K1844" s="495">
        <f t="shared" si="28"/>
        <v>0</v>
      </c>
      <c r="L1844" s="491"/>
      <c r="M1844" s="496"/>
      <c r="N1844" s="496"/>
    </row>
    <row r="1845" spans="1:14" x14ac:dyDescent="0.3">
      <c r="A1845" s="490"/>
      <c r="B1845" s="490"/>
      <c r="C1845" s="673" t="e">
        <f>VLOOKUP(F1845,DB!$D$4:$G$403,4,FALSE)</f>
        <v>#N/A</v>
      </c>
      <c r="D1845" s="674" t="e">
        <f>VLOOKUP(F1845,DB!$D$4:$G$403,3,FALSE)</f>
        <v>#N/A</v>
      </c>
      <c r="E1845" s="675" t="e">
        <f>VLOOKUP(F1845,DB!$D$4:$G$403,2,FALSE)</f>
        <v>#N/A</v>
      </c>
      <c r="F1845" s="491"/>
      <c r="G1845" s="491"/>
      <c r="H1845" s="492"/>
      <c r="I1845" s="493"/>
      <c r="J1845" s="494" t="str">
        <f>IF(I1845="","I열의 환율적용방법 선택",IF(I1845="개별환율", "직접입력 하세요.", IF(OR(I1845="가중평균환율",I1845="송금환율"), "직접입력 하세요.", IF(I1845="원화집행", 1, IF(I1845="월별평균환율(미화)",VLOOKUP(MONTH(A1845),월별평균환율!$B$34:$D$45,2,0), IF(I1845="월별평균환율(현지화)",VLOOKUP(MONTH(A1845),월별평균환율!$B$34:$D$45,3,0)))))))</f>
        <v>I열의 환율적용방법 선택</v>
      </c>
      <c r="K1845" s="495">
        <f t="shared" si="28"/>
        <v>0</v>
      </c>
      <c r="L1845" s="491"/>
      <c r="M1845" s="496"/>
      <c r="N1845" s="496"/>
    </row>
    <row r="1846" spans="1:14" x14ac:dyDescent="0.3">
      <c r="A1846" s="490"/>
      <c r="B1846" s="490"/>
      <c r="C1846" s="673" t="e">
        <f>VLOOKUP(F1846,DB!$D$4:$G$403,4,FALSE)</f>
        <v>#N/A</v>
      </c>
      <c r="D1846" s="674" t="e">
        <f>VLOOKUP(F1846,DB!$D$4:$G$403,3,FALSE)</f>
        <v>#N/A</v>
      </c>
      <c r="E1846" s="675" t="e">
        <f>VLOOKUP(F1846,DB!$D$4:$G$403,2,FALSE)</f>
        <v>#N/A</v>
      </c>
      <c r="F1846" s="491"/>
      <c r="G1846" s="491"/>
      <c r="H1846" s="492"/>
      <c r="I1846" s="493"/>
      <c r="J1846" s="494" t="str">
        <f>IF(I1846="","I열의 환율적용방법 선택",IF(I1846="개별환율", "직접입력 하세요.", IF(OR(I1846="가중평균환율",I1846="송금환율"), "직접입력 하세요.", IF(I1846="원화집행", 1, IF(I1846="월별평균환율(미화)",VLOOKUP(MONTH(A1846),월별평균환율!$B$34:$D$45,2,0), IF(I1846="월별평균환율(현지화)",VLOOKUP(MONTH(A1846),월별평균환율!$B$34:$D$45,3,0)))))))</f>
        <v>I열의 환율적용방법 선택</v>
      </c>
      <c r="K1846" s="495">
        <f t="shared" si="28"/>
        <v>0</v>
      </c>
      <c r="L1846" s="491"/>
      <c r="M1846" s="496"/>
      <c r="N1846" s="496"/>
    </row>
    <row r="1847" spans="1:14" x14ac:dyDescent="0.3">
      <c r="A1847" s="490"/>
      <c r="B1847" s="490"/>
      <c r="C1847" s="673" t="e">
        <f>VLOOKUP(F1847,DB!$D$4:$G$403,4,FALSE)</f>
        <v>#N/A</v>
      </c>
      <c r="D1847" s="674" t="e">
        <f>VLOOKUP(F1847,DB!$D$4:$G$403,3,FALSE)</f>
        <v>#N/A</v>
      </c>
      <c r="E1847" s="675" t="e">
        <f>VLOOKUP(F1847,DB!$D$4:$G$403,2,FALSE)</f>
        <v>#N/A</v>
      </c>
      <c r="F1847" s="491"/>
      <c r="G1847" s="491"/>
      <c r="H1847" s="492"/>
      <c r="I1847" s="493"/>
      <c r="J1847" s="494" t="str">
        <f>IF(I1847="","I열의 환율적용방법 선택",IF(I1847="개별환율", "직접입력 하세요.", IF(OR(I1847="가중평균환율",I1847="송금환율"), "직접입력 하세요.", IF(I1847="원화집행", 1, IF(I1847="월별평균환율(미화)",VLOOKUP(MONTH(A1847),월별평균환율!$B$34:$D$45,2,0), IF(I1847="월별평균환율(현지화)",VLOOKUP(MONTH(A1847),월별평균환율!$B$34:$D$45,3,0)))))))</f>
        <v>I열의 환율적용방법 선택</v>
      </c>
      <c r="K1847" s="495">
        <f t="shared" si="28"/>
        <v>0</v>
      </c>
      <c r="L1847" s="491"/>
      <c r="M1847" s="496"/>
      <c r="N1847" s="496"/>
    </row>
    <row r="1848" spans="1:14" x14ac:dyDescent="0.3">
      <c r="A1848" s="490"/>
      <c r="B1848" s="490"/>
      <c r="C1848" s="673" t="e">
        <f>VLOOKUP(F1848,DB!$D$4:$G$403,4,FALSE)</f>
        <v>#N/A</v>
      </c>
      <c r="D1848" s="674" t="e">
        <f>VLOOKUP(F1848,DB!$D$4:$G$403,3,FALSE)</f>
        <v>#N/A</v>
      </c>
      <c r="E1848" s="675" t="e">
        <f>VLOOKUP(F1848,DB!$D$4:$G$403,2,FALSE)</f>
        <v>#N/A</v>
      </c>
      <c r="F1848" s="491"/>
      <c r="G1848" s="491"/>
      <c r="H1848" s="492"/>
      <c r="I1848" s="493"/>
      <c r="J1848" s="494" t="str">
        <f>IF(I1848="","I열의 환율적용방법 선택",IF(I1848="개별환율", "직접입력 하세요.", IF(OR(I1848="가중평균환율",I1848="송금환율"), "직접입력 하세요.", IF(I1848="원화집행", 1, IF(I1848="월별평균환율(미화)",VLOOKUP(MONTH(A1848),월별평균환율!$B$34:$D$45,2,0), IF(I1848="월별평균환율(현지화)",VLOOKUP(MONTH(A1848),월별평균환율!$B$34:$D$45,3,0)))))))</f>
        <v>I열의 환율적용방법 선택</v>
      </c>
      <c r="K1848" s="495">
        <f t="shared" si="28"/>
        <v>0</v>
      </c>
      <c r="L1848" s="491"/>
      <c r="M1848" s="496"/>
      <c r="N1848" s="496"/>
    </row>
    <row r="1849" spans="1:14" x14ac:dyDescent="0.3">
      <c r="A1849" s="490"/>
      <c r="B1849" s="490"/>
      <c r="C1849" s="673" t="e">
        <f>VLOOKUP(F1849,DB!$D$4:$G$403,4,FALSE)</f>
        <v>#N/A</v>
      </c>
      <c r="D1849" s="674" t="e">
        <f>VLOOKUP(F1849,DB!$D$4:$G$403,3,FALSE)</f>
        <v>#N/A</v>
      </c>
      <c r="E1849" s="675" t="e">
        <f>VLOOKUP(F1849,DB!$D$4:$G$403,2,FALSE)</f>
        <v>#N/A</v>
      </c>
      <c r="F1849" s="491"/>
      <c r="G1849" s="491"/>
      <c r="H1849" s="492"/>
      <c r="I1849" s="493"/>
      <c r="J1849" s="494" t="str">
        <f>IF(I1849="","I열의 환율적용방법 선택",IF(I1849="개별환율", "직접입력 하세요.", IF(OR(I1849="가중평균환율",I1849="송금환율"), "직접입력 하세요.", IF(I1849="원화집행", 1, IF(I1849="월별평균환율(미화)",VLOOKUP(MONTH(A1849),월별평균환율!$B$34:$D$45,2,0), IF(I1849="월별평균환율(현지화)",VLOOKUP(MONTH(A1849),월별평균환율!$B$34:$D$45,3,0)))))))</f>
        <v>I열의 환율적용방법 선택</v>
      </c>
      <c r="K1849" s="495">
        <f t="shared" si="28"/>
        <v>0</v>
      </c>
      <c r="L1849" s="491"/>
      <c r="M1849" s="496"/>
      <c r="N1849" s="496"/>
    </row>
    <row r="1850" spans="1:14" x14ac:dyDescent="0.3">
      <c r="A1850" s="490"/>
      <c r="B1850" s="490"/>
      <c r="C1850" s="673" t="e">
        <f>VLOOKUP(F1850,DB!$D$4:$G$403,4,FALSE)</f>
        <v>#N/A</v>
      </c>
      <c r="D1850" s="674" t="e">
        <f>VLOOKUP(F1850,DB!$D$4:$G$403,3,FALSE)</f>
        <v>#N/A</v>
      </c>
      <c r="E1850" s="675" t="e">
        <f>VLOOKUP(F1850,DB!$D$4:$G$403,2,FALSE)</f>
        <v>#N/A</v>
      </c>
      <c r="F1850" s="491"/>
      <c r="G1850" s="491"/>
      <c r="H1850" s="492"/>
      <c r="I1850" s="493"/>
      <c r="J1850" s="494" t="str">
        <f>IF(I1850="","I열의 환율적용방법 선택",IF(I1850="개별환율", "직접입력 하세요.", IF(OR(I1850="가중평균환율",I1850="송금환율"), "직접입력 하세요.", IF(I1850="원화집행", 1, IF(I1850="월별평균환율(미화)",VLOOKUP(MONTH(A1850),월별평균환율!$B$34:$D$45,2,0), IF(I1850="월별평균환율(현지화)",VLOOKUP(MONTH(A1850),월별평균환율!$B$34:$D$45,3,0)))))))</f>
        <v>I열의 환율적용방법 선택</v>
      </c>
      <c r="K1850" s="495">
        <f t="shared" si="28"/>
        <v>0</v>
      </c>
      <c r="L1850" s="491"/>
      <c r="M1850" s="496"/>
      <c r="N1850" s="496"/>
    </row>
    <row r="1851" spans="1:14" x14ac:dyDescent="0.3">
      <c r="A1851" s="490"/>
      <c r="B1851" s="490"/>
      <c r="C1851" s="673" t="e">
        <f>VLOOKUP(F1851,DB!$D$4:$G$403,4,FALSE)</f>
        <v>#N/A</v>
      </c>
      <c r="D1851" s="674" t="e">
        <f>VLOOKUP(F1851,DB!$D$4:$G$403,3,FALSE)</f>
        <v>#N/A</v>
      </c>
      <c r="E1851" s="675" t="e">
        <f>VLOOKUP(F1851,DB!$D$4:$G$403,2,FALSE)</f>
        <v>#N/A</v>
      </c>
      <c r="F1851" s="491"/>
      <c r="G1851" s="491"/>
      <c r="H1851" s="492"/>
      <c r="I1851" s="493"/>
      <c r="J1851" s="494" t="str">
        <f>IF(I1851="","I열의 환율적용방법 선택",IF(I1851="개별환율", "직접입력 하세요.", IF(OR(I1851="가중평균환율",I1851="송금환율"), "직접입력 하세요.", IF(I1851="원화집행", 1, IF(I1851="월별평균환율(미화)",VLOOKUP(MONTH(A1851),월별평균환율!$B$34:$D$45,2,0), IF(I1851="월별평균환율(현지화)",VLOOKUP(MONTH(A1851),월별평균환율!$B$34:$D$45,3,0)))))))</f>
        <v>I열의 환율적용방법 선택</v>
      </c>
      <c r="K1851" s="495">
        <f t="shared" si="28"/>
        <v>0</v>
      </c>
      <c r="L1851" s="491"/>
      <c r="M1851" s="496"/>
      <c r="N1851" s="496"/>
    </row>
    <row r="1852" spans="1:14" x14ac:dyDescent="0.3">
      <c r="A1852" s="490"/>
      <c r="B1852" s="490"/>
      <c r="C1852" s="673" t="e">
        <f>VLOOKUP(F1852,DB!$D$4:$G$403,4,FALSE)</f>
        <v>#N/A</v>
      </c>
      <c r="D1852" s="674" t="e">
        <f>VLOOKUP(F1852,DB!$D$4:$G$403,3,FALSE)</f>
        <v>#N/A</v>
      </c>
      <c r="E1852" s="675" t="e">
        <f>VLOOKUP(F1852,DB!$D$4:$G$403,2,FALSE)</f>
        <v>#N/A</v>
      </c>
      <c r="F1852" s="491"/>
      <c r="G1852" s="491"/>
      <c r="H1852" s="492"/>
      <c r="I1852" s="493"/>
      <c r="J1852" s="494" t="str">
        <f>IF(I1852="","I열의 환율적용방법 선택",IF(I1852="개별환율", "직접입력 하세요.", IF(OR(I1852="가중평균환율",I1852="송금환율"), "직접입력 하세요.", IF(I1852="원화집행", 1, IF(I1852="월별평균환율(미화)",VLOOKUP(MONTH(A1852),월별평균환율!$B$34:$D$45,2,0), IF(I1852="월별평균환율(현지화)",VLOOKUP(MONTH(A1852),월별평균환율!$B$34:$D$45,3,0)))))))</f>
        <v>I열의 환율적용방법 선택</v>
      </c>
      <c r="K1852" s="495">
        <f t="shared" si="28"/>
        <v>0</v>
      </c>
      <c r="L1852" s="491"/>
      <c r="M1852" s="496"/>
      <c r="N1852" s="496"/>
    </row>
    <row r="1853" spans="1:14" x14ac:dyDescent="0.3">
      <c r="A1853" s="490"/>
      <c r="B1853" s="490"/>
      <c r="C1853" s="673" t="e">
        <f>VLOOKUP(F1853,DB!$D$4:$G$403,4,FALSE)</f>
        <v>#N/A</v>
      </c>
      <c r="D1853" s="674" t="e">
        <f>VLOOKUP(F1853,DB!$D$4:$G$403,3,FALSE)</f>
        <v>#N/A</v>
      </c>
      <c r="E1853" s="675" t="e">
        <f>VLOOKUP(F1853,DB!$D$4:$G$403,2,FALSE)</f>
        <v>#N/A</v>
      </c>
      <c r="F1853" s="491"/>
      <c r="G1853" s="491"/>
      <c r="H1853" s="492"/>
      <c r="I1853" s="493"/>
      <c r="J1853" s="494" t="str">
        <f>IF(I1853="","I열의 환율적용방법 선택",IF(I1853="개별환율", "직접입력 하세요.", IF(OR(I1853="가중평균환율",I1853="송금환율"), "직접입력 하세요.", IF(I1853="원화집행", 1, IF(I1853="월별평균환율(미화)",VLOOKUP(MONTH(A1853),월별평균환율!$B$34:$D$45,2,0), IF(I1853="월별평균환율(현지화)",VLOOKUP(MONTH(A1853),월별평균환율!$B$34:$D$45,3,0)))))))</f>
        <v>I열의 환율적용방법 선택</v>
      </c>
      <c r="K1853" s="495">
        <f t="shared" si="28"/>
        <v>0</v>
      </c>
      <c r="L1853" s="491"/>
      <c r="M1853" s="496"/>
      <c r="N1853" s="496"/>
    </row>
    <row r="1854" spans="1:14" x14ac:dyDescent="0.3">
      <c r="A1854" s="490"/>
      <c r="B1854" s="490"/>
      <c r="C1854" s="673" t="e">
        <f>VLOOKUP(F1854,DB!$D$4:$G$403,4,FALSE)</f>
        <v>#N/A</v>
      </c>
      <c r="D1854" s="674" t="e">
        <f>VLOOKUP(F1854,DB!$D$4:$G$403,3,FALSE)</f>
        <v>#N/A</v>
      </c>
      <c r="E1854" s="675" t="e">
        <f>VLOOKUP(F1854,DB!$D$4:$G$403,2,FALSE)</f>
        <v>#N/A</v>
      </c>
      <c r="F1854" s="491"/>
      <c r="G1854" s="491"/>
      <c r="H1854" s="492"/>
      <c r="I1854" s="493"/>
      <c r="J1854" s="494" t="str">
        <f>IF(I1854="","I열의 환율적용방법 선택",IF(I1854="개별환율", "직접입력 하세요.", IF(OR(I1854="가중평균환율",I1854="송금환율"), "직접입력 하세요.", IF(I1854="원화집행", 1, IF(I1854="월별평균환율(미화)",VLOOKUP(MONTH(A1854),월별평균환율!$B$34:$D$45,2,0), IF(I1854="월별평균환율(현지화)",VLOOKUP(MONTH(A1854),월별평균환율!$B$34:$D$45,3,0)))))))</f>
        <v>I열의 환율적용방법 선택</v>
      </c>
      <c r="K1854" s="495">
        <f t="shared" si="28"/>
        <v>0</v>
      </c>
      <c r="L1854" s="491"/>
      <c r="M1854" s="496"/>
      <c r="N1854" s="496"/>
    </row>
    <row r="1855" spans="1:14" x14ac:dyDescent="0.3">
      <c r="A1855" s="490"/>
      <c r="B1855" s="490"/>
      <c r="C1855" s="673" t="e">
        <f>VLOOKUP(F1855,DB!$D$4:$G$403,4,FALSE)</f>
        <v>#N/A</v>
      </c>
      <c r="D1855" s="674" t="e">
        <f>VLOOKUP(F1855,DB!$D$4:$G$403,3,FALSE)</f>
        <v>#N/A</v>
      </c>
      <c r="E1855" s="675" t="e">
        <f>VLOOKUP(F1855,DB!$D$4:$G$403,2,FALSE)</f>
        <v>#N/A</v>
      </c>
      <c r="F1855" s="491"/>
      <c r="G1855" s="491"/>
      <c r="H1855" s="492"/>
      <c r="I1855" s="493"/>
      <c r="J1855" s="494" t="str">
        <f>IF(I1855="","I열의 환율적용방법 선택",IF(I1855="개별환율", "직접입력 하세요.", IF(OR(I1855="가중평균환율",I1855="송금환율"), "직접입력 하세요.", IF(I1855="원화집행", 1, IF(I1855="월별평균환율(미화)",VLOOKUP(MONTH(A1855),월별평균환율!$B$34:$D$45,2,0), IF(I1855="월별평균환율(현지화)",VLOOKUP(MONTH(A1855),월별평균환율!$B$34:$D$45,3,0)))))))</f>
        <v>I열의 환율적용방법 선택</v>
      </c>
      <c r="K1855" s="495">
        <f t="shared" si="28"/>
        <v>0</v>
      </c>
      <c r="L1855" s="491"/>
      <c r="M1855" s="496"/>
      <c r="N1855" s="496"/>
    </row>
    <row r="1856" spans="1:14" x14ac:dyDescent="0.3">
      <c r="A1856" s="490"/>
      <c r="B1856" s="490"/>
      <c r="C1856" s="673" t="e">
        <f>VLOOKUP(F1856,DB!$D$4:$G$403,4,FALSE)</f>
        <v>#N/A</v>
      </c>
      <c r="D1856" s="674" t="e">
        <f>VLOOKUP(F1856,DB!$D$4:$G$403,3,FALSE)</f>
        <v>#N/A</v>
      </c>
      <c r="E1856" s="675" t="e">
        <f>VLOOKUP(F1856,DB!$D$4:$G$403,2,FALSE)</f>
        <v>#N/A</v>
      </c>
      <c r="F1856" s="491"/>
      <c r="G1856" s="491"/>
      <c r="H1856" s="492"/>
      <c r="I1856" s="493"/>
      <c r="J1856" s="494" t="str">
        <f>IF(I1856="","I열의 환율적용방법 선택",IF(I1856="개별환율", "직접입력 하세요.", IF(OR(I1856="가중평균환율",I1856="송금환율"), "직접입력 하세요.", IF(I1856="원화집행", 1, IF(I1856="월별평균환율(미화)",VLOOKUP(MONTH(A1856),월별평균환율!$B$34:$D$45,2,0), IF(I1856="월별평균환율(현지화)",VLOOKUP(MONTH(A1856),월별평균환율!$B$34:$D$45,3,0)))))))</f>
        <v>I열의 환율적용방법 선택</v>
      </c>
      <c r="K1856" s="495">
        <f t="shared" si="28"/>
        <v>0</v>
      </c>
      <c r="L1856" s="491"/>
      <c r="M1856" s="496"/>
      <c r="N1856" s="496"/>
    </row>
    <row r="1857" spans="1:14" x14ac:dyDescent="0.3">
      <c r="A1857" s="490"/>
      <c r="B1857" s="490"/>
      <c r="C1857" s="673" t="e">
        <f>VLOOKUP(F1857,DB!$D$4:$G$403,4,FALSE)</f>
        <v>#N/A</v>
      </c>
      <c r="D1857" s="674" t="e">
        <f>VLOOKUP(F1857,DB!$D$4:$G$403,3,FALSE)</f>
        <v>#N/A</v>
      </c>
      <c r="E1857" s="675" t="e">
        <f>VLOOKUP(F1857,DB!$D$4:$G$403,2,FALSE)</f>
        <v>#N/A</v>
      </c>
      <c r="F1857" s="491"/>
      <c r="G1857" s="491"/>
      <c r="H1857" s="492"/>
      <c r="I1857" s="493"/>
      <c r="J1857" s="494" t="str">
        <f>IF(I1857="","I열의 환율적용방법 선택",IF(I1857="개별환율", "직접입력 하세요.", IF(OR(I1857="가중평균환율",I1857="송금환율"), "직접입력 하세요.", IF(I1857="원화집행", 1, IF(I1857="월별평균환율(미화)",VLOOKUP(MONTH(A1857),월별평균환율!$B$34:$D$45,2,0), IF(I1857="월별평균환율(현지화)",VLOOKUP(MONTH(A1857),월별평균환율!$B$34:$D$45,3,0)))))))</f>
        <v>I열의 환율적용방법 선택</v>
      </c>
      <c r="K1857" s="495">
        <f t="shared" si="28"/>
        <v>0</v>
      </c>
      <c r="L1857" s="491"/>
      <c r="M1857" s="496"/>
      <c r="N1857" s="496"/>
    </row>
    <row r="1858" spans="1:14" x14ac:dyDescent="0.3">
      <c r="A1858" s="490"/>
      <c r="B1858" s="490"/>
      <c r="C1858" s="673" t="e">
        <f>VLOOKUP(F1858,DB!$D$4:$G$403,4,FALSE)</f>
        <v>#N/A</v>
      </c>
      <c r="D1858" s="674" t="e">
        <f>VLOOKUP(F1858,DB!$D$4:$G$403,3,FALSE)</f>
        <v>#N/A</v>
      </c>
      <c r="E1858" s="675" t="e">
        <f>VLOOKUP(F1858,DB!$D$4:$G$403,2,FALSE)</f>
        <v>#N/A</v>
      </c>
      <c r="F1858" s="491"/>
      <c r="G1858" s="491"/>
      <c r="H1858" s="492"/>
      <c r="I1858" s="493"/>
      <c r="J1858" s="494" t="str">
        <f>IF(I1858="","I열의 환율적용방법 선택",IF(I1858="개별환율", "직접입력 하세요.", IF(OR(I1858="가중평균환율",I1858="송금환율"), "직접입력 하세요.", IF(I1858="원화집행", 1, IF(I1858="월별평균환율(미화)",VLOOKUP(MONTH(A1858),월별평균환율!$B$34:$D$45,2,0), IF(I1858="월별평균환율(현지화)",VLOOKUP(MONTH(A1858),월별평균환율!$B$34:$D$45,3,0)))))))</f>
        <v>I열의 환율적용방법 선택</v>
      </c>
      <c r="K1858" s="495">
        <f t="shared" si="28"/>
        <v>0</v>
      </c>
      <c r="L1858" s="491"/>
      <c r="M1858" s="496"/>
      <c r="N1858" s="496"/>
    </row>
    <row r="1859" spans="1:14" x14ac:dyDescent="0.3">
      <c r="A1859" s="490"/>
      <c r="B1859" s="490"/>
      <c r="C1859" s="673" t="e">
        <f>VLOOKUP(F1859,DB!$D$4:$G$403,4,FALSE)</f>
        <v>#N/A</v>
      </c>
      <c r="D1859" s="674" t="e">
        <f>VLOOKUP(F1859,DB!$D$4:$G$403,3,FALSE)</f>
        <v>#N/A</v>
      </c>
      <c r="E1859" s="675" t="e">
        <f>VLOOKUP(F1859,DB!$D$4:$G$403,2,FALSE)</f>
        <v>#N/A</v>
      </c>
      <c r="F1859" s="491"/>
      <c r="G1859" s="491"/>
      <c r="H1859" s="492"/>
      <c r="I1859" s="493"/>
      <c r="J1859" s="494" t="str">
        <f>IF(I1859="","I열의 환율적용방법 선택",IF(I1859="개별환율", "직접입력 하세요.", IF(OR(I1859="가중평균환율",I1859="송금환율"), "직접입력 하세요.", IF(I1859="원화집행", 1, IF(I1859="월별평균환율(미화)",VLOOKUP(MONTH(A1859),월별평균환율!$B$34:$D$45,2,0), IF(I1859="월별평균환율(현지화)",VLOOKUP(MONTH(A1859),월별평균환율!$B$34:$D$45,3,0)))))))</f>
        <v>I열의 환율적용방법 선택</v>
      </c>
      <c r="K1859" s="495">
        <f t="shared" si="28"/>
        <v>0</v>
      </c>
      <c r="L1859" s="491"/>
      <c r="M1859" s="496"/>
      <c r="N1859" s="496"/>
    </row>
    <row r="1860" spans="1:14" x14ac:dyDescent="0.3">
      <c r="A1860" s="490"/>
      <c r="B1860" s="490"/>
      <c r="C1860" s="673" t="e">
        <f>VLOOKUP(F1860,DB!$D$4:$G$403,4,FALSE)</f>
        <v>#N/A</v>
      </c>
      <c r="D1860" s="674" t="e">
        <f>VLOOKUP(F1860,DB!$D$4:$G$403,3,FALSE)</f>
        <v>#N/A</v>
      </c>
      <c r="E1860" s="675" t="e">
        <f>VLOOKUP(F1860,DB!$D$4:$G$403,2,FALSE)</f>
        <v>#N/A</v>
      </c>
      <c r="F1860" s="491"/>
      <c r="G1860" s="491"/>
      <c r="H1860" s="492"/>
      <c r="I1860" s="493"/>
      <c r="J1860" s="494" t="str">
        <f>IF(I1860="","I열의 환율적용방법 선택",IF(I1860="개별환율", "직접입력 하세요.", IF(OR(I1860="가중평균환율",I1860="송금환율"), "직접입력 하세요.", IF(I1860="원화집행", 1, IF(I1860="월별평균환율(미화)",VLOOKUP(MONTH(A1860),월별평균환율!$B$34:$D$45,2,0), IF(I1860="월별평균환율(현지화)",VLOOKUP(MONTH(A1860),월별평균환율!$B$34:$D$45,3,0)))))))</f>
        <v>I열의 환율적용방법 선택</v>
      </c>
      <c r="K1860" s="495">
        <f t="shared" si="28"/>
        <v>0</v>
      </c>
      <c r="L1860" s="491"/>
      <c r="M1860" s="496"/>
      <c r="N1860" s="496"/>
    </row>
    <row r="1861" spans="1:14" x14ac:dyDescent="0.3">
      <c r="A1861" s="490"/>
      <c r="B1861" s="490"/>
      <c r="C1861" s="673" t="e">
        <f>VLOOKUP(F1861,DB!$D$4:$G$403,4,FALSE)</f>
        <v>#N/A</v>
      </c>
      <c r="D1861" s="674" t="e">
        <f>VLOOKUP(F1861,DB!$D$4:$G$403,3,FALSE)</f>
        <v>#N/A</v>
      </c>
      <c r="E1861" s="675" t="e">
        <f>VLOOKUP(F1861,DB!$D$4:$G$403,2,FALSE)</f>
        <v>#N/A</v>
      </c>
      <c r="F1861" s="491"/>
      <c r="G1861" s="491"/>
      <c r="H1861" s="492"/>
      <c r="I1861" s="493"/>
      <c r="J1861" s="494" t="str">
        <f>IF(I1861="","I열의 환율적용방법 선택",IF(I1861="개별환율", "직접입력 하세요.", IF(OR(I1861="가중평균환율",I1861="송금환율"), "직접입력 하세요.", IF(I1861="원화집행", 1, IF(I1861="월별평균환율(미화)",VLOOKUP(MONTH(A1861),월별평균환율!$B$34:$D$45,2,0), IF(I1861="월별평균환율(현지화)",VLOOKUP(MONTH(A1861),월별평균환율!$B$34:$D$45,3,0)))))))</f>
        <v>I열의 환율적용방법 선택</v>
      </c>
      <c r="K1861" s="495">
        <f t="shared" ref="K1861:K1924" si="29">IFERROR(ROUND(H1861*J1861, 0),0)</f>
        <v>0</v>
      </c>
      <c r="L1861" s="491"/>
      <c r="M1861" s="496"/>
      <c r="N1861" s="496"/>
    </row>
    <row r="1862" spans="1:14" x14ac:dyDescent="0.3">
      <c r="A1862" s="490"/>
      <c r="B1862" s="490"/>
      <c r="C1862" s="673" t="e">
        <f>VLOOKUP(F1862,DB!$D$4:$G$403,4,FALSE)</f>
        <v>#N/A</v>
      </c>
      <c r="D1862" s="674" t="e">
        <f>VLOOKUP(F1862,DB!$D$4:$G$403,3,FALSE)</f>
        <v>#N/A</v>
      </c>
      <c r="E1862" s="675" t="e">
        <f>VLOOKUP(F1862,DB!$D$4:$G$403,2,FALSE)</f>
        <v>#N/A</v>
      </c>
      <c r="F1862" s="491"/>
      <c r="G1862" s="491"/>
      <c r="H1862" s="492"/>
      <c r="I1862" s="493"/>
      <c r="J1862" s="494" t="str">
        <f>IF(I1862="","I열의 환율적용방법 선택",IF(I1862="개별환율", "직접입력 하세요.", IF(OR(I1862="가중평균환율",I1862="송금환율"), "직접입력 하세요.", IF(I1862="원화집행", 1, IF(I1862="월별평균환율(미화)",VLOOKUP(MONTH(A1862),월별평균환율!$B$34:$D$45,2,0), IF(I1862="월별평균환율(현지화)",VLOOKUP(MONTH(A1862),월별평균환율!$B$34:$D$45,3,0)))))))</f>
        <v>I열의 환율적용방법 선택</v>
      </c>
      <c r="K1862" s="495">
        <f t="shared" si="29"/>
        <v>0</v>
      </c>
      <c r="L1862" s="491"/>
      <c r="M1862" s="496"/>
      <c r="N1862" s="496"/>
    </row>
    <row r="1863" spans="1:14" x14ac:dyDescent="0.3">
      <c r="A1863" s="490"/>
      <c r="B1863" s="490"/>
      <c r="C1863" s="673" t="e">
        <f>VLOOKUP(F1863,DB!$D$4:$G$403,4,FALSE)</f>
        <v>#N/A</v>
      </c>
      <c r="D1863" s="674" t="e">
        <f>VLOOKUP(F1863,DB!$D$4:$G$403,3,FALSE)</f>
        <v>#N/A</v>
      </c>
      <c r="E1863" s="675" t="e">
        <f>VLOOKUP(F1863,DB!$D$4:$G$403,2,FALSE)</f>
        <v>#N/A</v>
      </c>
      <c r="F1863" s="491"/>
      <c r="G1863" s="491"/>
      <c r="H1863" s="492"/>
      <c r="I1863" s="493"/>
      <c r="J1863" s="494" t="str">
        <f>IF(I1863="","I열의 환율적용방법 선택",IF(I1863="개별환율", "직접입력 하세요.", IF(OR(I1863="가중평균환율",I1863="송금환율"), "직접입력 하세요.", IF(I1863="원화집행", 1, IF(I1863="월별평균환율(미화)",VLOOKUP(MONTH(A1863),월별평균환율!$B$34:$D$45,2,0), IF(I1863="월별평균환율(현지화)",VLOOKUP(MONTH(A1863),월별평균환율!$B$34:$D$45,3,0)))))))</f>
        <v>I열의 환율적용방법 선택</v>
      </c>
      <c r="K1863" s="495">
        <f t="shared" si="29"/>
        <v>0</v>
      </c>
      <c r="L1863" s="491"/>
      <c r="M1863" s="496"/>
      <c r="N1863" s="496"/>
    </row>
    <row r="1864" spans="1:14" x14ac:dyDescent="0.3">
      <c r="A1864" s="490"/>
      <c r="B1864" s="490"/>
      <c r="C1864" s="673" t="e">
        <f>VLOOKUP(F1864,DB!$D$4:$G$403,4,FALSE)</f>
        <v>#N/A</v>
      </c>
      <c r="D1864" s="674" t="e">
        <f>VLOOKUP(F1864,DB!$D$4:$G$403,3,FALSE)</f>
        <v>#N/A</v>
      </c>
      <c r="E1864" s="675" t="e">
        <f>VLOOKUP(F1864,DB!$D$4:$G$403,2,FALSE)</f>
        <v>#N/A</v>
      </c>
      <c r="F1864" s="491"/>
      <c r="G1864" s="491"/>
      <c r="H1864" s="492"/>
      <c r="I1864" s="493"/>
      <c r="J1864" s="494" t="str">
        <f>IF(I1864="","I열의 환율적용방법 선택",IF(I1864="개별환율", "직접입력 하세요.", IF(OR(I1864="가중평균환율",I1864="송금환율"), "직접입력 하세요.", IF(I1864="원화집행", 1, IF(I1864="월별평균환율(미화)",VLOOKUP(MONTH(A1864),월별평균환율!$B$34:$D$45,2,0), IF(I1864="월별평균환율(현지화)",VLOOKUP(MONTH(A1864),월별평균환율!$B$34:$D$45,3,0)))))))</f>
        <v>I열의 환율적용방법 선택</v>
      </c>
      <c r="K1864" s="495">
        <f t="shared" si="29"/>
        <v>0</v>
      </c>
      <c r="L1864" s="491"/>
      <c r="M1864" s="496"/>
      <c r="N1864" s="496"/>
    </row>
    <row r="1865" spans="1:14" x14ac:dyDescent="0.3">
      <c r="A1865" s="490"/>
      <c r="B1865" s="490"/>
      <c r="C1865" s="673" t="e">
        <f>VLOOKUP(F1865,DB!$D$4:$G$403,4,FALSE)</f>
        <v>#N/A</v>
      </c>
      <c r="D1865" s="674" t="e">
        <f>VLOOKUP(F1865,DB!$D$4:$G$403,3,FALSE)</f>
        <v>#N/A</v>
      </c>
      <c r="E1865" s="675" t="e">
        <f>VLOOKUP(F1865,DB!$D$4:$G$403,2,FALSE)</f>
        <v>#N/A</v>
      </c>
      <c r="F1865" s="491"/>
      <c r="G1865" s="491"/>
      <c r="H1865" s="492"/>
      <c r="I1865" s="493"/>
      <c r="J1865" s="494" t="str">
        <f>IF(I1865="","I열의 환율적용방법 선택",IF(I1865="개별환율", "직접입력 하세요.", IF(OR(I1865="가중평균환율",I1865="송금환율"), "직접입력 하세요.", IF(I1865="원화집행", 1, IF(I1865="월별평균환율(미화)",VLOOKUP(MONTH(A1865),월별평균환율!$B$34:$D$45,2,0), IF(I1865="월별평균환율(현지화)",VLOOKUP(MONTH(A1865),월별평균환율!$B$34:$D$45,3,0)))))))</f>
        <v>I열의 환율적용방법 선택</v>
      </c>
      <c r="K1865" s="495">
        <f t="shared" si="29"/>
        <v>0</v>
      </c>
      <c r="L1865" s="491"/>
      <c r="M1865" s="496"/>
      <c r="N1865" s="496"/>
    </row>
    <row r="1866" spans="1:14" x14ac:dyDescent="0.3">
      <c r="A1866" s="490"/>
      <c r="B1866" s="490"/>
      <c r="C1866" s="673" t="e">
        <f>VLOOKUP(F1866,DB!$D$4:$G$403,4,FALSE)</f>
        <v>#N/A</v>
      </c>
      <c r="D1866" s="674" t="e">
        <f>VLOOKUP(F1866,DB!$D$4:$G$403,3,FALSE)</f>
        <v>#N/A</v>
      </c>
      <c r="E1866" s="675" t="e">
        <f>VLOOKUP(F1866,DB!$D$4:$G$403,2,FALSE)</f>
        <v>#N/A</v>
      </c>
      <c r="F1866" s="491"/>
      <c r="G1866" s="491"/>
      <c r="H1866" s="492"/>
      <c r="I1866" s="493"/>
      <c r="J1866" s="494" t="str">
        <f>IF(I1866="","I열의 환율적용방법 선택",IF(I1866="개별환율", "직접입력 하세요.", IF(OR(I1866="가중평균환율",I1866="송금환율"), "직접입력 하세요.", IF(I1866="원화집행", 1, IF(I1866="월별평균환율(미화)",VLOOKUP(MONTH(A1866),월별평균환율!$B$34:$D$45,2,0), IF(I1866="월별평균환율(현지화)",VLOOKUP(MONTH(A1866),월별평균환율!$B$34:$D$45,3,0)))))))</f>
        <v>I열의 환율적용방법 선택</v>
      </c>
      <c r="K1866" s="495">
        <f t="shared" si="29"/>
        <v>0</v>
      </c>
      <c r="L1866" s="491"/>
      <c r="M1866" s="496"/>
      <c r="N1866" s="496"/>
    </row>
    <row r="1867" spans="1:14" x14ac:dyDescent="0.3">
      <c r="A1867" s="490"/>
      <c r="B1867" s="490"/>
      <c r="C1867" s="673" t="e">
        <f>VLOOKUP(F1867,DB!$D$4:$G$403,4,FALSE)</f>
        <v>#N/A</v>
      </c>
      <c r="D1867" s="674" t="e">
        <f>VLOOKUP(F1867,DB!$D$4:$G$403,3,FALSE)</f>
        <v>#N/A</v>
      </c>
      <c r="E1867" s="675" t="e">
        <f>VLOOKUP(F1867,DB!$D$4:$G$403,2,FALSE)</f>
        <v>#N/A</v>
      </c>
      <c r="F1867" s="491"/>
      <c r="G1867" s="491"/>
      <c r="H1867" s="492"/>
      <c r="I1867" s="493"/>
      <c r="J1867" s="494" t="str">
        <f>IF(I1867="","I열의 환율적용방법 선택",IF(I1867="개별환율", "직접입력 하세요.", IF(OR(I1867="가중평균환율",I1867="송금환율"), "직접입력 하세요.", IF(I1867="원화집행", 1, IF(I1867="월별평균환율(미화)",VLOOKUP(MONTH(A1867),월별평균환율!$B$34:$D$45,2,0), IF(I1867="월별평균환율(현지화)",VLOOKUP(MONTH(A1867),월별평균환율!$B$34:$D$45,3,0)))))))</f>
        <v>I열의 환율적용방법 선택</v>
      </c>
      <c r="K1867" s="495">
        <f t="shared" si="29"/>
        <v>0</v>
      </c>
      <c r="L1867" s="491"/>
      <c r="M1867" s="496"/>
      <c r="N1867" s="496"/>
    </row>
    <row r="1868" spans="1:14" x14ac:dyDescent="0.3">
      <c r="A1868" s="490"/>
      <c r="B1868" s="490"/>
      <c r="C1868" s="673" t="e">
        <f>VLOOKUP(F1868,DB!$D$4:$G$403,4,FALSE)</f>
        <v>#N/A</v>
      </c>
      <c r="D1868" s="674" t="e">
        <f>VLOOKUP(F1868,DB!$D$4:$G$403,3,FALSE)</f>
        <v>#N/A</v>
      </c>
      <c r="E1868" s="675" t="e">
        <f>VLOOKUP(F1868,DB!$D$4:$G$403,2,FALSE)</f>
        <v>#N/A</v>
      </c>
      <c r="F1868" s="491"/>
      <c r="G1868" s="491"/>
      <c r="H1868" s="492"/>
      <c r="I1868" s="493"/>
      <c r="J1868" s="494" t="str">
        <f>IF(I1868="","I열의 환율적용방법 선택",IF(I1868="개별환율", "직접입력 하세요.", IF(OR(I1868="가중평균환율",I1868="송금환율"), "직접입력 하세요.", IF(I1868="원화집행", 1, IF(I1868="월별평균환율(미화)",VLOOKUP(MONTH(A1868),월별평균환율!$B$34:$D$45,2,0), IF(I1868="월별평균환율(현지화)",VLOOKUP(MONTH(A1868),월별평균환율!$B$34:$D$45,3,0)))))))</f>
        <v>I열의 환율적용방법 선택</v>
      </c>
      <c r="K1868" s="495">
        <f t="shared" si="29"/>
        <v>0</v>
      </c>
      <c r="L1868" s="491"/>
      <c r="M1868" s="496"/>
      <c r="N1868" s="496"/>
    </row>
    <row r="1869" spans="1:14" x14ac:dyDescent="0.3">
      <c r="A1869" s="490"/>
      <c r="B1869" s="490"/>
      <c r="C1869" s="673" t="e">
        <f>VLOOKUP(F1869,DB!$D$4:$G$403,4,FALSE)</f>
        <v>#N/A</v>
      </c>
      <c r="D1869" s="674" t="e">
        <f>VLOOKUP(F1869,DB!$D$4:$G$403,3,FALSE)</f>
        <v>#N/A</v>
      </c>
      <c r="E1869" s="675" t="e">
        <f>VLOOKUP(F1869,DB!$D$4:$G$403,2,FALSE)</f>
        <v>#N/A</v>
      </c>
      <c r="F1869" s="491"/>
      <c r="G1869" s="491"/>
      <c r="H1869" s="492"/>
      <c r="I1869" s="493"/>
      <c r="J1869" s="494" t="str">
        <f>IF(I1869="","I열의 환율적용방법 선택",IF(I1869="개별환율", "직접입력 하세요.", IF(OR(I1869="가중평균환율",I1869="송금환율"), "직접입력 하세요.", IF(I1869="원화집행", 1, IF(I1869="월별평균환율(미화)",VLOOKUP(MONTH(A1869),월별평균환율!$B$34:$D$45,2,0), IF(I1869="월별평균환율(현지화)",VLOOKUP(MONTH(A1869),월별평균환율!$B$34:$D$45,3,0)))))))</f>
        <v>I열의 환율적용방법 선택</v>
      </c>
      <c r="K1869" s="495">
        <f t="shared" si="29"/>
        <v>0</v>
      </c>
      <c r="L1869" s="491"/>
      <c r="M1869" s="496"/>
      <c r="N1869" s="496"/>
    </row>
    <row r="1870" spans="1:14" x14ac:dyDescent="0.3">
      <c r="A1870" s="490"/>
      <c r="B1870" s="490"/>
      <c r="C1870" s="673" t="e">
        <f>VLOOKUP(F1870,DB!$D$4:$G$403,4,FALSE)</f>
        <v>#N/A</v>
      </c>
      <c r="D1870" s="674" t="e">
        <f>VLOOKUP(F1870,DB!$D$4:$G$403,3,FALSE)</f>
        <v>#N/A</v>
      </c>
      <c r="E1870" s="675" t="e">
        <f>VLOOKUP(F1870,DB!$D$4:$G$403,2,FALSE)</f>
        <v>#N/A</v>
      </c>
      <c r="F1870" s="491"/>
      <c r="G1870" s="491"/>
      <c r="H1870" s="492"/>
      <c r="I1870" s="493"/>
      <c r="J1870" s="494" t="str">
        <f>IF(I1870="","I열의 환율적용방법 선택",IF(I1870="개별환율", "직접입력 하세요.", IF(OR(I1870="가중평균환율",I1870="송금환율"), "직접입력 하세요.", IF(I1870="원화집행", 1, IF(I1870="월별평균환율(미화)",VLOOKUP(MONTH(A1870),월별평균환율!$B$34:$D$45,2,0), IF(I1870="월별평균환율(현지화)",VLOOKUP(MONTH(A1870),월별평균환율!$B$34:$D$45,3,0)))))))</f>
        <v>I열의 환율적용방법 선택</v>
      </c>
      <c r="K1870" s="495">
        <f t="shared" si="29"/>
        <v>0</v>
      </c>
      <c r="L1870" s="491"/>
      <c r="M1870" s="496"/>
      <c r="N1870" s="496"/>
    </row>
    <row r="1871" spans="1:14" x14ac:dyDescent="0.3">
      <c r="A1871" s="490"/>
      <c r="B1871" s="490"/>
      <c r="C1871" s="673" t="e">
        <f>VLOOKUP(F1871,DB!$D$4:$G$403,4,FALSE)</f>
        <v>#N/A</v>
      </c>
      <c r="D1871" s="674" t="e">
        <f>VLOOKUP(F1871,DB!$D$4:$G$403,3,FALSE)</f>
        <v>#N/A</v>
      </c>
      <c r="E1871" s="675" t="e">
        <f>VLOOKUP(F1871,DB!$D$4:$G$403,2,FALSE)</f>
        <v>#N/A</v>
      </c>
      <c r="F1871" s="491"/>
      <c r="G1871" s="491"/>
      <c r="H1871" s="492"/>
      <c r="I1871" s="493"/>
      <c r="J1871" s="494" t="str">
        <f>IF(I1871="","I열의 환율적용방법 선택",IF(I1871="개별환율", "직접입력 하세요.", IF(OR(I1871="가중평균환율",I1871="송금환율"), "직접입력 하세요.", IF(I1871="원화집행", 1, IF(I1871="월별평균환율(미화)",VLOOKUP(MONTH(A1871),월별평균환율!$B$34:$D$45,2,0), IF(I1871="월별평균환율(현지화)",VLOOKUP(MONTH(A1871),월별평균환율!$B$34:$D$45,3,0)))))))</f>
        <v>I열의 환율적용방법 선택</v>
      </c>
      <c r="K1871" s="495">
        <f t="shared" si="29"/>
        <v>0</v>
      </c>
      <c r="L1871" s="491"/>
      <c r="M1871" s="496"/>
      <c r="N1871" s="496"/>
    </row>
    <row r="1872" spans="1:14" x14ac:dyDescent="0.3">
      <c r="A1872" s="490"/>
      <c r="B1872" s="490"/>
      <c r="C1872" s="673" t="e">
        <f>VLOOKUP(F1872,DB!$D$4:$G$403,4,FALSE)</f>
        <v>#N/A</v>
      </c>
      <c r="D1872" s="674" t="e">
        <f>VLOOKUP(F1872,DB!$D$4:$G$403,3,FALSE)</f>
        <v>#N/A</v>
      </c>
      <c r="E1872" s="675" t="e">
        <f>VLOOKUP(F1872,DB!$D$4:$G$403,2,FALSE)</f>
        <v>#N/A</v>
      </c>
      <c r="F1872" s="491"/>
      <c r="G1872" s="491"/>
      <c r="H1872" s="492"/>
      <c r="I1872" s="493"/>
      <c r="J1872" s="494" t="str">
        <f>IF(I1872="","I열의 환율적용방법 선택",IF(I1872="개별환율", "직접입력 하세요.", IF(OR(I1872="가중평균환율",I1872="송금환율"), "직접입력 하세요.", IF(I1872="원화집행", 1, IF(I1872="월별평균환율(미화)",VLOOKUP(MONTH(A1872),월별평균환율!$B$34:$D$45,2,0), IF(I1872="월별평균환율(현지화)",VLOOKUP(MONTH(A1872),월별평균환율!$B$34:$D$45,3,0)))))))</f>
        <v>I열의 환율적용방법 선택</v>
      </c>
      <c r="K1872" s="495">
        <f t="shared" si="29"/>
        <v>0</v>
      </c>
      <c r="L1872" s="491"/>
      <c r="M1872" s="496"/>
      <c r="N1872" s="496"/>
    </row>
    <row r="1873" spans="1:14" x14ac:dyDescent="0.3">
      <c r="A1873" s="490"/>
      <c r="B1873" s="490"/>
      <c r="C1873" s="673" t="e">
        <f>VLOOKUP(F1873,DB!$D$4:$G$403,4,FALSE)</f>
        <v>#N/A</v>
      </c>
      <c r="D1873" s="674" t="e">
        <f>VLOOKUP(F1873,DB!$D$4:$G$403,3,FALSE)</f>
        <v>#N/A</v>
      </c>
      <c r="E1873" s="675" t="e">
        <f>VLOOKUP(F1873,DB!$D$4:$G$403,2,FALSE)</f>
        <v>#N/A</v>
      </c>
      <c r="F1873" s="491"/>
      <c r="G1873" s="491"/>
      <c r="H1873" s="492"/>
      <c r="I1873" s="493"/>
      <c r="J1873" s="494" t="str">
        <f>IF(I1873="","I열의 환율적용방법 선택",IF(I1873="개별환율", "직접입력 하세요.", IF(OR(I1873="가중평균환율",I1873="송금환율"), "직접입력 하세요.", IF(I1873="원화집행", 1, IF(I1873="월별평균환율(미화)",VLOOKUP(MONTH(A1873),월별평균환율!$B$34:$D$45,2,0), IF(I1873="월별평균환율(현지화)",VLOOKUP(MONTH(A1873),월별평균환율!$B$34:$D$45,3,0)))))))</f>
        <v>I열의 환율적용방법 선택</v>
      </c>
      <c r="K1873" s="495">
        <f t="shared" si="29"/>
        <v>0</v>
      </c>
      <c r="L1873" s="491"/>
      <c r="M1873" s="496"/>
      <c r="N1873" s="496"/>
    </row>
    <row r="1874" spans="1:14" x14ac:dyDescent="0.3">
      <c r="A1874" s="490"/>
      <c r="B1874" s="490"/>
      <c r="C1874" s="673" t="e">
        <f>VLOOKUP(F1874,DB!$D$4:$G$403,4,FALSE)</f>
        <v>#N/A</v>
      </c>
      <c r="D1874" s="674" t="e">
        <f>VLOOKUP(F1874,DB!$D$4:$G$403,3,FALSE)</f>
        <v>#N/A</v>
      </c>
      <c r="E1874" s="675" t="e">
        <f>VLOOKUP(F1874,DB!$D$4:$G$403,2,FALSE)</f>
        <v>#N/A</v>
      </c>
      <c r="F1874" s="491"/>
      <c r="G1874" s="491"/>
      <c r="H1874" s="492"/>
      <c r="I1874" s="493"/>
      <c r="J1874" s="494" t="str">
        <f>IF(I1874="","I열의 환율적용방법 선택",IF(I1874="개별환율", "직접입력 하세요.", IF(OR(I1874="가중평균환율",I1874="송금환율"), "직접입력 하세요.", IF(I1874="원화집행", 1, IF(I1874="월별평균환율(미화)",VLOOKUP(MONTH(A1874),월별평균환율!$B$34:$D$45,2,0), IF(I1874="월별평균환율(현지화)",VLOOKUP(MONTH(A1874),월별평균환율!$B$34:$D$45,3,0)))))))</f>
        <v>I열의 환율적용방법 선택</v>
      </c>
      <c r="K1874" s="495">
        <f t="shared" si="29"/>
        <v>0</v>
      </c>
      <c r="L1874" s="491"/>
      <c r="M1874" s="496"/>
      <c r="N1874" s="496"/>
    </row>
    <row r="1875" spans="1:14" x14ac:dyDescent="0.3">
      <c r="A1875" s="490"/>
      <c r="B1875" s="490"/>
      <c r="C1875" s="673" t="e">
        <f>VLOOKUP(F1875,DB!$D$4:$G$403,4,FALSE)</f>
        <v>#N/A</v>
      </c>
      <c r="D1875" s="674" t="e">
        <f>VLOOKUP(F1875,DB!$D$4:$G$403,3,FALSE)</f>
        <v>#N/A</v>
      </c>
      <c r="E1875" s="675" t="e">
        <f>VLOOKUP(F1875,DB!$D$4:$G$403,2,FALSE)</f>
        <v>#N/A</v>
      </c>
      <c r="F1875" s="491"/>
      <c r="G1875" s="491"/>
      <c r="H1875" s="492"/>
      <c r="I1875" s="493"/>
      <c r="J1875" s="494" t="str">
        <f>IF(I1875="","I열의 환율적용방법 선택",IF(I1875="개별환율", "직접입력 하세요.", IF(OR(I1875="가중평균환율",I1875="송금환율"), "직접입력 하세요.", IF(I1875="원화집행", 1, IF(I1875="월별평균환율(미화)",VLOOKUP(MONTH(A1875),월별평균환율!$B$34:$D$45,2,0), IF(I1875="월별평균환율(현지화)",VLOOKUP(MONTH(A1875),월별평균환율!$B$34:$D$45,3,0)))))))</f>
        <v>I열의 환율적용방법 선택</v>
      </c>
      <c r="K1875" s="495">
        <f t="shared" si="29"/>
        <v>0</v>
      </c>
      <c r="L1875" s="491"/>
      <c r="M1875" s="496"/>
      <c r="N1875" s="496"/>
    </row>
    <row r="1876" spans="1:14" x14ac:dyDescent="0.3">
      <c r="A1876" s="490"/>
      <c r="B1876" s="490"/>
      <c r="C1876" s="673" t="e">
        <f>VLOOKUP(F1876,DB!$D$4:$G$403,4,FALSE)</f>
        <v>#N/A</v>
      </c>
      <c r="D1876" s="674" t="e">
        <f>VLOOKUP(F1876,DB!$D$4:$G$403,3,FALSE)</f>
        <v>#N/A</v>
      </c>
      <c r="E1876" s="675" t="e">
        <f>VLOOKUP(F1876,DB!$D$4:$G$403,2,FALSE)</f>
        <v>#N/A</v>
      </c>
      <c r="F1876" s="491"/>
      <c r="G1876" s="491"/>
      <c r="H1876" s="492"/>
      <c r="I1876" s="493"/>
      <c r="J1876" s="494" t="str">
        <f>IF(I1876="","I열의 환율적용방법 선택",IF(I1876="개별환율", "직접입력 하세요.", IF(OR(I1876="가중평균환율",I1876="송금환율"), "직접입력 하세요.", IF(I1876="원화집행", 1, IF(I1876="월별평균환율(미화)",VLOOKUP(MONTH(A1876),월별평균환율!$B$34:$D$45,2,0), IF(I1876="월별평균환율(현지화)",VLOOKUP(MONTH(A1876),월별평균환율!$B$34:$D$45,3,0)))))))</f>
        <v>I열의 환율적용방법 선택</v>
      </c>
      <c r="K1876" s="495">
        <f t="shared" si="29"/>
        <v>0</v>
      </c>
      <c r="L1876" s="491"/>
      <c r="M1876" s="496"/>
      <c r="N1876" s="496"/>
    </row>
    <row r="1877" spans="1:14" x14ac:dyDescent="0.3">
      <c r="A1877" s="490"/>
      <c r="B1877" s="490"/>
      <c r="C1877" s="673" t="e">
        <f>VLOOKUP(F1877,DB!$D$4:$G$403,4,FALSE)</f>
        <v>#N/A</v>
      </c>
      <c r="D1877" s="674" t="e">
        <f>VLOOKUP(F1877,DB!$D$4:$G$403,3,FALSE)</f>
        <v>#N/A</v>
      </c>
      <c r="E1877" s="675" t="e">
        <f>VLOOKUP(F1877,DB!$D$4:$G$403,2,FALSE)</f>
        <v>#N/A</v>
      </c>
      <c r="F1877" s="491"/>
      <c r="G1877" s="491"/>
      <c r="H1877" s="492"/>
      <c r="I1877" s="493"/>
      <c r="J1877" s="494" t="str">
        <f>IF(I1877="","I열의 환율적용방법 선택",IF(I1877="개별환율", "직접입력 하세요.", IF(OR(I1877="가중평균환율",I1877="송금환율"), "직접입력 하세요.", IF(I1877="원화집행", 1, IF(I1877="월별평균환율(미화)",VLOOKUP(MONTH(A1877),월별평균환율!$B$34:$D$45,2,0), IF(I1877="월별평균환율(현지화)",VLOOKUP(MONTH(A1877),월별평균환율!$B$34:$D$45,3,0)))))))</f>
        <v>I열의 환율적용방법 선택</v>
      </c>
      <c r="K1877" s="495">
        <f t="shared" si="29"/>
        <v>0</v>
      </c>
      <c r="L1877" s="491"/>
      <c r="M1877" s="496"/>
      <c r="N1877" s="496"/>
    </row>
    <row r="1878" spans="1:14" x14ac:dyDescent="0.3">
      <c r="A1878" s="490"/>
      <c r="B1878" s="490"/>
      <c r="C1878" s="673" t="e">
        <f>VLOOKUP(F1878,DB!$D$4:$G$403,4,FALSE)</f>
        <v>#N/A</v>
      </c>
      <c r="D1878" s="674" t="e">
        <f>VLOOKUP(F1878,DB!$D$4:$G$403,3,FALSE)</f>
        <v>#N/A</v>
      </c>
      <c r="E1878" s="675" t="e">
        <f>VLOOKUP(F1878,DB!$D$4:$G$403,2,FALSE)</f>
        <v>#N/A</v>
      </c>
      <c r="F1878" s="491"/>
      <c r="G1878" s="491"/>
      <c r="H1878" s="492"/>
      <c r="I1878" s="493"/>
      <c r="J1878" s="494" t="str">
        <f>IF(I1878="","I열의 환율적용방법 선택",IF(I1878="개별환율", "직접입력 하세요.", IF(OR(I1878="가중평균환율",I1878="송금환율"), "직접입력 하세요.", IF(I1878="원화집행", 1, IF(I1878="월별평균환율(미화)",VLOOKUP(MONTH(A1878),월별평균환율!$B$34:$D$45,2,0), IF(I1878="월별평균환율(현지화)",VLOOKUP(MONTH(A1878),월별평균환율!$B$34:$D$45,3,0)))))))</f>
        <v>I열의 환율적용방법 선택</v>
      </c>
      <c r="K1878" s="495">
        <f t="shared" si="29"/>
        <v>0</v>
      </c>
      <c r="L1878" s="491"/>
      <c r="M1878" s="496"/>
      <c r="N1878" s="496"/>
    </row>
    <row r="1879" spans="1:14" x14ac:dyDescent="0.3">
      <c r="A1879" s="490"/>
      <c r="B1879" s="490"/>
      <c r="C1879" s="673" t="e">
        <f>VLOOKUP(F1879,DB!$D$4:$G$403,4,FALSE)</f>
        <v>#N/A</v>
      </c>
      <c r="D1879" s="674" t="e">
        <f>VLOOKUP(F1879,DB!$D$4:$G$403,3,FALSE)</f>
        <v>#N/A</v>
      </c>
      <c r="E1879" s="675" t="e">
        <f>VLOOKUP(F1879,DB!$D$4:$G$403,2,FALSE)</f>
        <v>#N/A</v>
      </c>
      <c r="F1879" s="491"/>
      <c r="G1879" s="491"/>
      <c r="H1879" s="492"/>
      <c r="I1879" s="493"/>
      <c r="J1879" s="494" t="str">
        <f>IF(I1879="","I열의 환율적용방법 선택",IF(I1879="개별환율", "직접입력 하세요.", IF(OR(I1879="가중평균환율",I1879="송금환율"), "직접입력 하세요.", IF(I1879="원화집행", 1, IF(I1879="월별평균환율(미화)",VLOOKUP(MONTH(A1879),월별평균환율!$B$34:$D$45,2,0), IF(I1879="월별평균환율(현지화)",VLOOKUP(MONTH(A1879),월별평균환율!$B$34:$D$45,3,0)))))))</f>
        <v>I열의 환율적용방법 선택</v>
      </c>
      <c r="K1879" s="495">
        <f t="shared" si="29"/>
        <v>0</v>
      </c>
      <c r="L1879" s="491"/>
      <c r="M1879" s="496"/>
      <c r="N1879" s="496"/>
    </row>
    <row r="1880" spans="1:14" x14ac:dyDescent="0.3">
      <c r="A1880" s="490"/>
      <c r="B1880" s="490"/>
      <c r="C1880" s="673" t="e">
        <f>VLOOKUP(F1880,DB!$D$4:$G$403,4,FALSE)</f>
        <v>#N/A</v>
      </c>
      <c r="D1880" s="674" t="e">
        <f>VLOOKUP(F1880,DB!$D$4:$G$403,3,FALSE)</f>
        <v>#N/A</v>
      </c>
      <c r="E1880" s="675" t="e">
        <f>VLOOKUP(F1880,DB!$D$4:$G$403,2,FALSE)</f>
        <v>#N/A</v>
      </c>
      <c r="F1880" s="491"/>
      <c r="G1880" s="491"/>
      <c r="H1880" s="492"/>
      <c r="I1880" s="493"/>
      <c r="J1880" s="494" t="str">
        <f>IF(I1880="","I열의 환율적용방법 선택",IF(I1880="개별환율", "직접입력 하세요.", IF(OR(I1880="가중평균환율",I1880="송금환율"), "직접입력 하세요.", IF(I1880="원화집행", 1, IF(I1880="월별평균환율(미화)",VLOOKUP(MONTH(A1880),월별평균환율!$B$34:$D$45,2,0), IF(I1880="월별평균환율(현지화)",VLOOKUP(MONTH(A1880),월별평균환율!$B$34:$D$45,3,0)))))))</f>
        <v>I열의 환율적용방법 선택</v>
      </c>
      <c r="K1880" s="495">
        <f t="shared" si="29"/>
        <v>0</v>
      </c>
      <c r="L1880" s="491"/>
      <c r="M1880" s="496"/>
      <c r="N1880" s="496"/>
    </row>
    <row r="1881" spans="1:14" x14ac:dyDescent="0.3">
      <c r="A1881" s="490"/>
      <c r="B1881" s="490"/>
      <c r="C1881" s="673" t="e">
        <f>VLOOKUP(F1881,DB!$D$4:$G$403,4,FALSE)</f>
        <v>#N/A</v>
      </c>
      <c r="D1881" s="674" t="e">
        <f>VLOOKUP(F1881,DB!$D$4:$G$403,3,FALSE)</f>
        <v>#N/A</v>
      </c>
      <c r="E1881" s="675" t="e">
        <f>VLOOKUP(F1881,DB!$D$4:$G$403,2,FALSE)</f>
        <v>#N/A</v>
      </c>
      <c r="F1881" s="491"/>
      <c r="G1881" s="491"/>
      <c r="H1881" s="492"/>
      <c r="I1881" s="493"/>
      <c r="J1881" s="494" t="str">
        <f>IF(I1881="","I열의 환율적용방법 선택",IF(I1881="개별환율", "직접입력 하세요.", IF(OR(I1881="가중평균환율",I1881="송금환율"), "직접입력 하세요.", IF(I1881="원화집행", 1, IF(I1881="월별평균환율(미화)",VLOOKUP(MONTH(A1881),월별평균환율!$B$34:$D$45,2,0), IF(I1881="월별평균환율(현지화)",VLOOKUP(MONTH(A1881),월별평균환율!$B$34:$D$45,3,0)))))))</f>
        <v>I열의 환율적용방법 선택</v>
      </c>
      <c r="K1881" s="495">
        <f t="shared" si="29"/>
        <v>0</v>
      </c>
      <c r="L1881" s="491"/>
      <c r="M1881" s="496"/>
      <c r="N1881" s="496"/>
    </row>
    <row r="1882" spans="1:14" x14ac:dyDescent="0.3">
      <c r="A1882" s="490"/>
      <c r="B1882" s="490"/>
      <c r="C1882" s="673" t="e">
        <f>VLOOKUP(F1882,DB!$D$4:$G$403,4,FALSE)</f>
        <v>#N/A</v>
      </c>
      <c r="D1882" s="674" t="e">
        <f>VLOOKUP(F1882,DB!$D$4:$G$403,3,FALSE)</f>
        <v>#N/A</v>
      </c>
      <c r="E1882" s="675" t="e">
        <f>VLOOKUP(F1882,DB!$D$4:$G$403,2,FALSE)</f>
        <v>#N/A</v>
      </c>
      <c r="F1882" s="491"/>
      <c r="G1882" s="491"/>
      <c r="H1882" s="492"/>
      <c r="I1882" s="493"/>
      <c r="J1882" s="494" t="str">
        <f>IF(I1882="","I열의 환율적용방법 선택",IF(I1882="개별환율", "직접입력 하세요.", IF(OR(I1882="가중평균환율",I1882="송금환율"), "직접입력 하세요.", IF(I1882="원화집행", 1, IF(I1882="월별평균환율(미화)",VLOOKUP(MONTH(A1882),월별평균환율!$B$34:$D$45,2,0), IF(I1882="월별평균환율(현지화)",VLOOKUP(MONTH(A1882),월별평균환율!$B$34:$D$45,3,0)))))))</f>
        <v>I열의 환율적용방법 선택</v>
      </c>
      <c r="K1882" s="495">
        <f t="shared" si="29"/>
        <v>0</v>
      </c>
      <c r="L1882" s="491"/>
      <c r="M1882" s="496"/>
      <c r="N1882" s="496"/>
    </row>
    <row r="1883" spans="1:14" x14ac:dyDescent="0.3">
      <c r="A1883" s="490"/>
      <c r="B1883" s="490"/>
      <c r="C1883" s="673" t="e">
        <f>VLOOKUP(F1883,DB!$D$4:$G$403,4,FALSE)</f>
        <v>#N/A</v>
      </c>
      <c r="D1883" s="674" t="e">
        <f>VLOOKUP(F1883,DB!$D$4:$G$403,3,FALSE)</f>
        <v>#N/A</v>
      </c>
      <c r="E1883" s="675" t="e">
        <f>VLOOKUP(F1883,DB!$D$4:$G$403,2,FALSE)</f>
        <v>#N/A</v>
      </c>
      <c r="F1883" s="491"/>
      <c r="G1883" s="491"/>
      <c r="H1883" s="492"/>
      <c r="I1883" s="493"/>
      <c r="J1883" s="494" t="str">
        <f>IF(I1883="","I열의 환율적용방법 선택",IF(I1883="개별환율", "직접입력 하세요.", IF(OR(I1883="가중평균환율",I1883="송금환율"), "직접입력 하세요.", IF(I1883="원화집행", 1, IF(I1883="월별평균환율(미화)",VLOOKUP(MONTH(A1883),월별평균환율!$B$34:$D$45,2,0), IF(I1883="월별평균환율(현지화)",VLOOKUP(MONTH(A1883),월별평균환율!$B$34:$D$45,3,0)))))))</f>
        <v>I열의 환율적용방법 선택</v>
      </c>
      <c r="K1883" s="495">
        <f t="shared" si="29"/>
        <v>0</v>
      </c>
      <c r="L1883" s="491"/>
      <c r="M1883" s="496"/>
      <c r="N1883" s="496"/>
    </row>
    <row r="1884" spans="1:14" x14ac:dyDescent="0.3">
      <c r="A1884" s="490"/>
      <c r="B1884" s="490"/>
      <c r="C1884" s="673" t="e">
        <f>VLOOKUP(F1884,DB!$D$4:$G$403,4,FALSE)</f>
        <v>#N/A</v>
      </c>
      <c r="D1884" s="674" t="e">
        <f>VLOOKUP(F1884,DB!$D$4:$G$403,3,FALSE)</f>
        <v>#N/A</v>
      </c>
      <c r="E1884" s="675" t="e">
        <f>VLOOKUP(F1884,DB!$D$4:$G$403,2,FALSE)</f>
        <v>#N/A</v>
      </c>
      <c r="F1884" s="491"/>
      <c r="G1884" s="491"/>
      <c r="H1884" s="492"/>
      <c r="I1884" s="493"/>
      <c r="J1884" s="494" t="str">
        <f>IF(I1884="","I열의 환율적용방법 선택",IF(I1884="개별환율", "직접입력 하세요.", IF(OR(I1884="가중평균환율",I1884="송금환율"), "직접입력 하세요.", IF(I1884="원화집행", 1, IF(I1884="월별평균환율(미화)",VLOOKUP(MONTH(A1884),월별평균환율!$B$34:$D$45,2,0), IF(I1884="월별평균환율(현지화)",VLOOKUP(MONTH(A1884),월별평균환율!$B$34:$D$45,3,0)))))))</f>
        <v>I열의 환율적용방법 선택</v>
      </c>
      <c r="K1884" s="495">
        <f t="shared" si="29"/>
        <v>0</v>
      </c>
      <c r="L1884" s="491"/>
      <c r="M1884" s="496"/>
      <c r="N1884" s="496"/>
    </row>
    <row r="1885" spans="1:14" x14ac:dyDescent="0.3">
      <c r="A1885" s="490"/>
      <c r="B1885" s="490"/>
      <c r="C1885" s="673" t="e">
        <f>VLOOKUP(F1885,DB!$D$4:$G$403,4,FALSE)</f>
        <v>#N/A</v>
      </c>
      <c r="D1885" s="674" t="e">
        <f>VLOOKUP(F1885,DB!$D$4:$G$403,3,FALSE)</f>
        <v>#N/A</v>
      </c>
      <c r="E1885" s="675" t="e">
        <f>VLOOKUP(F1885,DB!$D$4:$G$403,2,FALSE)</f>
        <v>#N/A</v>
      </c>
      <c r="F1885" s="491"/>
      <c r="G1885" s="491"/>
      <c r="H1885" s="492"/>
      <c r="I1885" s="493"/>
      <c r="J1885" s="494" t="str">
        <f>IF(I1885="","I열의 환율적용방법 선택",IF(I1885="개별환율", "직접입력 하세요.", IF(OR(I1885="가중평균환율",I1885="송금환율"), "직접입력 하세요.", IF(I1885="원화집행", 1, IF(I1885="월별평균환율(미화)",VLOOKUP(MONTH(A1885),월별평균환율!$B$34:$D$45,2,0), IF(I1885="월별평균환율(현지화)",VLOOKUP(MONTH(A1885),월별평균환율!$B$34:$D$45,3,0)))))))</f>
        <v>I열의 환율적용방법 선택</v>
      </c>
      <c r="K1885" s="495">
        <f t="shared" si="29"/>
        <v>0</v>
      </c>
      <c r="L1885" s="491"/>
      <c r="M1885" s="496"/>
      <c r="N1885" s="496"/>
    </row>
    <row r="1886" spans="1:14" x14ac:dyDescent="0.3">
      <c r="A1886" s="490"/>
      <c r="B1886" s="490"/>
      <c r="C1886" s="673" t="e">
        <f>VLOOKUP(F1886,DB!$D$4:$G$403,4,FALSE)</f>
        <v>#N/A</v>
      </c>
      <c r="D1886" s="674" t="e">
        <f>VLOOKUP(F1886,DB!$D$4:$G$403,3,FALSE)</f>
        <v>#N/A</v>
      </c>
      <c r="E1886" s="675" t="e">
        <f>VLOOKUP(F1886,DB!$D$4:$G$403,2,FALSE)</f>
        <v>#N/A</v>
      </c>
      <c r="F1886" s="491"/>
      <c r="G1886" s="491"/>
      <c r="H1886" s="492"/>
      <c r="I1886" s="493"/>
      <c r="J1886" s="494" t="str">
        <f>IF(I1886="","I열의 환율적용방법 선택",IF(I1886="개별환율", "직접입력 하세요.", IF(OR(I1886="가중평균환율",I1886="송금환율"), "직접입력 하세요.", IF(I1886="원화집행", 1, IF(I1886="월별평균환율(미화)",VLOOKUP(MONTH(A1886),월별평균환율!$B$34:$D$45,2,0), IF(I1886="월별평균환율(현지화)",VLOOKUP(MONTH(A1886),월별평균환율!$B$34:$D$45,3,0)))))))</f>
        <v>I열의 환율적용방법 선택</v>
      </c>
      <c r="K1886" s="495">
        <f t="shared" si="29"/>
        <v>0</v>
      </c>
      <c r="L1886" s="491"/>
      <c r="M1886" s="496"/>
      <c r="N1886" s="496"/>
    </row>
    <row r="1887" spans="1:14" x14ac:dyDescent="0.3">
      <c r="A1887" s="490"/>
      <c r="B1887" s="490"/>
      <c r="C1887" s="673" t="e">
        <f>VLOOKUP(F1887,DB!$D$4:$G$403,4,FALSE)</f>
        <v>#N/A</v>
      </c>
      <c r="D1887" s="674" t="e">
        <f>VLOOKUP(F1887,DB!$D$4:$G$403,3,FALSE)</f>
        <v>#N/A</v>
      </c>
      <c r="E1887" s="675" t="e">
        <f>VLOOKUP(F1887,DB!$D$4:$G$403,2,FALSE)</f>
        <v>#N/A</v>
      </c>
      <c r="F1887" s="491"/>
      <c r="G1887" s="491"/>
      <c r="H1887" s="492"/>
      <c r="I1887" s="493"/>
      <c r="J1887" s="494" t="str">
        <f>IF(I1887="","I열의 환율적용방법 선택",IF(I1887="개별환율", "직접입력 하세요.", IF(OR(I1887="가중평균환율",I1887="송금환율"), "직접입력 하세요.", IF(I1887="원화집행", 1, IF(I1887="월별평균환율(미화)",VLOOKUP(MONTH(A1887),월별평균환율!$B$34:$D$45,2,0), IF(I1887="월별평균환율(현지화)",VLOOKUP(MONTH(A1887),월별평균환율!$B$34:$D$45,3,0)))))))</f>
        <v>I열의 환율적용방법 선택</v>
      </c>
      <c r="K1887" s="495">
        <f t="shared" si="29"/>
        <v>0</v>
      </c>
      <c r="L1887" s="491"/>
      <c r="M1887" s="496"/>
      <c r="N1887" s="496"/>
    </row>
    <row r="1888" spans="1:14" x14ac:dyDescent="0.3">
      <c r="A1888" s="490"/>
      <c r="B1888" s="490"/>
      <c r="C1888" s="673" t="e">
        <f>VLOOKUP(F1888,DB!$D$4:$G$403,4,FALSE)</f>
        <v>#N/A</v>
      </c>
      <c r="D1888" s="674" t="e">
        <f>VLOOKUP(F1888,DB!$D$4:$G$403,3,FALSE)</f>
        <v>#N/A</v>
      </c>
      <c r="E1888" s="675" t="e">
        <f>VLOOKUP(F1888,DB!$D$4:$G$403,2,FALSE)</f>
        <v>#N/A</v>
      </c>
      <c r="F1888" s="491"/>
      <c r="G1888" s="491"/>
      <c r="H1888" s="492"/>
      <c r="I1888" s="493"/>
      <c r="J1888" s="494" t="str">
        <f>IF(I1888="","I열의 환율적용방법 선택",IF(I1888="개별환율", "직접입력 하세요.", IF(OR(I1888="가중평균환율",I1888="송금환율"), "직접입력 하세요.", IF(I1888="원화집행", 1, IF(I1888="월별평균환율(미화)",VLOOKUP(MONTH(A1888),월별평균환율!$B$34:$D$45,2,0), IF(I1888="월별평균환율(현지화)",VLOOKUP(MONTH(A1888),월별평균환율!$B$34:$D$45,3,0)))))))</f>
        <v>I열의 환율적용방법 선택</v>
      </c>
      <c r="K1888" s="495">
        <f t="shared" si="29"/>
        <v>0</v>
      </c>
      <c r="L1888" s="491"/>
      <c r="M1888" s="496"/>
      <c r="N1888" s="496"/>
    </row>
    <row r="1889" spans="1:14" x14ac:dyDescent="0.3">
      <c r="A1889" s="490"/>
      <c r="B1889" s="490"/>
      <c r="C1889" s="673" t="e">
        <f>VLOOKUP(F1889,DB!$D$4:$G$403,4,FALSE)</f>
        <v>#N/A</v>
      </c>
      <c r="D1889" s="674" t="e">
        <f>VLOOKUP(F1889,DB!$D$4:$G$403,3,FALSE)</f>
        <v>#N/A</v>
      </c>
      <c r="E1889" s="675" t="e">
        <f>VLOOKUP(F1889,DB!$D$4:$G$403,2,FALSE)</f>
        <v>#N/A</v>
      </c>
      <c r="F1889" s="491"/>
      <c r="G1889" s="491"/>
      <c r="H1889" s="492"/>
      <c r="I1889" s="493"/>
      <c r="J1889" s="494" t="str">
        <f>IF(I1889="","I열의 환율적용방법 선택",IF(I1889="개별환율", "직접입력 하세요.", IF(OR(I1889="가중평균환율",I1889="송금환율"), "직접입력 하세요.", IF(I1889="원화집행", 1, IF(I1889="월별평균환율(미화)",VLOOKUP(MONTH(A1889),월별평균환율!$B$34:$D$45,2,0), IF(I1889="월별평균환율(현지화)",VLOOKUP(MONTH(A1889),월별평균환율!$B$34:$D$45,3,0)))))))</f>
        <v>I열의 환율적용방법 선택</v>
      </c>
      <c r="K1889" s="495">
        <f t="shared" si="29"/>
        <v>0</v>
      </c>
      <c r="L1889" s="491"/>
      <c r="M1889" s="496"/>
      <c r="N1889" s="496"/>
    </row>
    <row r="1890" spans="1:14" x14ac:dyDescent="0.3">
      <c r="A1890" s="490"/>
      <c r="B1890" s="490"/>
      <c r="C1890" s="673" t="e">
        <f>VLOOKUP(F1890,DB!$D$4:$G$403,4,FALSE)</f>
        <v>#N/A</v>
      </c>
      <c r="D1890" s="674" t="e">
        <f>VLOOKUP(F1890,DB!$D$4:$G$403,3,FALSE)</f>
        <v>#N/A</v>
      </c>
      <c r="E1890" s="675" t="e">
        <f>VLOOKUP(F1890,DB!$D$4:$G$403,2,FALSE)</f>
        <v>#N/A</v>
      </c>
      <c r="F1890" s="491"/>
      <c r="G1890" s="491"/>
      <c r="H1890" s="492"/>
      <c r="I1890" s="493"/>
      <c r="J1890" s="494" t="str">
        <f>IF(I1890="","I열의 환율적용방법 선택",IF(I1890="개별환율", "직접입력 하세요.", IF(OR(I1890="가중평균환율",I1890="송금환율"), "직접입력 하세요.", IF(I1890="원화집행", 1, IF(I1890="월별평균환율(미화)",VLOOKUP(MONTH(A1890),월별평균환율!$B$34:$D$45,2,0), IF(I1890="월별평균환율(현지화)",VLOOKUP(MONTH(A1890),월별평균환율!$B$34:$D$45,3,0)))))))</f>
        <v>I열의 환율적용방법 선택</v>
      </c>
      <c r="K1890" s="495">
        <f t="shared" si="29"/>
        <v>0</v>
      </c>
      <c r="L1890" s="491"/>
      <c r="M1890" s="496"/>
      <c r="N1890" s="496"/>
    </row>
    <row r="1891" spans="1:14" x14ac:dyDescent="0.3">
      <c r="A1891" s="490"/>
      <c r="B1891" s="490"/>
      <c r="C1891" s="673" t="e">
        <f>VLOOKUP(F1891,DB!$D$4:$G$403,4,FALSE)</f>
        <v>#N/A</v>
      </c>
      <c r="D1891" s="674" t="e">
        <f>VLOOKUP(F1891,DB!$D$4:$G$403,3,FALSE)</f>
        <v>#N/A</v>
      </c>
      <c r="E1891" s="675" t="e">
        <f>VLOOKUP(F1891,DB!$D$4:$G$403,2,FALSE)</f>
        <v>#N/A</v>
      </c>
      <c r="F1891" s="491"/>
      <c r="G1891" s="491"/>
      <c r="H1891" s="492"/>
      <c r="I1891" s="493"/>
      <c r="J1891" s="494" t="str">
        <f>IF(I1891="","I열의 환율적용방법 선택",IF(I1891="개별환율", "직접입력 하세요.", IF(OR(I1891="가중평균환율",I1891="송금환율"), "직접입력 하세요.", IF(I1891="원화집행", 1, IF(I1891="월별평균환율(미화)",VLOOKUP(MONTH(A1891),월별평균환율!$B$34:$D$45,2,0), IF(I1891="월별평균환율(현지화)",VLOOKUP(MONTH(A1891),월별평균환율!$B$34:$D$45,3,0)))))))</f>
        <v>I열의 환율적용방법 선택</v>
      </c>
      <c r="K1891" s="495">
        <f t="shared" si="29"/>
        <v>0</v>
      </c>
      <c r="L1891" s="491"/>
      <c r="M1891" s="496"/>
      <c r="N1891" s="496"/>
    </row>
    <row r="1892" spans="1:14" x14ac:dyDescent="0.3">
      <c r="A1892" s="490"/>
      <c r="B1892" s="490"/>
      <c r="C1892" s="673" t="e">
        <f>VLOOKUP(F1892,DB!$D$4:$G$403,4,FALSE)</f>
        <v>#N/A</v>
      </c>
      <c r="D1892" s="674" t="e">
        <f>VLOOKUP(F1892,DB!$D$4:$G$403,3,FALSE)</f>
        <v>#N/A</v>
      </c>
      <c r="E1892" s="675" t="e">
        <f>VLOOKUP(F1892,DB!$D$4:$G$403,2,FALSE)</f>
        <v>#N/A</v>
      </c>
      <c r="F1892" s="491"/>
      <c r="G1892" s="491"/>
      <c r="H1892" s="492"/>
      <c r="I1892" s="493"/>
      <c r="J1892" s="494" t="str">
        <f>IF(I1892="","I열의 환율적용방법 선택",IF(I1892="개별환율", "직접입력 하세요.", IF(OR(I1892="가중평균환율",I1892="송금환율"), "직접입력 하세요.", IF(I1892="원화집행", 1, IF(I1892="월별평균환율(미화)",VLOOKUP(MONTH(A1892),월별평균환율!$B$34:$D$45,2,0), IF(I1892="월별평균환율(현지화)",VLOOKUP(MONTH(A1892),월별평균환율!$B$34:$D$45,3,0)))))))</f>
        <v>I열의 환율적용방법 선택</v>
      </c>
      <c r="K1892" s="495">
        <f t="shared" si="29"/>
        <v>0</v>
      </c>
      <c r="L1892" s="491"/>
      <c r="M1892" s="496"/>
      <c r="N1892" s="496"/>
    </row>
    <row r="1893" spans="1:14" x14ac:dyDescent="0.3">
      <c r="A1893" s="490"/>
      <c r="B1893" s="490"/>
      <c r="C1893" s="673" t="e">
        <f>VLOOKUP(F1893,DB!$D$4:$G$403,4,FALSE)</f>
        <v>#N/A</v>
      </c>
      <c r="D1893" s="674" t="e">
        <f>VLOOKUP(F1893,DB!$D$4:$G$403,3,FALSE)</f>
        <v>#N/A</v>
      </c>
      <c r="E1893" s="675" t="e">
        <f>VLOOKUP(F1893,DB!$D$4:$G$403,2,FALSE)</f>
        <v>#N/A</v>
      </c>
      <c r="F1893" s="491"/>
      <c r="G1893" s="491"/>
      <c r="H1893" s="492"/>
      <c r="I1893" s="493"/>
      <c r="J1893" s="494" t="str">
        <f>IF(I1893="","I열의 환율적용방법 선택",IF(I1893="개별환율", "직접입력 하세요.", IF(OR(I1893="가중평균환율",I1893="송금환율"), "직접입력 하세요.", IF(I1893="원화집행", 1, IF(I1893="월별평균환율(미화)",VLOOKUP(MONTH(A1893),월별평균환율!$B$34:$D$45,2,0), IF(I1893="월별평균환율(현지화)",VLOOKUP(MONTH(A1893),월별평균환율!$B$34:$D$45,3,0)))))))</f>
        <v>I열의 환율적용방법 선택</v>
      </c>
      <c r="K1893" s="495">
        <f t="shared" si="29"/>
        <v>0</v>
      </c>
      <c r="L1893" s="491"/>
      <c r="M1893" s="496"/>
      <c r="N1893" s="496"/>
    </row>
    <row r="1894" spans="1:14" x14ac:dyDescent="0.3">
      <c r="A1894" s="490"/>
      <c r="B1894" s="490"/>
      <c r="C1894" s="673" t="e">
        <f>VLOOKUP(F1894,DB!$D$4:$G$403,4,FALSE)</f>
        <v>#N/A</v>
      </c>
      <c r="D1894" s="674" t="e">
        <f>VLOOKUP(F1894,DB!$D$4:$G$403,3,FALSE)</f>
        <v>#N/A</v>
      </c>
      <c r="E1894" s="675" t="e">
        <f>VLOOKUP(F1894,DB!$D$4:$G$403,2,FALSE)</f>
        <v>#N/A</v>
      </c>
      <c r="F1894" s="491"/>
      <c r="G1894" s="491"/>
      <c r="H1894" s="492"/>
      <c r="I1894" s="493"/>
      <c r="J1894" s="494" t="str">
        <f>IF(I1894="","I열의 환율적용방법 선택",IF(I1894="개별환율", "직접입력 하세요.", IF(OR(I1894="가중평균환율",I1894="송금환율"), "직접입력 하세요.", IF(I1894="원화집행", 1, IF(I1894="월별평균환율(미화)",VLOOKUP(MONTH(A1894),월별평균환율!$B$34:$D$45,2,0), IF(I1894="월별평균환율(현지화)",VLOOKUP(MONTH(A1894),월별평균환율!$B$34:$D$45,3,0)))))))</f>
        <v>I열의 환율적용방법 선택</v>
      </c>
      <c r="K1894" s="495">
        <f t="shared" si="29"/>
        <v>0</v>
      </c>
      <c r="L1894" s="491"/>
      <c r="M1894" s="496"/>
      <c r="N1894" s="496"/>
    </row>
    <row r="1895" spans="1:14" x14ac:dyDescent="0.3">
      <c r="A1895" s="490"/>
      <c r="B1895" s="490"/>
      <c r="C1895" s="673" t="e">
        <f>VLOOKUP(F1895,DB!$D$4:$G$403,4,FALSE)</f>
        <v>#N/A</v>
      </c>
      <c r="D1895" s="674" t="e">
        <f>VLOOKUP(F1895,DB!$D$4:$G$403,3,FALSE)</f>
        <v>#N/A</v>
      </c>
      <c r="E1895" s="675" t="e">
        <f>VLOOKUP(F1895,DB!$D$4:$G$403,2,FALSE)</f>
        <v>#N/A</v>
      </c>
      <c r="F1895" s="491"/>
      <c r="G1895" s="491"/>
      <c r="H1895" s="492"/>
      <c r="I1895" s="493"/>
      <c r="J1895" s="494" t="str">
        <f>IF(I1895="","I열의 환율적용방법 선택",IF(I1895="개별환율", "직접입력 하세요.", IF(OR(I1895="가중평균환율",I1895="송금환율"), "직접입력 하세요.", IF(I1895="원화집행", 1, IF(I1895="월별평균환율(미화)",VLOOKUP(MONTH(A1895),월별평균환율!$B$34:$D$45,2,0), IF(I1895="월별평균환율(현지화)",VLOOKUP(MONTH(A1895),월별평균환율!$B$34:$D$45,3,0)))))))</f>
        <v>I열의 환율적용방법 선택</v>
      </c>
      <c r="K1895" s="495">
        <f t="shared" si="29"/>
        <v>0</v>
      </c>
      <c r="L1895" s="491"/>
      <c r="M1895" s="496"/>
      <c r="N1895" s="496"/>
    </row>
    <row r="1896" spans="1:14" x14ac:dyDescent="0.3">
      <c r="A1896" s="490"/>
      <c r="B1896" s="490"/>
      <c r="C1896" s="673" t="e">
        <f>VLOOKUP(F1896,DB!$D$4:$G$403,4,FALSE)</f>
        <v>#N/A</v>
      </c>
      <c r="D1896" s="674" t="e">
        <f>VLOOKUP(F1896,DB!$D$4:$G$403,3,FALSE)</f>
        <v>#N/A</v>
      </c>
      <c r="E1896" s="675" t="e">
        <f>VLOOKUP(F1896,DB!$D$4:$G$403,2,FALSE)</f>
        <v>#N/A</v>
      </c>
      <c r="F1896" s="491"/>
      <c r="G1896" s="491"/>
      <c r="H1896" s="492"/>
      <c r="I1896" s="493"/>
      <c r="J1896" s="494" t="str">
        <f>IF(I1896="","I열의 환율적용방법 선택",IF(I1896="개별환율", "직접입력 하세요.", IF(OR(I1896="가중평균환율",I1896="송금환율"), "직접입력 하세요.", IF(I1896="원화집행", 1, IF(I1896="월별평균환율(미화)",VLOOKUP(MONTH(A1896),월별평균환율!$B$34:$D$45,2,0), IF(I1896="월별평균환율(현지화)",VLOOKUP(MONTH(A1896),월별평균환율!$B$34:$D$45,3,0)))))))</f>
        <v>I열의 환율적용방법 선택</v>
      </c>
      <c r="K1896" s="495">
        <f t="shared" si="29"/>
        <v>0</v>
      </c>
      <c r="L1896" s="491"/>
      <c r="M1896" s="496"/>
      <c r="N1896" s="496"/>
    </row>
    <row r="1897" spans="1:14" x14ac:dyDescent="0.3">
      <c r="A1897" s="490"/>
      <c r="B1897" s="490"/>
      <c r="C1897" s="673" t="e">
        <f>VLOOKUP(F1897,DB!$D$4:$G$403,4,FALSE)</f>
        <v>#N/A</v>
      </c>
      <c r="D1897" s="674" t="e">
        <f>VLOOKUP(F1897,DB!$D$4:$G$403,3,FALSE)</f>
        <v>#N/A</v>
      </c>
      <c r="E1897" s="675" t="e">
        <f>VLOOKUP(F1897,DB!$D$4:$G$403,2,FALSE)</f>
        <v>#N/A</v>
      </c>
      <c r="F1897" s="491"/>
      <c r="G1897" s="491"/>
      <c r="H1897" s="492"/>
      <c r="I1897" s="493"/>
      <c r="J1897" s="494" t="str">
        <f>IF(I1897="","I열의 환율적용방법 선택",IF(I1897="개별환율", "직접입력 하세요.", IF(OR(I1897="가중평균환율",I1897="송금환율"), "직접입력 하세요.", IF(I1897="원화집행", 1, IF(I1897="월별평균환율(미화)",VLOOKUP(MONTH(A1897),월별평균환율!$B$34:$D$45,2,0), IF(I1897="월별평균환율(현지화)",VLOOKUP(MONTH(A1897),월별평균환율!$B$34:$D$45,3,0)))))))</f>
        <v>I열의 환율적용방법 선택</v>
      </c>
      <c r="K1897" s="495">
        <f t="shared" si="29"/>
        <v>0</v>
      </c>
      <c r="L1897" s="491"/>
      <c r="M1897" s="496"/>
      <c r="N1897" s="496"/>
    </row>
    <row r="1898" spans="1:14" x14ac:dyDescent="0.3">
      <c r="A1898" s="490"/>
      <c r="B1898" s="490"/>
      <c r="C1898" s="673" t="e">
        <f>VLOOKUP(F1898,DB!$D$4:$G$403,4,FALSE)</f>
        <v>#N/A</v>
      </c>
      <c r="D1898" s="674" t="e">
        <f>VLOOKUP(F1898,DB!$D$4:$G$403,3,FALSE)</f>
        <v>#N/A</v>
      </c>
      <c r="E1898" s="675" t="e">
        <f>VLOOKUP(F1898,DB!$D$4:$G$403,2,FALSE)</f>
        <v>#N/A</v>
      </c>
      <c r="F1898" s="491"/>
      <c r="G1898" s="491"/>
      <c r="H1898" s="492"/>
      <c r="I1898" s="493"/>
      <c r="J1898" s="494" t="str">
        <f>IF(I1898="","I열의 환율적용방법 선택",IF(I1898="개별환율", "직접입력 하세요.", IF(OR(I1898="가중평균환율",I1898="송금환율"), "직접입력 하세요.", IF(I1898="원화집행", 1, IF(I1898="월별평균환율(미화)",VLOOKUP(MONTH(A1898),월별평균환율!$B$34:$D$45,2,0), IF(I1898="월별평균환율(현지화)",VLOOKUP(MONTH(A1898),월별평균환율!$B$34:$D$45,3,0)))))))</f>
        <v>I열의 환율적용방법 선택</v>
      </c>
      <c r="K1898" s="495">
        <f t="shared" si="29"/>
        <v>0</v>
      </c>
      <c r="L1898" s="491"/>
      <c r="M1898" s="496"/>
      <c r="N1898" s="496"/>
    </row>
    <row r="1899" spans="1:14" x14ac:dyDescent="0.3">
      <c r="A1899" s="490"/>
      <c r="B1899" s="490"/>
      <c r="C1899" s="673" t="e">
        <f>VLOOKUP(F1899,DB!$D$4:$G$403,4,FALSE)</f>
        <v>#N/A</v>
      </c>
      <c r="D1899" s="674" t="e">
        <f>VLOOKUP(F1899,DB!$D$4:$G$403,3,FALSE)</f>
        <v>#N/A</v>
      </c>
      <c r="E1899" s="675" t="e">
        <f>VLOOKUP(F1899,DB!$D$4:$G$403,2,FALSE)</f>
        <v>#N/A</v>
      </c>
      <c r="F1899" s="491"/>
      <c r="G1899" s="491"/>
      <c r="H1899" s="492"/>
      <c r="I1899" s="493"/>
      <c r="J1899" s="494" t="str">
        <f>IF(I1899="","I열의 환율적용방법 선택",IF(I1899="개별환율", "직접입력 하세요.", IF(OR(I1899="가중평균환율",I1899="송금환율"), "직접입력 하세요.", IF(I1899="원화집행", 1, IF(I1899="월별평균환율(미화)",VLOOKUP(MONTH(A1899),월별평균환율!$B$34:$D$45,2,0), IF(I1899="월별평균환율(현지화)",VLOOKUP(MONTH(A1899),월별평균환율!$B$34:$D$45,3,0)))))))</f>
        <v>I열의 환율적용방법 선택</v>
      </c>
      <c r="K1899" s="495">
        <f t="shared" si="29"/>
        <v>0</v>
      </c>
      <c r="L1899" s="491"/>
      <c r="M1899" s="496"/>
      <c r="N1899" s="496"/>
    </row>
    <row r="1900" spans="1:14" x14ac:dyDescent="0.3">
      <c r="A1900" s="490"/>
      <c r="B1900" s="490"/>
      <c r="C1900" s="673" t="e">
        <f>VLOOKUP(F1900,DB!$D$4:$G$403,4,FALSE)</f>
        <v>#N/A</v>
      </c>
      <c r="D1900" s="674" t="e">
        <f>VLOOKUP(F1900,DB!$D$4:$G$403,3,FALSE)</f>
        <v>#N/A</v>
      </c>
      <c r="E1900" s="675" t="e">
        <f>VLOOKUP(F1900,DB!$D$4:$G$403,2,FALSE)</f>
        <v>#N/A</v>
      </c>
      <c r="F1900" s="491"/>
      <c r="G1900" s="491"/>
      <c r="H1900" s="492"/>
      <c r="I1900" s="493"/>
      <c r="J1900" s="494" t="str">
        <f>IF(I1900="","I열의 환율적용방법 선택",IF(I1900="개별환율", "직접입력 하세요.", IF(OR(I1900="가중평균환율",I1900="송금환율"), "직접입력 하세요.", IF(I1900="원화집행", 1, IF(I1900="월별평균환율(미화)",VLOOKUP(MONTH(A1900),월별평균환율!$B$34:$D$45,2,0), IF(I1900="월별평균환율(현지화)",VLOOKUP(MONTH(A1900),월별평균환율!$B$34:$D$45,3,0)))))))</f>
        <v>I열의 환율적용방법 선택</v>
      </c>
      <c r="K1900" s="495">
        <f t="shared" si="29"/>
        <v>0</v>
      </c>
      <c r="L1900" s="491"/>
      <c r="M1900" s="496"/>
      <c r="N1900" s="496"/>
    </row>
    <row r="1901" spans="1:14" x14ac:dyDescent="0.3">
      <c r="A1901" s="490"/>
      <c r="B1901" s="490"/>
      <c r="C1901" s="673" t="e">
        <f>VLOOKUP(F1901,DB!$D$4:$G$403,4,FALSE)</f>
        <v>#N/A</v>
      </c>
      <c r="D1901" s="674" t="e">
        <f>VLOOKUP(F1901,DB!$D$4:$G$403,3,FALSE)</f>
        <v>#N/A</v>
      </c>
      <c r="E1901" s="675" t="e">
        <f>VLOOKUP(F1901,DB!$D$4:$G$403,2,FALSE)</f>
        <v>#N/A</v>
      </c>
      <c r="F1901" s="491"/>
      <c r="G1901" s="491"/>
      <c r="H1901" s="492"/>
      <c r="I1901" s="493"/>
      <c r="J1901" s="494" t="str">
        <f>IF(I1901="","I열의 환율적용방법 선택",IF(I1901="개별환율", "직접입력 하세요.", IF(OR(I1901="가중평균환율",I1901="송금환율"), "직접입력 하세요.", IF(I1901="원화집행", 1, IF(I1901="월별평균환율(미화)",VLOOKUP(MONTH(A1901),월별평균환율!$B$34:$D$45,2,0), IF(I1901="월별평균환율(현지화)",VLOOKUP(MONTH(A1901),월별평균환율!$B$34:$D$45,3,0)))))))</f>
        <v>I열의 환율적용방법 선택</v>
      </c>
      <c r="K1901" s="495">
        <f t="shared" si="29"/>
        <v>0</v>
      </c>
      <c r="L1901" s="491"/>
      <c r="M1901" s="496"/>
      <c r="N1901" s="496"/>
    </row>
    <row r="1902" spans="1:14" x14ac:dyDescent="0.3">
      <c r="A1902" s="490"/>
      <c r="B1902" s="490"/>
      <c r="C1902" s="673" t="e">
        <f>VLOOKUP(F1902,DB!$D$4:$G$403,4,FALSE)</f>
        <v>#N/A</v>
      </c>
      <c r="D1902" s="674" t="e">
        <f>VLOOKUP(F1902,DB!$D$4:$G$403,3,FALSE)</f>
        <v>#N/A</v>
      </c>
      <c r="E1902" s="675" t="e">
        <f>VLOOKUP(F1902,DB!$D$4:$G$403,2,FALSE)</f>
        <v>#N/A</v>
      </c>
      <c r="F1902" s="491"/>
      <c r="G1902" s="491"/>
      <c r="H1902" s="492"/>
      <c r="I1902" s="493"/>
      <c r="J1902" s="494" t="str">
        <f>IF(I1902="","I열의 환율적용방법 선택",IF(I1902="개별환율", "직접입력 하세요.", IF(OR(I1902="가중평균환율",I1902="송금환율"), "직접입력 하세요.", IF(I1902="원화집행", 1, IF(I1902="월별평균환율(미화)",VLOOKUP(MONTH(A1902),월별평균환율!$B$34:$D$45,2,0), IF(I1902="월별평균환율(현지화)",VLOOKUP(MONTH(A1902),월별평균환율!$B$34:$D$45,3,0)))))))</f>
        <v>I열의 환율적용방법 선택</v>
      </c>
      <c r="K1902" s="495">
        <f t="shared" si="29"/>
        <v>0</v>
      </c>
      <c r="L1902" s="491"/>
      <c r="M1902" s="496"/>
      <c r="N1902" s="496"/>
    </row>
    <row r="1903" spans="1:14" x14ac:dyDescent="0.3">
      <c r="A1903" s="490"/>
      <c r="B1903" s="490"/>
      <c r="C1903" s="673" t="e">
        <f>VLOOKUP(F1903,DB!$D$4:$G$403,4,FALSE)</f>
        <v>#N/A</v>
      </c>
      <c r="D1903" s="674" t="e">
        <f>VLOOKUP(F1903,DB!$D$4:$G$403,3,FALSE)</f>
        <v>#N/A</v>
      </c>
      <c r="E1903" s="675" t="e">
        <f>VLOOKUP(F1903,DB!$D$4:$G$403,2,FALSE)</f>
        <v>#N/A</v>
      </c>
      <c r="F1903" s="491"/>
      <c r="G1903" s="491"/>
      <c r="H1903" s="492"/>
      <c r="I1903" s="493"/>
      <c r="J1903" s="494" t="str">
        <f>IF(I1903="","I열의 환율적용방법 선택",IF(I1903="개별환율", "직접입력 하세요.", IF(OR(I1903="가중평균환율",I1903="송금환율"), "직접입력 하세요.", IF(I1903="원화집행", 1, IF(I1903="월별평균환율(미화)",VLOOKUP(MONTH(A1903),월별평균환율!$B$34:$D$45,2,0), IF(I1903="월별평균환율(현지화)",VLOOKUP(MONTH(A1903),월별평균환율!$B$34:$D$45,3,0)))))))</f>
        <v>I열의 환율적용방법 선택</v>
      </c>
      <c r="K1903" s="495">
        <f t="shared" si="29"/>
        <v>0</v>
      </c>
      <c r="L1903" s="491"/>
      <c r="M1903" s="496"/>
      <c r="N1903" s="496"/>
    </row>
    <row r="1904" spans="1:14" x14ac:dyDescent="0.3">
      <c r="A1904" s="490"/>
      <c r="B1904" s="490"/>
      <c r="C1904" s="673" t="e">
        <f>VLOOKUP(F1904,DB!$D$4:$G$403,4,FALSE)</f>
        <v>#N/A</v>
      </c>
      <c r="D1904" s="674" t="e">
        <f>VLOOKUP(F1904,DB!$D$4:$G$403,3,FALSE)</f>
        <v>#N/A</v>
      </c>
      <c r="E1904" s="675" t="e">
        <f>VLOOKUP(F1904,DB!$D$4:$G$403,2,FALSE)</f>
        <v>#N/A</v>
      </c>
      <c r="F1904" s="491"/>
      <c r="G1904" s="491"/>
      <c r="H1904" s="492"/>
      <c r="I1904" s="493"/>
      <c r="J1904" s="494" t="str">
        <f>IF(I1904="","I열의 환율적용방법 선택",IF(I1904="개별환율", "직접입력 하세요.", IF(OR(I1904="가중평균환율",I1904="송금환율"), "직접입력 하세요.", IF(I1904="원화집행", 1, IF(I1904="월별평균환율(미화)",VLOOKUP(MONTH(A1904),월별평균환율!$B$34:$D$45,2,0), IF(I1904="월별평균환율(현지화)",VLOOKUP(MONTH(A1904),월별평균환율!$B$34:$D$45,3,0)))))))</f>
        <v>I열의 환율적용방법 선택</v>
      </c>
      <c r="K1904" s="495">
        <f t="shared" si="29"/>
        <v>0</v>
      </c>
      <c r="L1904" s="491"/>
      <c r="M1904" s="496"/>
      <c r="N1904" s="496"/>
    </row>
    <row r="1905" spans="1:14" x14ac:dyDescent="0.3">
      <c r="A1905" s="490"/>
      <c r="B1905" s="490"/>
      <c r="C1905" s="673" t="e">
        <f>VLOOKUP(F1905,DB!$D$4:$G$403,4,FALSE)</f>
        <v>#N/A</v>
      </c>
      <c r="D1905" s="674" t="e">
        <f>VLOOKUP(F1905,DB!$D$4:$G$403,3,FALSE)</f>
        <v>#N/A</v>
      </c>
      <c r="E1905" s="675" t="e">
        <f>VLOOKUP(F1905,DB!$D$4:$G$403,2,FALSE)</f>
        <v>#N/A</v>
      </c>
      <c r="F1905" s="491"/>
      <c r="G1905" s="491"/>
      <c r="H1905" s="492"/>
      <c r="I1905" s="493"/>
      <c r="J1905" s="494" t="str">
        <f>IF(I1905="","I열의 환율적용방법 선택",IF(I1905="개별환율", "직접입력 하세요.", IF(OR(I1905="가중평균환율",I1905="송금환율"), "직접입력 하세요.", IF(I1905="원화집행", 1, IF(I1905="월별평균환율(미화)",VLOOKUP(MONTH(A1905),월별평균환율!$B$34:$D$45,2,0), IF(I1905="월별평균환율(현지화)",VLOOKUP(MONTH(A1905),월별평균환율!$B$34:$D$45,3,0)))))))</f>
        <v>I열의 환율적용방법 선택</v>
      </c>
      <c r="K1905" s="495">
        <f t="shared" si="29"/>
        <v>0</v>
      </c>
      <c r="L1905" s="491"/>
      <c r="M1905" s="496"/>
      <c r="N1905" s="496"/>
    </row>
    <row r="1906" spans="1:14" x14ac:dyDescent="0.3">
      <c r="A1906" s="490"/>
      <c r="B1906" s="490"/>
      <c r="C1906" s="673" t="e">
        <f>VLOOKUP(F1906,DB!$D$4:$G$403,4,FALSE)</f>
        <v>#N/A</v>
      </c>
      <c r="D1906" s="674" t="e">
        <f>VLOOKUP(F1906,DB!$D$4:$G$403,3,FALSE)</f>
        <v>#N/A</v>
      </c>
      <c r="E1906" s="675" t="e">
        <f>VLOOKUP(F1906,DB!$D$4:$G$403,2,FALSE)</f>
        <v>#N/A</v>
      </c>
      <c r="F1906" s="491"/>
      <c r="G1906" s="491"/>
      <c r="H1906" s="492"/>
      <c r="I1906" s="493"/>
      <c r="J1906" s="494" t="str">
        <f>IF(I1906="","I열의 환율적용방법 선택",IF(I1906="개별환율", "직접입력 하세요.", IF(OR(I1906="가중평균환율",I1906="송금환율"), "직접입력 하세요.", IF(I1906="원화집행", 1, IF(I1906="월별평균환율(미화)",VLOOKUP(MONTH(A1906),월별평균환율!$B$34:$D$45,2,0), IF(I1906="월별평균환율(현지화)",VLOOKUP(MONTH(A1906),월별평균환율!$B$34:$D$45,3,0)))))))</f>
        <v>I열의 환율적용방법 선택</v>
      </c>
      <c r="K1906" s="495">
        <f t="shared" si="29"/>
        <v>0</v>
      </c>
      <c r="L1906" s="491"/>
      <c r="M1906" s="496"/>
      <c r="N1906" s="496"/>
    </row>
    <row r="1907" spans="1:14" x14ac:dyDescent="0.3">
      <c r="A1907" s="490"/>
      <c r="B1907" s="490"/>
      <c r="C1907" s="673" t="e">
        <f>VLOOKUP(F1907,DB!$D$4:$G$403,4,FALSE)</f>
        <v>#N/A</v>
      </c>
      <c r="D1907" s="674" t="e">
        <f>VLOOKUP(F1907,DB!$D$4:$G$403,3,FALSE)</f>
        <v>#N/A</v>
      </c>
      <c r="E1907" s="675" t="e">
        <f>VLOOKUP(F1907,DB!$D$4:$G$403,2,FALSE)</f>
        <v>#N/A</v>
      </c>
      <c r="F1907" s="491"/>
      <c r="G1907" s="491"/>
      <c r="H1907" s="492"/>
      <c r="I1907" s="493"/>
      <c r="J1907" s="494" t="str">
        <f>IF(I1907="","I열의 환율적용방법 선택",IF(I1907="개별환율", "직접입력 하세요.", IF(OR(I1907="가중평균환율",I1907="송금환율"), "직접입력 하세요.", IF(I1907="원화집행", 1, IF(I1907="월별평균환율(미화)",VLOOKUP(MONTH(A1907),월별평균환율!$B$34:$D$45,2,0), IF(I1907="월별평균환율(현지화)",VLOOKUP(MONTH(A1907),월별평균환율!$B$34:$D$45,3,0)))))))</f>
        <v>I열의 환율적용방법 선택</v>
      </c>
      <c r="K1907" s="495">
        <f t="shared" si="29"/>
        <v>0</v>
      </c>
      <c r="L1907" s="491"/>
      <c r="M1907" s="496"/>
      <c r="N1907" s="496"/>
    </row>
    <row r="1908" spans="1:14" x14ac:dyDescent="0.3">
      <c r="A1908" s="490"/>
      <c r="B1908" s="490"/>
      <c r="C1908" s="673" t="e">
        <f>VLOOKUP(F1908,DB!$D$4:$G$403,4,FALSE)</f>
        <v>#N/A</v>
      </c>
      <c r="D1908" s="674" t="e">
        <f>VLOOKUP(F1908,DB!$D$4:$G$403,3,FALSE)</f>
        <v>#N/A</v>
      </c>
      <c r="E1908" s="675" t="e">
        <f>VLOOKUP(F1908,DB!$D$4:$G$403,2,FALSE)</f>
        <v>#N/A</v>
      </c>
      <c r="F1908" s="491"/>
      <c r="G1908" s="491"/>
      <c r="H1908" s="492"/>
      <c r="I1908" s="493"/>
      <c r="J1908" s="494" t="str">
        <f>IF(I1908="","I열의 환율적용방법 선택",IF(I1908="개별환율", "직접입력 하세요.", IF(OR(I1908="가중평균환율",I1908="송금환율"), "직접입력 하세요.", IF(I1908="원화집행", 1, IF(I1908="월별평균환율(미화)",VLOOKUP(MONTH(A1908),월별평균환율!$B$34:$D$45,2,0), IF(I1908="월별평균환율(현지화)",VLOOKUP(MONTH(A1908),월별평균환율!$B$34:$D$45,3,0)))))))</f>
        <v>I열의 환율적용방법 선택</v>
      </c>
      <c r="K1908" s="495">
        <f t="shared" si="29"/>
        <v>0</v>
      </c>
      <c r="L1908" s="491"/>
      <c r="M1908" s="496"/>
      <c r="N1908" s="496"/>
    </row>
    <row r="1909" spans="1:14" x14ac:dyDescent="0.3">
      <c r="A1909" s="490"/>
      <c r="B1909" s="490"/>
      <c r="C1909" s="673" t="e">
        <f>VLOOKUP(F1909,DB!$D$4:$G$403,4,FALSE)</f>
        <v>#N/A</v>
      </c>
      <c r="D1909" s="674" t="e">
        <f>VLOOKUP(F1909,DB!$D$4:$G$403,3,FALSE)</f>
        <v>#N/A</v>
      </c>
      <c r="E1909" s="675" t="e">
        <f>VLOOKUP(F1909,DB!$D$4:$G$403,2,FALSE)</f>
        <v>#N/A</v>
      </c>
      <c r="F1909" s="491"/>
      <c r="G1909" s="491"/>
      <c r="H1909" s="492"/>
      <c r="I1909" s="493"/>
      <c r="J1909" s="494" t="str">
        <f>IF(I1909="","I열의 환율적용방법 선택",IF(I1909="개별환율", "직접입력 하세요.", IF(OR(I1909="가중평균환율",I1909="송금환율"), "직접입력 하세요.", IF(I1909="원화집행", 1, IF(I1909="월별평균환율(미화)",VLOOKUP(MONTH(A1909),월별평균환율!$B$34:$D$45,2,0), IF(I1909="월별평균환율(현지화)",VLOOKUP(MONTH(A1909),월별평균환율!$B$34:$D$45,3,0)))))))</f>
        <v>I열의 환율적용방법 선택</v>
      </c>
      <c r="K1909" s="495">
        <f t="shared" si="29"/>
        <v>0</v>
      </c>
      <c r="L1909" s="491"/>
      <c r="M1909" s="496"/>
      <c r="N1909" s="496"/>
    </row>
    <row r="1910" spans="1:14" x14ac:dyDescent="0.3">
      <c r="A1910" s="490"/>
      <c r="B1910" s="490"/>
      <c r="C1910" s="673" t="e">
        <f>VLOOKUP(F1910,DB!$D$4:$G$403,4,FALSE)</f>
        <v>#N/A</v>
      </c>
      <c r="D1910" s="674" t="e">
        <f>VLOOKUP(F1910,DB!$D$4:$G$403,3,FALSE)</f>
        <v>#N/A</v>
      </c>
      <c r="E1910" s="675" t="e">
        <f>VLOOKUP(F1910,DB!$D$4:$G$403,2,FALSE)</f>
        <v>#N/A</v>
      </c>
      <c r="F1910" s="491"/>
      <c r="G1910" s="491"/>
      <c r="H1910" s="492"/>
      <c r="I1910" s="493"/>
      <c r="J1910" s="494" t="str">
        <f>IF(I1910="","I열의 환율적용방법 선택",IF(I1910="개별환율", "직접입력 하세요.", IF(OR(I1910="가중평균환율",I1910="송금환율"), "직접입력 하세요.", IF(I1910="원화집행", 1, IF(I1910="월별평균환율(미화)",VLOOKUP(MONTH(A1910),월별평균환율!$B$34:$D$45,2,0), IF(I1910="월별평균환율(현지화)",VLOOKUP(MONTH(A1910),월별평균환율!$B$34:$D$45,3,0)))))))</f>
        <v>I열의 환율적용방법 선택</v>
      </c>
      <c r="K1910" s="495">
        <f t="shared" si="29"/>
        <v>0</v>
      </c>
      <c r="L1910" s="491"/>
      <c r="M1910" s="496"/>
      <c r="N1910" s="496"/>
    </row>
    <row r="1911" spans="1:14" x14ac:dyDescent="0.3">
      <c r="A1911" s="490"/>
      <c r="B1911" s="490"/>
      <c r="C1911" s="673" t="e">
        <f>VLOOKUP(F1911,DB!$D$4:$G$403,4,FALSE)</f>
        <v>#N/A</v>
      </c>
      <c r="D1911" s="674" t="e">
        <f>VLOOKUP(F1911,DB!$D$4:$G$403,3,FALSE)</f>
        <v>#N/A</v>
      </c>
      <c r="E1911" s="675" t="e">
        <f>VLOOKUP(F1911,DB!$D$4:$G$403,2,FALSE)</f>
        <v>#N/A</v>
      </c>
      <c r="F1911" s="491"/>
      <c r="G1911" s="491"/>
      <c r="H1911" s="492"/>
      <c r="I1911" s="493"/>
      <c r="J1911" s="494" t="str">
        <f>IF(I1911="","I열의 환율적용방법 선택",IF(I1911="개별환율", "직접입력 하세요.", IF(OR(I1911="가중평균환율",I1911="송금환율"), "직접입력 하세요.", IF(I1911="원화집행", 1, IF(I1911="월별평균환율(미화)",VLOOKUP(MONTH(A1911),월별평균환율!$B$34:$D$45,2,0), IF(I1911="월별평균환율(현지화)",VLOOKUP(MONTH(A1911),월별평균환율!$B$34:$D$45,3,0)))))))</f>
        <v>I열의 환율적용방법 선택</v>
      </c>
      <c r="K1911" s="495">
        <f t="shared" si="29"/>
        <v>0</v>
      </c>
      <c r="L1911" s="491"/>
      <c r="M1911" s="496"/>
      <c r="N1911" s="496"/>
    </row>
    <row r="1912" spans="1:14" x14ac:dyDescent="0.3">
      <c r="A1912" s="490"/>
      <c r="B1912" s="490"/>
      <c r="C1912" s="673" t="e">
        <f>VLOOKUP(F1912,DB!$D$4:$G$403,4,FALSE)</f>
        <v>#N/A</v>
      </c>
      <c r="D1912" s="674" t="e">
        <f>VLOOKUP(F1912,DB!$D$4:$G$403,3,FALSE)</f>
        <v>#N/A</v>
      </c>
      <c r="E1912" s="675" t="e">
        <f>VLOOKUP(F1912,DB!$D$4:$G$403,2,FALSE)</f>
        <v>#N/A</v>
      </c>
      <c r="F1912" s="491"/>
      <c r="G1912" s="491"/>
      <c r="H1912" s="492"/>
      <c r="I1912" s="493"/>
      <c r="J1912" s="494" t="str">
        <f>IF(I1912="","I열의 환율적용방법 선택",IF(I1912="개별환율", "직접입력 하세요.", IF(OR(I1912="가중평균환율",I1912="송금환율"), "직접입력 하세요.", IF(I1912="원화집행", 1, IF(I1912="월별평균환율(미화)",VLOOKUP(MONTH(A1912),월별평균환율!$B$34:$D$45,2,0), IF(I1912="월별평균환율(현지화)",VLOOKUP(MONTH(A1912),월별평균환율!$B$34:$D$45,3,0)))))))</f>
        <v>I열의 환율적용방법 선택</v>
      </c>
      <c r="K1912" s="495">
        <f t="shared" si="29"/>
        <v>0</v>
      </c>
      <c r="L1912" s="491"/>
      <c r="M1912" s="496"/>
      <c r="N1912" s="496"/>
    </row>
    <row r="1913" spans="1:14" x14ac:dyDescent="0.3">
      <c r="A1913" s="490"/>
      <c r="B1913" s="490"/>
      <c r="C1913" s="673" t="e">
        <f>VLOOKUP(F1913,DB!$D$4:$G$403,4,FALSE)</f>
        <v>#N/A</v>
      </c>
      <c r="D1913" s="674" t="e">
        <f>VLOOKUP(F1913,DB!$D$4:$G$403,3,FALSE)</f>
        <v>#N/A</v>
      </c>
      <c r="E1913" s="675" t="e">
        <f>VLOOKUP(F1913,DB!$D$4:$G$403,2,FALSE)</f>
        <v>#N/A</v>
      </c>
      <c r="F1913" s="491"/>
      <c r="G1913" s="491"/>
      <c r="H1913" s="492"/>
      <c r="I1913" s="493"/>
      <c r="J1913" s="494" t="str">
        <f>IF(I1913="","I열의 환율적용방법 선택",IF(I1913="개별환율", "직접입력 하세요.", IF(OR(I1913="가중평균환율",I1913="송금환율"), "직접입력 하세요.", IF(I1913="원화집행", 1, IF(I1913="월별평균환율(미화)",VLOOKUP(MONTH(A1913),월별평균환율!$B$34:$D$45,2,0), IF(I1913="월별평균환율(현지화)",VLOOKUP(MONTH(A1913),월별평균환율!$B$34:$D$45,3,0)))))))</f>
        <v>I열의 환율적용방법 선택</v>
      </c>
      <c r="K1913" s="495">
        <f t="shared" si="29"/>
        <v>0</v>
      </c>
      <c r="L1913" s="491"/>
      <c r="M1913" s="496"/>
      <c r="N1913" s="496"/>
    </row>
    <row r="1914" spans="1:14" x14ac:dyDescent="0.3">
      <c r="A1914" s="490"/>
      <c r="B1914" s="490"/>
      <c r="C1914" s="673" t="e">
        <f>VLOOKUP(F1914,DB!$D$4:$G$403,4,FALSE)</f>
        <v>#N/A</v>
      </c>
      <c r="D1914" s="674" t="e">
        <f>VLOOKUP(F1914,DB!$D$4:$G$403,3,FALSE)</f>
        <v>#N/A</v>
      </c>
      <c r="E1914" s="675" t="e">
        <f>VLOOKUP(F1914,DB!$D$4:$G$403,2,FALSE)</f>
        <v>#N/A</v>
      </c>
      <c r="F1914" s="491"/>
      <c r="G1914" s="491"/>
      <c r="H1914" s="492"/>
      <c r="I1914" s="493"/>
      <c r="J1914" s="494" t="str">
        <f>IF(I1914="","I열의 환율적용방법 선택",IF(I1914="개별환율", "직접입력 하세요.", IF(OR(I1914="가중평균환율",I1914="송금환율"), "직접입력 하세요.", IF(I1914="원화집행", 1, IF(I1914="월별평균환율(미화)",VLOOKUP(MONTH(A1914),월별평균환율!$B$34:$D$45,2,0), IF(I1914="월별평균환율(현지화)",VLOOKUP(MONTH(A1914),월별평균환율!$B$34:$D$45,3,0)))))))</f>
        <v>I열의 환율적용방법 선택</v>
      </c>
      <c r="K1914" s="495">
        <f t="shared" si="29"/>
        <v>0</v>
      </c>
      <c r="L1914" s="491"/>
      <c r="M1914" s="496"/>
      <c r="N1914" s="496"/>
    </row>
    <row r="1915" spans="1:14" x14ac:dyDescent="0.3">
      <c r="A1915" s="490"/>
      <c r="B1915" s="490"/>
      <c r="C1915" s="673" t="e">
        <f>VLOOKUP(F1915,DB!$D$4:$G$403,4,FALSE)</f>
        <v>#N/A</v>
      </c>
      <c r="D1915" s="674" t="e">
        <f>VLOOKUP(F1915,DB!$D$4:$G$403,3,FALSE)</f>
        <v>#N/A</v>
      </c>
      <c r="E1915" s="675" t="e">
        <f>VLOOKUP(F1915,DB!$D$4:$G$403,2,FALSE)</f>
        <v>#N/A</v>
      </c>
      <c r="F1915" s="491"/>
      <c r="G1915" s="491"/>
      <c r="H1915" s="492"/>
      <c r="I1915" s="493"/>
      <c r="J1915" s="494" t="str">
        <f>IF(I1915="","I열의 환율적용방법 선택",IF(I1915="개별환율", "직접입력 하세요.", IF(OR(I1915="가중평균환율",I1915="송금환율"), "직접입력 하세요.", IF(I1915="원화집행", 1, IF(I1915="월별평균환율(미화)",VLOOKUP(MONTH(A1915),월별평균환율!$B$34:$D$45,2,0), IF(I1915="월별평균환율(현지화)",VLOOKUP(MONTH(A1915),월별평균환율!$B$34:$D$45,3,0)))))))</f>
        <v>I열의 환율적용방법 선택</v>
      </c>
      <c r="K1915" s="495">
        <f t="shared" si="29"/>
        <v>0</v>
      </c>
      <c r="L1915" s="491"/>
      <c r="M1915" s="496"/>
      <c r="N1915" s="496"/>
    </row>
    <row r="1916" spans="1:14" x14ac:dyDescent="0.3">
      <c r="A1916" s="490"/>
      <c r="B1916" s="490"/>
      <c r="C1916" s="673" t="e">
        <f>VLOOKUP(F1916,DB!$D$4:$G$403,4,FALSE)</f>
        <v>#N/A</v>
      </c>
      <c r="D1916" s="674" t="e">
        <f>VLOOKUP(F1916,DB!$D$4:$G$403,3,FALSE)</f>
        <v>#N/A</v>
      </c>
      <c r="E1916" s="675" t="e">
        <f>VLOOKUP(F1916,DB!$D$4:$G$403,2,FALSE)</f>
        <v>#N/A</v>
      </c>
      <c r="F1916" s="491"/>
      <c r="G1916" s="491"/>
      <c r="H1916" s="492"/>
      <c r="I1916" s="493"/>
      <c r="J1916" s="494" t="str">
        <f>IF(I1916="","I열의 환율적용방법 선택",IF(I1916="개별환율", "직접입력 하세요.", IF(OR(I1916="가중평균환율",I1916="송금환율"), "직접입력 하세요.", IF(I1916="원화집행", 1, IF(I1916="월별평균환율(미화)",VLOOKUP(MONTH(A1916),월별평균환율!$B$34:$D$45,2,0), IF(I1916="월별평균환율(현지화)",VLOOKUP(MONTH(A1916),월별평균환율!$B$34:$D$45,3,0)))))))</f>
        <v>I열의 환율적용방법 선택</v>
      </c>
      <c r="K1916" s="495">
        <f t="shared" si="29"/>
        <v>0</v>
      </c>
      <c r="L1916" s="491"/>
      <c r="M1916" s="496"/>
      <c r="N1916" s="496"/>
    </row>
    <row r="1917" spans="1:14" x14ac:dyDescent="0.3">
      <c r="A1917" s="490"/>
      <c r="B1917" s="490"/>
      <c r="C1917" s="673" t="e">
        <f>VLOOKUP(F1917,DB!$D$4:$G$403,4,FALSE)</f>
        <v>#N/A</v>
      </c>
      <c r="D1917" s="674" t="e">
        <f>VLOOKUP(F1917,DB!$D$4:$G$403,3,FALSE)</f>
        <v>#N/A</v>
      </c>
      <c r="E1917" s="675" t="e">
        <f>VLOOKUP(F1917,DB!$D$4:$G$403,2,FALSE)</f>
        <v>#N/A</v>
      </c>
      <c r="F1917" s="491"/>
      <c r="G1917" s="491"/>
      <c r="H1917" s="492"/>
      <c r="I1917" s="493"/>
      <c r="J1917" s="494" t="str">
        <f>IF(I1917="","I열의 환율적용방법 선택",IF(I1917="개별환율", "직접입력 하세요.", IF(OR(I1917="가중평균환율",I1917="송금환율"), "직접입력 하세요.", IF(I1917="원화집행", 1, IF(I1917="월별평균환율(미화)",VLOOKUP(MONTH(A1917),월별평균환율!$B$34:$D$45,2,0), IF(I1917="월별평균환율(현지화)",VLOOKUP(MONTH(A1917),월별평균환율!$B$34:$D$45,3,0)))))))</f>
        <v>I열의 환율적용방법 선택</v>
      </c>
      <c r="K1917" s="495">
        <f t="shared" si="29"/>
        <v>0</v>
      </c>
      <c r="L1917" s="491"/>
      <c r="M1917" s="496"/>
      <c r="N1917" s="496"/>
    </row>
    <row r="1918" spans="1:14" x14ac:dyDescent="0.3">
      <c r="A1918" s="490"/>
      <c r="B1918" s="490"/>
      <c r="C1918" s="673" t="e">
        <f>VLOOKUP(F1918,DB!$D$4:$G$403,4,FALSE)</f>
        <v>#N/A</v>
      </c>
      <c r="D1918" s="674" t="e">
        <f>VLOOKUP(F1918,DB!$D$4:$G$403,3,FALSE)</f>
        <v>#N/A</v>
      </c>
      <c r="E1918" s="675" t="e">
        <f>VLOOKUP(F1918,DB!$D$4:$G$403,2,FALSE)</f>
        <v>#N/A</v>
      </c>
      <c r="F1918" s="491"/>
      <c r="G1918" s="491"/>
      <c r="H1918" s="492"/>
      <c r="I1918" s="493"/>
      <c r="J1918" s="494" t="str">
        <f>IF(I1918="","I열의 환율적용방법 선택",IF(I1918="개별환율", "직접입력 하세요.", IF(OR(I1918="가중평균환율",I1918="송금환율"), "직접입력 하세요.", IF(I1918="원화집행", 1, IF(I1918="월별평균환율(미화)",VLOOKUP(MONTH(A1918),월별평균환율!$B$34:$D$45,2,0), IF(I1918="월별평균환율(현지화)",VLOOKUP(MONTH(A1918),월별평균환율!$B$34:$D$45,3,0)))))))</f>
        <v>I열의 환율적용방법 선택</v>
      </c>
      <c r="K1918" s="495">
        <f t="shared" si="29"/>
        <v>0</v>
      </c>
      <c r="L1918" s="491"/>
      <c r="M1918" s="496"/>
      <c r="N1918" s="496"/>
    </row>
    <row r="1919" spans="1:14" x14ac:dyDescent="0.3">
      <c r="A1919" s="490"/>
      <c r="B1919" s="490"/>
      <c r="C1919" s="673" t="e">
        <f>VLOOKUP(F1919,DB!$D$4:$G$403,4,FALSE)</f>
        <v>#N/A</v>
      </c>
      <c r="D1919" s="674" t="e">
        <f>VLOOKUP(F1919,DB!$D$4:$G$403,3,FALSE)</f>
        <v>#N/A</v>
      </c>
      <c r="E1919" s="675" t="e">
        <f>VLOOKUP(F1919,DB!$D$4:$G$403,2,FALSE)</f>
        <v>#N/A</v>
      </c>
      <c r="F1919" s="491"/>
      <c r="G1919" s="491"/>
      <c r="H1919" s="492"/>
      <c r="I1919" s="493"/>
      <c r="J1919" s="494" t="str">
        <f>IF(I1919="","I열의 환율적용방법 선택",IF(I1919="개별환율", "직접입력 하세요.", IF(OR(I1919="가중평균환율",I1919="송금환율"), "직접입력 하세요.", IF(I1919="원화집행", 1, IF(I1919="월별평균환율(미화)",VLOOKUP(MONTH(A1919),월별평균환율!$B$34:$D$45,2,0), IF(I1919="월별평균환율(현지화)",VLOOKUP(MONTH(A1919),월별평균환율!$B$34:$D$45,3,0)))))))</f>
        <v>I열의 환율적용방법 선택</v>
      </c>
      <c r="K1919" s="495">
        <f t="shared" si="29"/>
        <v>0</v>
      </c>
      <c r="L1919" s="491"/>
      <c r="M1919" s="496"/>
      <c r="N1919" s="496"/>
    </row>
    <row r="1920" spans="1:14" x14ac:dyDescent="0.3">
      <c r="A1920" s="490"/>
      <c r="B1920" s="490"/>
      <c r="C1920" s="673" t="e">
        <f>VLOOKUP(F1920,DB!$D$4:$G$403,4,FALSE)</f>
        <v>#N/A</v>
      </c>
      <c r="D1920" s="674" t="e">
        <f>VLOOKUP(F1920,DB!$D$4:$G$403,3,FALSE)</f>
        <v>#N/A</v>
      </c>
      <c r="E1920" s="675" t="e">
        <f>VLOOKUP(F1920,DB!$D$4:$G$403,2,FALSE)</f>
        <v>#N/A</v>
      </c>
      <c r="F1920" s="491"/>
      <c r="G1920" s="491"/>
      <c r="H1920" s="492"/>
      <c r="I1920" s="493"/>
      <c r="J1920" s="494" t="str">
        <f>IF(I1920="","I열의 환율적용방법 선택",IF(I1920="개별환율", "직접입력 하세요.", IF(OR(I1920="가중평균환율",I1920="송금환율"), "직접입력 하세요.", IF(I1920="원화집행", 1, IF(I1920="월별평균환율(미화)",VLOOKUP(MONTH(A1920),월별평균환율!$B$34:$D$45,2,0), IF(I1920="월별평균환율(현지화)",VLOOKUP(MONTH(A1920),월별평균환율!$B$34:$D$45,3,0)))))))</f>
        <v>I열의 환율적용방법 선택</v>
      </c>
      <c r="K1920" s="495">
        <f t="shared" si="29"/>
        <v>0</v>
      </c>
      <c r="L1920" s="491"/>
      <c r="M1920" s="496"/>
      <c r="N1920" s="496"/>
    </row>
    <row r="1921" spans="1:14" x14ac:dyDescent="0.3">
      <c r="A1921" s="490"/>
      <c r="B1921" s="490"/>
      <c r="C1921" s="673" t="e">
        <f>VLOOKUP(F1921,DB!$D$4:$G$403,4,FALSE)</f>
        <v>#N/A</v>
      </c>
      <c r="D1921" s="674" t="e">
        <f>VLOOKUP(F1921,DB!$D$4:$G$403,3,FALSE)</f>
        <v>#N/A</v>
      </c>
      <c r="E1921" s="675" t="e">
        <f>VLOOKUP(F1921,DB!$D$4:$G$403,2,FALSE)</f>
        <v>#N/A</v>
      </c>
      <c r="F1921" s="491"/>
      <c r="G1921" s="491"/>
      <c r="H1921" s="492"/>
      <c r="I1921" s="493"/>
      <c r="J1921" s="494" t="str">
        <f>IF(I1921="","I열의 환율적용방법 선택",IF(I1921="개별환율", "직접입력 하세요.", IF(OR(I1921="가중평균환율",I1921="송금환율"), "직접입력 하세요.", IF(I1921="원화집행", 1, IF(I1921="월별평균환율(미화)",VLOOKUP(MONTH(A1921),월별평균환율!$B$34:$D$45,2,0), IF(I1921="월별평균환율(현지화)",VLOOKUP(MONTH(A1921),월별평균환율!$B$34:$D$45,3,0)))))))</f>
        <v>I열의 환율적용방법 선택</v>
      </c>
      <c r="K1921" s="495">
        <f t="shared" si="29"/>
        <v>0</v>
      </c>
      <c r="L1921" s="491"/>
      <c r="M1921" s="496"/>
      <c r="N1921" s="496"/>
    </row>
    <row r="1922" spans="1:14" x14ac:dyDescent="0.3">
      <c r="A1922" s="490"/>
      <c r="B1922" s="490"/>
      <c r="C1922" s="673" t="e">
        <f>VLOOKUP(F1922,DB!$D$4:$G$403,4,FALSE)</f>
        <v>#N/A</v>
      </c>
      <c r="D1922" s="674" t="e">
        <f>VLOOKUP(F1922,DB!$D$4:$G$403,3,FALSE)</f>
        <v>#N/A</v>
      </c>
      <c r="E1922" s="675" t="e">
        <f>VLOOKUP(F1922,DB!$D$4:$G$403,2,FALSE)</f>
        <v>#N/A</v>
      </c>
      <c r="F1922" s="491"/>
      <c r="G1922" s="491"/>
      <c r="H1922" s="492"/>
      <c r="I1922" s="493"/>
      <c r="J1922" s="494" t="str">
        <f>IF(I1922="","I열의 환율적용방법 선택",IF(I1922="개별환율", "직접입력 하세요.", IF(OR(I1922="가중평균환율",I1922="송금환율"), "직접입력 하세요.", IF(I1922="원화집행", 1, IF(I1922="월별평균환율(미화)",VLOOKUP(MONTH(A1922),월별평균환율!$B$34:$D$45,2,0), IF(I1922="월별평균환율(현지화)",VLOOKUP(MONTH(A1922),월별평균환율!$B$34:$D$45,3,0)))))))</f>
        <v>I열의 환율적용방법 선택</v>
      </c>
      <c r="K1922" s="495">
        <f t="shared" si="29"/>
        <v>0</v>
      </c>
      <c r="L1922" s="491"/>
      <c r="M1922" s="496"/>
      <c r="N1922" s="496"/>
    </row>
    <row r="1923" spans="1:14" x14ac:dyDescent="0.3">
      <c r="A1923" s="490"/>
      <c r="B1923" s="490"/>
      <c r="C1923" s="673" t="e">
        <f>VLOOKUP(F1923,DB!$D$4:$G$403,4,FALSE)</f>
        <v>#N/A</v>
      </c>
      <c r="D1923" s="674" t="e">
        <f>VLOOKUP(F1923,DB!$D$4:$G$403,3,FALSE)</f>
        <v>#N/A</v>
      </c>
      <c r="E1923" s="675" t="e">
        <f>VLOOKUP(F1923,DB!$D$4:$G$403,2,FALSE)</f>
        <v>#N/A</v>
      </c>
      <c r="F1923" s="491"/>
      <c r="G1923" s="491"/>
      <c r="H1923" s="492"/>
      <c r="I1923" s="493"/>
      <c r="J1923" s="494" t="str">
        <f>IF(I1923="","I열의 환율적용방법 선택",IF(I1923="개별환율", "직접입력 하세요.", IF(OR(I1923="가중평균환율",I1923="송금환율"), "직접입력 하세요.", IF(I1923="원화집행", 1, IF(I1923="월별평균환율(미화)",VLOOKUP(MONTH(A1923),월별평균환율!$B$34:$D$45,2,0), IF(I1923="월별평균환율(현지화)",VLOOKUP(MONTH(A1923),월별평균환율!$B$34:$D$45,3,0)))))))</f>
        <v>I열의 환율적용방법 선택</v>
      </c>
      <c r="K1923" s="495">
        <f t="shared" si="29"/>
        <v>0</v>
      </c>
      <c r="L1923" s="491"/>
      <c r="M1923" s="496"/>
      <c r="N1923" s="496"/>
    </row>
    <row r="1924" spans="1:14" x14ac:dyDescent="0.3">
      <c r="A1924" s="490"/>
      <c r="B1924" s="490"/>
      <c r="C1924" s="673" t="e">
        <f>VLOOKUP(F1924,DB!$D$4:$G$403,4,FALSE)</f>
        <v>#N/A</v>
      </c>
      <c r="D1924" s="674" t="e">
        <f>VLOOKUP(F1924,DB!$D$4:$G$403,3,FALSE)</f>
        <v>#N/A</v>
      </c>
      <c r="E1924" s="675" t="e">
        <f>VLOOKUP(F1924,DB!$D$4:$G$403,2,FALSE)</f>
        <v>#N/A</v>
      </c>
      <c r="F1924" s="491"/>
      <c r="G1924" s="491"/>
      <c r="H1924" s="492"/>
      <c r="I1924" s="493"/>
      <c r="J1924" s="494" t="str">
        <f>IF(I1924="","I열의 환율적용방법 선택",IF(I1924="개별환율", "직접입력 하세요.", IF(OR(I1924="가중평균환율",I1924="송금환율"), "직접입력 하세요.", IF(I1924="원화집행", 1, IF(I1924="월별평균환율(미화)",VLOOKUP(MONTH(A1924),월별평균환율!$B$34:$D$45,2,0), IF(I1924="월별평균환율(현지화)",VLOOKUP(MONTH(A1924),월별평균환율!$B$34:$D$45,3,0)))))))</f>
        <v>I열의 환율적용방법 선택</v>
      </c>
      <c r="K1924" s="495">
        <f t="shared" si="29"/>
        <v>0</v>
      </c>
      <c r="L1924" s="491"/>
      <c r="M1924" s="496"/>
      <c r="N1924" s="496"/>
    </row>
    <row r="1925" spans="1:14" x14ac:dyDescent="0.3">
      <c r="A1925" s="490"/>
      <c r="B1925" s="490"/>
      <c r="C1925" s="673" t="e">
        <f>VLOOKUP(F1925,DB!$D$4:$G$403,4,FALSE)</f>
        <v>#N/A</v>
      </c>
      <c r="D1925" s="674" t="e">
        <f>VLOOKUP(F1925,DB!$D$4:$G$403,3,FALSE)</f>
        <v>#N/A</v>
      </c>
      <c r="E1925" s="675" t="e">
        <f>VLOOKUP(F1925,DB!$D$4:$G$403,2,FALSE)</f>
        <v>#N/A</v>
      </c>
      <c r="F1925" s="491"/>
      <c r="G1925" s="491"/>
      <c r="H1925" s="492"/>
      <c r="I1925" s="493"/>
      <c r="J1925" s="494" t="str">
        <f>IF(I1925="","I열의 환율적용방법 선택",IF(I1925="개별환율", "직접입력 하세요.", IF(OR(I1925="가중평균환율",I1925="송금환율"), "직접입력 하세요.", IF(I1925="원화집행", 1, IF(I1925="월별평균환율(미화)",VLOOKUP(MONTH(A1925),월별평균환율!$B$34:$D$45,2,0), IF(I1925="월별평균환율(현지화)",VLOOKUP(MONTH(A1925),월별평균환율!$B$34:$D$45,3,0)))))))</f>
        <v>I열의 환율적용방법 선택</v>
      </c>
      <c r="K1925" s="495">
        <f t="shared" ref="K1925:K1988" si="30">IFERROR(ROUND(H1925*J1925, 0),0)</f>
        <v>0</v>
      </c>
      <c r="L1925" s="491"/>
      <c r="M1925" s="496"/>
      <c r="N1925" s="496"/>
    </row>
    <row r="1926" spans="1:14" x14ac:dyDescent="0.3">
      <c r="A1926" s="490"/>
      <c r="B1926" s="490"/>
      <c r="C1926" s="673" t="e">
        <f>VLOOKUP(F1926,DB!$D$4:$G$403,4,FALSE)</f>
        <v>#N/A</v>
      </c>
      <c r="D1926" s="674" t="e">
        <f>VLOOKUP(F1926,DB!$D$4:$G$403,3,FALSE)</f>
        <v>#N/A</v>
      </c>
      <c r="E1926" s="675" t="e">
        <f>VLOOKUP(F1926,DB!$D$4:$G$403,2,FALSE)</f>
        <v>#N/A</v>
      </c>
      <c r="F1926" s="491"/>
      <c r="G1926" s="491"/>
      <c r="H1926" s="492"/>
      <c r="I1926" s="493"/>
      <c r="J1926" s="494" t="str">
        <f>IF(I1926="","I열의 환율적용방법 선택",IF(I1926="개별환율", "직접입력 하세요.", IF(OR(I1926="가중평균환율",I1926="송금환율"), "직접입력 하세요.", IF(I1926="원화집행", 1, IF(I1926="월별평균환율(미화)",VLOOKUP(MONTH(A1926),월별평균환율!$B$34:$D$45,2,0), IF(I1926="월별평균환율(현지화)",VLOOKUP(MONTH(A1926),월별평균환율!$B$34:$D$45,3,0)))))))</f>
        <v>I열의 환율적용방법 선택</v>
      </c>
      <c r="K1926" s="495">
        <f t="shared" si="30"/>
        <v>0</v>
      </c>
      <c r="L1926" s="491"/>
      <c r="M1926" s="496"/>
      <c r="N1926" s="496"/>
    </row>
    <row r="1927" spans="1:14" x14ac:dyDescent="0.3">
      <c r="A1927" s="490"/>
      <c r="B1927" s="490"/>
      <c r="C1927" s="673" t="e">
        <f>VLOOKUP(F1927,DB!$D$4:$G$403,4,FALSE)</f>
        <v>#N/A</v>
      </c>
      <c r="D1927" s="674" t="e">
        <f>VLOOKUP(F1927,DB!$D$4:$G$403,3,FALSE)</f>
        <v>#N/A</v>
      </c>
      <c r="E1927" s="675" t="e">
        <f>VLOOKUP(F1927,DB!$D$4:$G$403,2,FALSE)</f>
        <v>#N/A</v>
      </c>
      <c r="F1927" s="491"/>
      <c r="G1927" s="491"/>
      <c r="H1927" s="492"/>
      <c r="I1927" s="493"/>
      <c r="J1927" s="494" t="str">
        <f>IF(I1927="","I열의 환율적용방법 선택",IF(I1927="개별환율", "직접입력 하세요.", IF(OR(I1927="가중평균환율",I1927="송금환율"), "직접입력 하세요.", IF(I1927="원화집행", 1, IF(I1927="월별평균환율(미화)",VLOOKUP(MONTH(A1927),월별평균환율!$B$34:$D$45,2,0), IF(I1927="월별평균환율(현지화)",VLOOKUP(MONTH(A1927),월별평균환율!$B$34:$D$45,3,0)))))))</f>
        <v>I열의 환율적용방법 선택</v>
      </c>
      <c r="K1927" s="495">
        <f t="shared" si="30"/>
        <v>0</v>
      </c>
      <c r="L1927" s="491"/>
      <c r="M1927" s="496"/>
      <c r="N1927" s="496"/>
    </row>
    <row r="1928" spans="1:14" x14ac:dyDescent="0.3">
      <c r="A1928" s="490"/>
      <c r="B1928" s="490"/>
      <c r="C1928" s="673" t="e">
        <f>VLOOKUP(F1928,DB!$D$4:$G$403,4,FALSE)</f>
        <v>#N/A</v>
      </c>
      <c r="D1928" s="674" t="e">
        <f>VLOOKUP(F1928,DB!$D$4:$G$403,3,FALSE)</f>
        <v>#N/A</v>
      </c>
      <c r="E1928" s="675" t="e">
        <f>VLOOKUP(F1928,DB!$D$4:$G$403,2,FALSE)</f>
        <v>#N/A</v>
      </c>
      <c r="F1928" s="491"/>
      <c r="G1928" s="491"/>
      <c r="H1928" s="492"/>
      <c r="I1928" s="493"/>
      <c r="J1928" s="494" t="str">
        <f>IF(I1928="","I열의 환율적용방법 선택",IF(I1928="개별환율", "직접입력 하세요.", IF(OR(I1928="가중평균환율",I1928="송금환율"), "직접입력 하세요.", IF(I1928="원화집행", 1, IF(I1928="월별평균환율(미화)",VLOOKUP(MONTH(A1928),월별평균환율!$B$34:$D$45,2,0), IF(I1928="월별평균환율(현지화)",VLOOKUP(MONTH(A1928),월별평균환율!$B$34:$D$45,3,0)))))))</f>
        <v>I열의 환율적용방법 선택</v>
      </c>
      <c r="K1928" s="495">
        <f t="shared" si="30"/>
        <v>0</v>
      </c>
      <c r="L1928" s="491"/>
      <c r="M1928" s="496"/>
      <c r="N1928" s="496"/>
    </row>
    <row r="1929" spans="1:14" x14ac:dyDescent="0.3">
      <c r="A1929" s="490"/>
      <c r="B1929" s="490"/>
      <c r="C1929" s="673" t="e">
        <f>VLOOKUP(F1929,DB!$D$4:$G$403,4,FALSE)</f>
        <v>#N/A</v>
      </c>
      <c r="D1929" s="674" t="e">
        <f>VLOOKUP(F1929,DB!$D$4:$G$403,3,FALSE)</f>
        <v>#N/A</v>
      </c>
      <c r="E1929" s="675" t="e">
        <f>VLOOKUP(F1929,DB!$D$4:$G$403,2,FALSE)</f>
        <v>#N/A</v>
      </c>
      <c r="F1929" s="491"/>
      <c r="G1929" s="491"/>
      <c r="H1929" s="492"/>
      <c r="I1929" s="493"/>
      <c r="J1929" s="494" t="str">
        <f>IF(I1929="","I열의 환율적용방법 선택",IF(I1929="개별환율", "직접입력 하세요.", IF(OR(I1929="가중평균환율",I1929="송금환율"), "직접입력 하세요.", IF(I1929="원화집행", 1, IF(I1929="월별평균환율(미화)",VLOOKUP(MONTH(A1929),월별평균환율!$B$34:$D$45,2,0), IF(I1929="월별평균환율(현지화)",VLOOKUP(MONTH(A1929),월별평균환율!$B$34:$D$45,3,0)))))))</f>
        <v>I열의 환율적용방법 선택</v>
      </c>
      <c r="K1929" s="495">
        <f t="shared" si="30"/>
        <v>0</v>
      </c>
      <c r="L1929" s="491"/>
      <c r="M1929" s="496"/>
      <c r="N1929" s="496"/>
    </row>
    <row r="1930" spans="1:14" x14ac:dyDescent="0.3">
      <c r="A1930" s="490"/>
      <c r="B1930" s="490"/>
      <c r="C1930" s="673" t="e">
        <f>VLOOKUP(F1930,DB!$D$4:$G$403,4,FALSE)</f>
        <v>#N/A</v>
      </c>
      <c r="D1930" s="674" t="e">
        <f>VLOOKUP(F1930,DB!$D$4:$G$403,3,FALSE)</f>
        <v>#N/A</v>
      </c>
      <c r="E1930" s="675" t="e">
        <f>VLOOKUP(F1930,DB!$D$4:$G$403,2,FALSE)</f>
        <v>#N/A</v>
      </c>
      <c r="F1930" s="491"/>
      <c r="G1930" s="491"/>
      <c r="H1930" s="492"/>
      <c r="I1930" s="493"/>
      <c r="J1930" s="494" t="str">
        <f>IF(I1930="","I열의 환율적용방법 선택",IF(I1930="개별환율", "직접입력 하세요.", IF(OR(I1930="가중평균환율",I1930="송금환율"), "직접입력 하세요.", IF(I1930="원화집행", 1, IF(I1930="월별평균환율(미화)",VLOOKUP(MONTH(A1930),월별평균환율!$B$34:$D$45,2,0), IF(I1930="월별평균환율(현지화)",VLOOKUP(MONTH(A1930),월별평균환율!$B$34:$D$45,3,0)))))))</f>
        <v>I열의 환율적용방법 선택</v>
      </c>
      <c r="K1930" s="495">
        <f t="shared" si="30"/>
        <v>0</v>
      </c>
      <c r="L1930" s="491"/>
      <c r="M1930" s="496"/>
      <c r="N1930" s="496"/>
    </row>
    <row r="1931" spans="1:14" x14ac:dyDescent="0.3">
      <c r="A1931" s="490"/>
      <c r="B1931" s="490"/>
      <c r="C1931" s="673" t="e">
        <f>VLOOKUP(F1931,DB!$D$4:$G$403,4,FALSE)</f>
        <v>#N/A</v>
      </c>
      <c r="D1931" s="674" t="e">
        <f>VLOOKUP(F1931,DB!$D$4:$G$403,3,FALSE)</f>
        <v>#N/A</v>
      </c>
      <c r="E1931" s="675" t="e">
        <f>VLOOKUP(F1931,DB!$D$4:$G$403,2,FALSE)</f>
        <v>#N/A</v>
      </c>
      <c r="F1931" s="491"/>
      <c r="G1931" s="491"/>
      <c r="H1931" s="492"/>
      <c r="I1931" s="493"/>
      <c r="J1931" s="494" t="str">
        <f>IF(I1931="","I열의 환율적용방법 선택",IF(I1931="개별환율", "직접입력 하세요.", IF(OR(I1931="가중평균환율",I1931="송금환율"), "직접입력 하세요.", IF(I1931="원화집행", 1, IF(I1931="월별평균환율(미화)",VLOOKUP(MONTH(A1931),월별평균환율!$B$34:$D$45,2,0), IF(I1931="월별평균환율(현지화)",VLOOKUP(MONTH(A1931),월별평균환율!$B$34:$D$45,3,0)))))))</f>
        <v>I열의 환율적용방법 선택</v>
      </c>
      <c r="K1931" s="495">
        <f t="shared" si="30"/>
        <v>0</v>
      </c>
      <c r="L1931" s="491"/>
      <c r="M1931" s="496"/>
      <c r="N1931" s="496"/>
    </row>
    <row r="1932" spans="1:14" x14ac:dyDescent="0.3">
      <c r="A1932" s="490"/>
      <c r="B1932" s="490"/>
      <c r="C1932" s="673" t="e">
        <f>VLOOKUP(F1932,DB!$D$4:$G$403,4,FALSE)</f>
        <v>#N/A</v>
      </c>
      <c r="D1932" s="674" t="e">
        <f>VLOOKUP(F1932,DB!$D$4:$G$403,3,FALSE)</f>
        <v>#N/A</v>
      </c>
      <c r="E1932" s="675" t="e">
        <f>VLOOKUP(F1932,DB!$D$4:$G$403,2,FALSE)</f>
        <v>#N/A</v>
      </c>
      <c r="F1932" s="491"/>
      <c r="G1932" s="491"/>
      <c r="H1932" s="492"/>
      <c r="I1932" s="493"/>
      <c r="J1932" s="494" t="str">
        <f>IF(I1932="","I열의 환율적용방법 선택",IF(I1932="개별환율", "직접입력 하세요.", IF(OR(I1932="가중평균환율",I1932="송금환율"), "직접입력 하세요.", IF(I1932="원화집행", 1, IF(I1932="월별평균환율(미화)",VLOOKUP(MONTH(A1932),월별평균환율!$B$34:$D$45,2,0), IF(I1932="월별평균환율(현지화)",VLOOKUP(MONTH(A1932),월별평균환율!$B$34:$D$45,3,0)))))))</f>
        <v>I열의 환율적용방법 선택</v>
      </c>
      <c r="K1932" s="495">
        <f t="shared" si="30"/>
        <v>0</v>
      </c>
      <c r="L1932" s="491"/>
      <c r="M1932" s="496"/>
      <c r="N1932" s="496"/>
    </row>
    <row r="1933" spans="1:14" x14ac:dyDescent="0.3">
      <c r="A1933" s="490"/>
      <c r="B1933" s="490"/>
      <c r="C1933" s="673" t="e">
        <f>VLOOKUP(F1933,DB!$D$4:$G$403,4,FALSE)</f>
        <v>#N/A</v>
      </c>
      <c r="D1933" s="674" t="e">
        <f>VLOOKUP(F1933,DB!$D$4:$G$403,3,FALSE)</f>
        <v>#N/A</v>
      </c>
      <c r="E1933" s="675" t="e">
        <f>VLOOKUP(F1933,DB!$D$4:$G$403,2,FALSE)</f>
        <v>#N/A</v>
      </c>
      <c r="F1933" s="491"/>
      <c r="G1933" s="491"/>
      <c r="H1933" s="492"/>
      <c r="I1933" s="493"/>
      <c r="J1933" s="494" t="str">
        <f>IF(I1933="","I열의 환율적용방법 선택",IF(I1933="개별환율", "직접입력 하세요.", IF(OR(I1933="가중평균환율",I1933="송금환율"), "직접입력 하세요.", IF(I1933="원화집행", 1, IF(I1933="월별평균환율(미화)",VLOOKUP(MONTH(A1933),월별평균환율!$B$34:$D$45,2,0), IF(I1933="월별평균환율(현지화)",VLOOKUP(MONTH(A1933),월별평균환율!$B$34:$D$45,3,0)))))))</f>
        <v>I열의 환율적용방법 선택</v>
      </c>
      <c r="K1933" s="495">
        <f t="shared" si="30"/>
        <v>0</v>
      </c>
      <c r="L1933" s="491"/>
      <c r="M1933" s="496"/>
      <c r="N1933" s="496"/>
    </row>
    <row r="1934" spans="1:14" x14ac:dyDescent="0.3">
      <c r="A1934" s="490"/>
      <c r="B1934" s="490"/>
      <c r="C1934" s="673" t="e">
        <f>VLOOKUP(F1934,DB!$D$4:$G$403,4,FALSE)</f>
        <v>#N/A</v>
      </c>
      <c r="D1934" s="674" t="e">
        <f>VLOOKUP(F1934,DB!$D$4:$G$403,3,FALSE)</f>
        <v>#N/A</v>
      </c>
      <c r="E1934" s="675" t="e">
        <f>VLOOKUP(F1934,DB!$D$4:$G$403,2,FALSE)</f>
        <v>#N/A</v>
      </c>
      <c r="F1934" s="491"/>
      <c r="G1934" s="491"/>
      <c r="H1934" s="492"/>
      <c r="I1934" s="493"/>
      <c r="J1934" s="494" t="str">
        <f>IF(I1934="","I열의 환율적용방법 선택",IF(I1934="개별환율", "직접입력 하세요.", IF(OR(I1934="가중평균환율",I1934="송금환율"), "직접입력 하세요.", IF(I1934="원화집행", 1, IF(I1934="월별평균환율(미화)",VLOOKUP(MONTH(A1934),월별평균환율!$B$34:$D$45,2,0), IF(I1934="월별평균환율(현지화)",VLOOKUP(MONTH(A1934),월별평균환율!$B$34:$D$45,3,0)))))))</f>
        <v>I열의 환율적용방법 선택</v>
      </c>
      <c r="K1934" s="495">
        <f t="shared" si="30"/>
        <v>0</v>
      </c>
      <c r="L1934" s="491"/>
      <c r="M1934" s="496"/>
      <c r="N1934" s="496"/>
    </row>
    <row r="1935" spans="1:14" x14ac:dyDescent="0.3">
      <c r="A1935" s="490"/>
      <c r="B1935" s="490"/>
      <c r="C1935" s="673" t="e">
        <f>VLOOKUP(F1935,DB!$D$4:$G$403,4,FALSE)</f>
        <v>#N/A</v>
      </c>
      <c r="D1935" s="674" t="e">
        <f>VLOOKUP(F1935,DB!$D$4:$G$403,3,FALSE)</f>
        <v>#N/A</v>
      </c>
      <c r="E1935" s="675" t="e">
        <f>VLOOKUP(F1935,DB!$D$4:$G$403,2,FALSE)</f>
        <v>#N/A</v>
      </c>
      <c r="F1935" s="491"/>
      <c r="G1935" s="491"/>
      <c r="H1935" s="492"/>
      <c r="I1935" s="493"/>
      <c r="J1935" s="494" t="str">
        <f>IF(I1935="","I열의 환율적용방법 선택",IF(I1935="개별환율", "직접입력 하세요.", IF(OR(I1935="가중평균환율",I1935="송금환율"), "직접입력 하세요.", IF(I1935="원화집행", 1, IF(I1935="월별평균환율(미화)",VLOOKUP(MONTH(A1935),월별평균환율!$B$34:$D$45,2,0), IF(I1935="월별평균환율(현지화)",VLOOKUP(MONTH(A1935),월별평균환율!$B$34:$D$45,3,0)))))))</f>
        <v>I열의 환율적용방법 선택</v>
      </c>
      <c r="K1935" s="495">
        <f t="shared" si="30"/>
        <v>0</v>
      </c>
      <c r="L1935" s="491"/>
      <c r="M1935" s="496"/>
      <c r="N1935" s="496"/>
    </row>
    <row r="1936" spans="1:14" x14ac:dyDescent="0.3">
      <c r="A1936" s="490"/>
      <c r="B1936" s="490"/>
      <c r="C1936" s="673" t="e">
        <f>VLOOKUP(F1936,DB!$D$4:$G$403,4,FALSE)</f>
        <v>#N/A</v>
      </c>
      <c r="D1936" s="674" t="e">
        <f>VLOOKUP(F1936,DB!$D$4:$G$403,3,FALSE)</f>
        <v>#N/A</v>
      </c>
      <c r="E1936" s="675" t="e">
        <f>VLOOKUP(F1936,DB!$D$4:$G$403,2,FALSE)</f>
        <v>#N/A</v>
      </c>
      <c r="F1936" s="491"/>
      <c r="G1936" s="491"/>
      <c r="H1936" s="492"/>
      <c r="I1936" s="493"/>
      <c r="J1936" s="494" t="str">
        <f>IF(I1936="","I열의 환율적용방법 선택",IF(I1936="개별환율", "직접입력 하세요.", IF(OR(I1936="가중평균환율",I1936="송금환율"), "직접입력 하세요.", IF(I1936="원화집행", 1, IF(I1936="월별평균환율(미화)",VLOOKUP(MONTH(A1936),월별평균환율!$B$34:$D$45,2,0), IF(I1936="월별평균환율(현지화)",VLOOKUP(MONTH(A1936),월별평균환율!$B$34:$D$45,3,0)))))))</f>
        <v>I열의 환율적용방법 선택</v>
      </c>
      <c r="K1936" s="495">
        <f t="shared" si="30"/>
        <v>0</v>
      </c>
      <c r="L1936" s="491"/>
      <c r="M1936" s="496"/>
      <c r="N1936" s="496"/>
    </row>
    <row r="1937" spans="1:14" x14ac:dyDescent="0.3">
      <c r="A1937" s="490"/>
      <c r="B1937" s="490"/>
      <c r="C1937" s="673" t="e">
        <f>VLOOKUP(F1937,DB!$D$4:$G$403,4,FALSE)</f>
        <v>#N/A</v>
      </c>
      <c r="D1937" s="674" t="e">
        <f>VLOOKUP(F1937,DB!$D$4:$G$403,3,FALSE)</f>
        <v>#N/A</v>
      </c>
      <c r="E1937" s="675" t="e">
        <f>VLOOKUP(F1937,DB!$D$4:$G$403,2,FALSE)</f>
        <v>#N/A</v>
      </c>
      <c r="F1937" s="491"/>
      <c r="G1937" s="491"/>
      <c r="H1937" s="492"/>
      <c r="I1937" s="493"/>
      <c r="J1937" s="494" t="str">
        <f>IF(I1937="","I열의 환율적용방법 선택",IF(I1937="개별환율", "직접입력 하세요.", IF(OR(I1937="가중평균환율",I1937="송금환율"), "직접입력 하세요.", IF(I1937="원화집행", 1, IF(I1937="월별평균환율(미화)",VLOOKUP(MONTH(A1937),월별평균환율!$B$34:$D$45,2,0), IF(I1937="월별평균환율(현지화)",VLOOKUP(MONTH(A1937),월별평균환율!$B$34:$D$45,3,0)))))))</f>
        <v>I열의 환율적용방법 선택</v>
      </c>
      <c r="K1937" s="495">
        <f t="shared" si="30"/>
        <v>0</v>
      </c>
      <c r="L1937" s="491"/>
      <c r="M1937" s="496"/>
      <c r="N1937" s="496"/>
    </row>
    <row r="1938" spans="1:14" x14ac:dyDescent="0.3">
      <c r="A1938" s="490"/>
      <c r="B1938" s="490"/>
      <c r="C1938" s="673" t="e">
        <f>VLOOKUP(F1938,DB!$D$4:$G$403,4,FALSE)</f>
        <v>#N/A</v>
      </c>
      <c r="D1938" s="674" t="e">
        <f>VLOOKUP(F1938,DB!$D$4:$G$403,3,FALSE)</f>
        <v>#N/A</v>
      </c>
      <c r="E1938" s="675" t="e">
        <f>VLOOKUP(F1938,DB!$D$4:$G$403,2,FALSE)</f>
        <v>#N/A</v>
      </c>
      <c r="F1938" s="491"/>
      <c r="G1938" s="491"/>
      <c r="H1938" s="492"/>
      <c r="I1938" s="493"/>
      <c r="J1938" s="494" t="str">
        <f>IF(I1938="","I열의 환율적용방법 선택",IF(I1938="개별환율", "직접입력 하세요.", IF(OR(I1938="가중평균환율",I1938="송금환율"), "직접입력 하세요.", IF(I1938="원화집행", 1, IF(I1938="월별평균환율(미화)",VLOOKUP(MONTH(A1938),월별평균환율!$B$34:$D$45,2,0), IF(I1938="월별평균환율(현지화)",VLOOKUP(MONTH(A1938),월별평균환율!$B$34:$D$45,3,0)))))))</f>
        <v>I열의 환율적용방법 선택</v>
      </c>
      <c r="K1938" s="495">
        <f t="shared" si="30"/>
        <v>0</v>
      </c>
      <c r="L1938" s="491"/>
      <c r="M1938" s="496"/>
      <c r="N1938" s="496"/>
    </row>
    <row r="1939" spans="1:14" x14ac:dyDescent="0.3">
      <c r="A1939" s="490"/>
      <c r="B1939" s="490"/>
      <c r="C1939" s="673" t="e">
        <f>VLOOKUP(F1939,DB!$D$4:$G$403,4,FALSE)</f>
        <v>#N/A</v>
      </c>
      <c r="D1939" s="674" t="e">
        <f>VLOOKUP(F1939,DB!$D$4:$G$403,3,FALSE)</f>
        <v>#N/A</v>
      </c>
      <c r="E1939" s="675" t="e">
        <f>VLOOKUP(F1939,DB!$D$4:$G$403,2,FALSE)</f>
        <v>#N/A</v>
      </c>
      <c r="F1939" s="491"/>
      <c r="G1939" s="491"/>
      <c r="H1939" s="492"/>
      <c r="I1939" s="493"/>
      <c r="J1939" s="494" t="str">
        <f>IF(I1939="","I열의 환율적용방법 선택",IF(I1939="개별환율", "직접입력 하세요.", IF(OR(I1939="가중평균환율",I1939="송금환율"), "직접입력 하세요.", IF(I1939="원화집행", 1, IF(I1939="월별평균환율(미화)",VLOOKUP(MONTH(A1939),월별평균환율!$B$34:$D$45,2,0), IF(I1939="월별평균환율(현지화)",VLOOKUP(MONTH(A1939),월별평균환율!$B$34:$D$45,3,0)))))))</f>
        <v>I열의 환율적용방법 선택</v>
      </c>
      <c r="K1939" s="495">
        <f t="shared" si="30"/>
        <v>0</v>
      </c>
      <c r="L1939" s="491"/>
      <c r="M1939" s="496"/>
      <c r="N1939" s="496"/>
    </row>
    <row r="1940" spans="1:14" x14ac:dyDescent="0.3">
      <c r="A1940" s="490"/>
      <c r="B1940" s="490"/>
      <c r="C1940" s="673" t="e">
        <f>VLOOKUP(F1940,DB!$D$4:$G$403,4,FALSE)</f>
        <v>#N/A</v>
      </c>
      <c r="D1940" s="674" t="e">
        <f>VLOOKUP(F1940,DB!$D$4:$G$403,3,FALSE)</f>
        <v>#N/A</v>
      </c>
      <c r="E1940" s="675" t="e">
        <f>VLOOKUP(F1940,DB!$D$4:$G$403,2,FALSE)</f>
        <v>#N/A</v>
      </c>
      <c r="F1940" s="491"/>
      <c r="G1940" s="491"/>
      <c r="H1940" s="492"/>
      <c r="I1940" s="493"/>
      <c r="J1940" s="494" t="str">
        <f>IF(I1940="","I열의 환율적용방법 선택",IF(I1940="개별환율", "직접입력 하세요.", IF(OR(I1940="가중평균환율",I1940="송금환율"), "직접입력 하세요.", IF(I1940="원화집행", 1, IF(I1940="월별평균환율(미화)",VLOOKUP(MONTH(A1940),월별평균환율!$B$34:$D$45,2,0), IF(I1940="월별평균환율(현지화)",VLOOKUP(MONTH(A1940),월별평균환율!$B$34:$D$45,3,0)))))))</f>
        <v>I열의 환율적용방법 선택</v>
      </c>
      <c r="K1940" s="495">
        <f t="shared" si="30"/>
        <v>0</v>
      </c>
      <c r="L1940" s="491"/>
      <c r="M1940" s="496"/>
      <c r="N1940" s="496"/>
    </row>
    <row r="1941" spans="1:14" x14ac:dyDescent="0.3">
      <c r="A1941" s="490"/>
      <c r="B1941" s="490"/>
      <c r="C1941" s="673" t="e">
        <f>VLOOKUP(F1941,DB!$D$4:$G$403,4,FALSE)</f>
        <v>#N/A</v>
      </c>
      <c r="D1941" s="674" t="e">
        <f>VLOOKUP(F1941,DB!$D$4:$G$403,3,FALSE)</f>
        <v>#N/A</v>
      </c>
      <c r="E1941" s="675" t="e">
        <f>VLOOKUP(F1941,DB!$D$4:$G$403,2,FALSE)</f>
        <v>#N/A</v>
      </c>
      <c r="F1941" s="491"/>
      <c r="G1941" s="491"/>
      <c r="H1941" s="492"/>
      <c r="I1941" s="493"/>
      <c r="J1941" s="494" t="str">
        <f>IF(I1941="","I열의 환율적용방법 선택",IF(I1941="개별환율", "직접입력 하세요.", IF(OR(I1941="가중평균환율",I1941="송금환율"), "직접입력 하세요.", IF(I1941="원화집행", 1, IF(I1941="월별평균환율(미화)",VLOOKUP(MONTH(A1941),월별평균환율!$B$34:$D$45,2,0), IF(I1941="월별평균환율(현지화)",VLOOKUP(MONTH(A1941),월별평균환율!$B$34:$D$45,3,0)))))))</f>
        <v>I열의 환율적용방법 선택</v>
      </c>
      <c r="K1941" s="495">
        <f t="shared" si="30"/>
        <v>0</v>
      </c>
      <c r="L1941" s="491"/>
      <c r="M1941" s="496"/>
      <c r="N1941" s="496"/>
    </row>
    <row r="1942" spans="1:14" x14ac:dyDescent="0.3">
      <c r="A1942" s="490"/>
      <c r="B1942" s="490"/>
      <c r="C1942" s="673" t="e">
        <f>VLOOKUP(F1942,DB!$D$4:$G$403,4,FALSE)</f>
        <v>#N/A</v>
      </c>
      <c r="D1942" s="674" t="e">
        <f>VLOOKUP(F1942,DB!$D$4:$G$403,3,FALSE)</f>
        <v>#N/A</v>
      </c>
      <c r="E1942" s="675" t="e">
        <f>VLOOKUP(F1942,DB!$D$4:$G$403,2,FALSE)</f>
        <v>#N/A</v>
      </c>
      <c r="F1942" s="491"/>
      <c r="G1942" s="491"/>
      <c r="H1942" s="492"/>
      <c r="I1942" s="493"/>
      <c r="J1942" s="494" t="str">
        <f>IF(I1942="","I열의 환율적용방법 선택",IF(I1942="개별환율", "직접입력 하세요.", IF(OR(I1942="가중평균환율",I1942="송금환율"), "직접입력 하세요.", IF(I1942="원화집행", 1, IF(I1942="월별평균환율(미화)",VLOOKUP(MONTH(A1942),월별평균환율!$B$34:$D$45,2,0), IF(I1942="월별평균환율(현지화)",VLOOKUP(MONTH(A1942),월별평균환율!$B$34:$D$45,3,0)))))))</f>
        <v>I열의 환율적용방법 선택</v>
      </c>
      <c r="K1942" s="495">
        <f t="shared" si="30"/>
        <v>0</v>
      </c>
      <c r="L1942" s="491"/>
      <c r="M1942" s="496"/>
      <c r="N1942" s="496"/>
    </row>
    <row r="1943" spans="1:14" x14ac:dyDescent="0.3">
      <c r="A1943" s="490"/>
      <c r="B1943" s="490"/>
      <c r="C1943" s="673" t="e">
        <f>VLOOKUP(F1943,DB!$D$4:$G$403,4,FALSE)</f>
        <v>#N/A</v>
      </c>
      <c r="D1943" s="674" t="e">
        <f>VLOOKUP(F1943,DB!$D$4:$G$403,3,FALSE)</f>
        <v>#N/A</v>
      </c>
      <c r="E1943" s="675" t="e">
        <f>VLOOKUP(F1943,DB!$D$4:$G$403,2,FALSE)</f>
        <v>#N/A</v>
      </c>
      <c r="F1943" s="491"/>
      <c r="G1943" s="491"/>
      <c r="H1943" s="492"/>
      <c r="I1943" s="493"/>
      <c r="J1943" s="494" t="str">
        <f>IF(I1943="","I열의 환율적용방법 선택",IF(I1943="개별환율", "직접입력 하세요.", IF(OR(I1943="가중평균환율",I1943="송금환율"), "직접입력 하세요.", IF(I1943="원화집행", 1, IF(I1943="월별평균환율(미화)",VLOOKUP(MONTH(A1943),월별평균환율!$B$34:$D$45,2,0), IF(I1943="월별평균환율(현지화)",VLOOKUP(MONTH(A1943),월별평균환율!$B$34:$D$45,3,0)))))))</f>
        <v>I열의 환율적용방법 선택</v>
      </c>
      <c r="K1943" s="495">
        <f t="shared" si="30"/>
        <v>0</v>
      </c>
      <c r="L1943" s="491"/>
      <c r="M1943" s="496"/>
      <c r="N1943" s="496"/>
    </row>
    <row r="1944" spans="1:14" x14ac:dyDescent="0.3">
      <c r="A1944" s="490"/>
      <c r="B1944" s="490"/>
      <c r="C1944" s="673" t="e">
        <f>VLOOKUP(F1944,DB!$D$4:$G$403,4,FALSE)</f>
        <v>#N/A</v>
      </c>
      <c r="D1944" s="674" t="e">
        <f>VLOOKUP(F1944,DB!$D$4:$G$403,3,FALSE)</f>
        <v>#N/A</v>
      </c>
      <c r="E1944" s="675" t="e">
        <f>VLOOKUP(F1944,DB!$D$4:$G$403,2,FALSE)</f>
        <v>#N/A</v>
      </c>
      <c r="F1944" s="491"/>
      <c r="G1944" s="491"/>
      <c r="H1944" s="492"/>
      <c r="I1944" s="493"/>
      <c r="J1944" s="494" t="str">
        <f>IF(I1944="","I열의 환율적용방법 선택",IF(I1944="개별환율", "직접입력 하세요.", IF(OR(I1944="가중평균환율",I1944="송금환율"), "직접입력 하세요.", IF(I1944="원화집행", 1, IF(I1944="월별평균환율(미화)",VLOOKUP(MONTH(A1944),월별평균환율!$B$34:$D$45,2,0), IF(I1944="월별평균환율(현지화)",VLOOKUP(MONTH(A1944),월별평균환율!$B$34:$D$45,3,0)))))))</f>
        <v>I열의 환율적용방법 선택</v>
      </c>
      <c r="K1944" s="495">
        <f t="shared" si="30"/>
        <v>0</v>
      </c>
      <c r="L1944" s="491"/>
      <c r="M1944" s="496"/>
      <c r="N1944" s="496"/>
    </row>
    <row r="1945" spans="1:14" x14ac:dyDescent="0.3">
      <c r="A1945" s="490"/>
      <c r="B1945" s="490"/>
      <c r="C1945" s="673" t="e">
        <f>VLOOKUP(F1945,DB!$D$4:$G$403,4,FALSE)</f>
        <v>#N/A</v>
      </c>
      <c r="D1945" s="674" t="e">
        <f>VLOOKUP(F1945,DB!$D$4:$G$403,3,FALSE)</f>
        <v>#N/A</v>
      </c>
      <c r="E1945" s="675" t="e">
        <f>VLOOKUP(F1945,DB!$D$4:$G$403,2,FALSE)</f>
        <v>#N/A</v>
      </c>
      <c r="F1945" s="491"/>
      <c r="G1945" s="491"/>
      <c r="H1945" s="492"/>
      <c r="I1945" s="493"/>
      <c r="J1945" s="494" t="str">
        <f>IF(I1945="","I열의 환율적용방법 선택",IF(I1945="개별환율", "직접입력 하세요.", IF(OR(I1945="가중평균환율",I1945="송금환율"), "직접입력 하세요.", IF(I1945="원화집행", 1, IF(I1945="월별평균환율(미화)",VLOOKUP(MONTH(A1945),월별평균환율!$B$34:$D$45,2,0), IF(I1945="월별평균환율(현지화)",VLOOKUP(MONTH(A1945),월별평균환율!$B$34:$D$45,3,0)))))))</f>
        <v>I열의 환율적용방법 선택</v>
      </c>
      <c r="K1945" s="495">
        <f t="shared" si="30"/>
        <v>0</v>
      </c>
      <c r="L1945" s="491"/>
      <c r="M1945" s="496"/>
      <c r="N1945" s="496"/>
    </row>
    <row r="1946" spans="1:14" x14ac:dyDescent="0.3">
      <c r="A1946" s="490"/>
      <c r="B1946" s="490"/>
      <c r="C1946" s="673" t="e">
        <f>VLOOKUP(F1946,DB!$D$4:$G$403,4,FALSE)</f>
        <v>#N/A</v>
      </c>
      <c r="D1946" s="674" t="e">
        <f>VLOOKUP(F1946,DB!$D$4:$G$403,3,FALSE)</f>
        <v>#N/A</v>
      </c>
      <c r="E1946" s="675" t="e">
        <f>VLOOKUP(F1946,DB!$D$4:$G$403,2,FALSE)</f>
        <v>#N/A</v>
      </c>
      <c r="F1946" s="491"/>
      <c r="G1946" s="491"/>
      <c r="H1946" s="492"/>
      <c r="I1946" s="493"/>
      <c r="J1946" s="494" t="str">
        <f>IF(I1946="","I열의 환율적용방법 선택",IF(I1946="개별환율", "직접입력 하세요.", IF(OR(I1946="가중평균환율",I1946="송금환율"), "직접입력 하세요.", IF(I1946="원화집행", 1, IF(I1946="월별평균환율(미화)",VLOOKUP(MONTH(A1946),월별평균환율!$B$34:$D$45,2,0), IF(I1946="월별평균환율(현지화)",VLOOKUP(MONTH(A1946),월별평균환율!$B$34:$D$45,3,0)))))))</f>
        <v>I열의 환율적용방법 선택</v>
      </c>
      <c r="K1946" s="495">
        <f t="shared" si="30"/>
        <v>0</v>
      </c>
      <c r="L1946" s="491"/>
      <c r="M1946" s="496"/>
      <c r="N1946" s="496"/>
    </row>
    <row r="1947" spans="1:14" x14ac:dyDescent="0.3">
      <c r="A1947" s="490"/>
      <c r="B1947" s="490"/>
      <c r="C1947" s="673" t="e">
        <f>VLOOKUP(F1947,DB!$D$4:$G$403,4,FALSE)</f>
        <v>#N/A</v>
      </c>
      <c r="D1947" s="674" t="e">
        <f>VLOOKUP(F1947,DB!$D$4:$G$403,3,FALSE)</f>
        <v>#N/A</v>
      </c>
      <c r="E1947" s="675" t="e">
        <f>VLOOKUP(F1947,DB!$D$4:$G$403,2,FALSE)</f>
        <v>#N/A</v>
      </c>
      <c r="F1947" s="491"/>
      <c r="G1947" s="491"/>
      <c r="H1947" s="492"/>
      <c r="I1947" s="493"/>
      <c r="J1947" s="494" t="str">
        <f>IF(I1947="","I열의 환율적용방법 선택",IF(I1947="개별환율", "직접입력 하세요.", IF(OR(I1947="가중평균환율",I1947="송금환율"), "직접입력 하세요.", IF(I1947="원화집행", 1, IF(I1947="월별평균환율(미화)",VLOOKUP(MONTH(A1947),월별평균환율!$B$34:$D$45,2,0), IF(I1947="월별평균환율(현지화)",VLOOKUP(MONTH(A1947),월별평균환율!$B$34:$D$45,3,0)))))))</f>
        <v>I열의 환율적용방법 선택</v>
      </c>
      <c r="K1947" s="495">
        <f t="shared" si="30"/>
        <v>0</v>
      </c>
      <c r="L1947" s="491"/>
      <c r="M1947" s="496"/>
      <c r="N1947" s="496"/>
    </row>
    <row r="1948" spans="1:14" x14ac:dyDescent="0.3">
      <c r="A1948" s="490"/>
      <c r="B1948" s="490"/>
      <c r="C1948" s="673" t="e">
        <f>VLOOKUP(F1948,DB!$D$4:$G$403,4,FALSE)</f>
        <v>#N/A</v>
      </c>
      <c r="D1948" s="674" t="e">
        <f>VLOOKUP(F1948,DB!$D$4:$G$403,3,FALSE)</f>
        <v>#N/A</v>
      </c>
      <c r="E1948" s="675" t="e">
        <f>VLOOKUP(F1948,DB!$D$4:$G$403,2,FALSE)</f>
        <v>#N/A</v>
      </c>
      <c r="F1948" s="491"/>
      <c r="G1948" s="491"/>
      <c r="H1948" s="492"/>
      <c r="I1948" s="493"/>
      <c r="J1948" s="494" t="str">
        <f>IF(I1948="","I열의 환율적용방법 선택",IF(I1948="개별환율", "직접입력 하세요.", IF(OR(I1948="가중평균환율",I1948="송금환율"), "직접입력 하세요.", IF(I1948="원화집행", 1, IF(I1948="월별평균환율(미화)",VLOOKUP(MONTH(A1948),월별평균환율!$B$34:$D$45,2,0), IF(I1948="월별평균환율(현지화)",VLOOKUP(MONTH(A1948),월별평균환율!$B$34:$D$45,3,0)))))))</f>
        <v>I열의 환율적용방법 선택</v>
      </c>
      <c r="K1948" s="495">
        <f t="shared" si="30"/>
        <v>0</v>
      </c>
      <c r="L1948" s="491"/>
      <c r="M1948" s="496"/>
      <c r="N1948" s="496"/>
    </row>
    <row r="1949" spans="1:14" x14ac:dyDescent="0.3">
      <c r="A1949" s="490"/>
      <c r="B1949" s="490"/>
      <c r="C1949" s="673" t="e">
        <f>VLOOKUP(F1949,DB!$D$4:$G$403,4,FALSE)</f>
        <v>#N/A</v>
      </c>
      <c r="D1949" s="674" t="e">
        <f>VLOOKUP(F1949,DB!$D$4:$G$403,3,FALSE)</f>
        <v>#N/A</v>
      </c>
      <c r="E1949" s="675" t="e">
        <f>VLOOKUP(F1949,DB!$D$4:$G$403,2,FALSE)</f>
        <v>#N/A</v>
      </c>
      <c r="F1949" s="491"/>
      <c r="G1949" s="491"/>
      <c r="H1949" s="492"/>
      <c r="I1949" s="493"/>
      <c r="J1949" s="494" t="str">
        <f>IF(I1949="","I열의 환율적용방법 선택",IF(I1949="개별환율", "직접입력 하세요.", IF(OR(I1949="가중평균환율",I1949="송금환율"), "직접입력 하세요.", IF(I1949="원화집행", 1, IF(I1949="월별평균환율(미화)",VLOOKUP(MONTH(A1949),월별평균환율!$B$34:$D$45,2,0), IF(I1949="월별평균환율(현지화)",VLOOKUP(MONTH(A1949),월별평균환율!$B$34:$D$45,3,0)))))))</f>
        <v>I열의 환율적용방법 선택</v>
      </c>
      <c r="K1949" s="495">
        <f t="shared" si="30"/>
        <v>0</v>
      </c>
      <c r="L1949" s="491"/>
      <c r="M1949" s="496"/>
      <c r="N1949" s="496"/>
    </row>
    <row r="1950" spans="1:14" x14ac:dyDescent="0.3">
      <c r="A1950" s="490"/>
      <c r="B1950" s="490"/>
      <c r="C1950" s="673" t="e">
        <f>VLOOKUP(F1950,DB!$D$4:$G$403,4,FALSE)</f>
        <v>#N/A</v>
      </c>
      <c r="D1950" s="674" t="e">
        <f>VLOOKUP(F1950,DB!$D$4:$G$403,3,FALSE)</f>
        <v>#N/A</v>
      </c>
      <c r="E1950" s="675" t="e">
        <f>VLOOKUP(F1950,DB!$D$4:$G$403,2,FALSE)</f>
        <v>#N/A</v>
      </c>
      <c r="F1950" s="491"/>
      <c r="G1950" s="491"/>
      <c r="H1950" s="492"/>
      <c r="I1950" s="493"/>
      <c r="J1950" s="494" t="str">
        <f>IF(I1950="","I열의 환율적용방법 선택",IF(I1950="개별환율", "직접입력 하세요.", IF(OR(I1950="가중평균환율",I1950="송금환율"), "직접입력 하세요.", IF(I1950="원화집행", 1, IF(I1950="월별평균환율(미화)",VLOOKUP(MONTH(A1950),월별평균환율!$B$34:$D$45,2,0), IF(I1950="월별평균환율(현지화)",VLOOKUP(MONTH(A1950),월별평균환율!$B$34:$D$45,3,0)))))))</f>
        <v>I열의 환율적용방법 선택</v>
      </c>
      <c r="K1950" s="495">
        <f t="shared" si="30"/>
        <v>0</v>
      </c>
      <c r="L1950" s="491"/>
      <c r="M1950" s="496"/>
      <c r="N1950" s="496"/>
    </row>
    <row r="1951" spans="1:14" x14ac:dyDescent="0.3">
      <c r="A1951" s="490"/>
      <c r="B1951" s="490"/>
      <c r="C1951" s="673" t="e">
        <f>VLOOKUP(F1951,DB!$D$4:$G$403,4,FALSE)</f>
        <v>#N/A</v>
      </c>
      <c r="D1951" s="674" t="e">
        <f>VLOOKUP(F1951,DB!$D$4:$G$403,3,FALSE)</f>
        <v>#N/A</v>
      </c>
      <c r="E1951" s="675" t="e">
        <f>VLOOKUP(F1951,DB!$D$4:$G$403,2,FALSE)</f>
        <v>#N/A</v>
      </c>
      <c r="F1951" s="491"/>
      <c r="G1951" s="491"/>
      <c r="H1951" s="492"/>
      <c r="I1951" s="493"/>
      <c r="J1951" s="494" t="str">
        <f>IF(I1951="","I열의 환율적용방법 선택",IF(I1951="개별환율", "직접입력 하세요.", IF(OR(I1951="가중평균환율",I1951="송금환율"), "직접입력 하세요.", IF(I1951="원화집행", 1, IF(I1951="월별평균환율(미화)",VLOOKUP(MONTH(A1951),월별평균환율!$B$34:$D$45,2,0), IF(I1951="월별평균환율(현지화)",VLOOKUP(MONTH(A1951),월별평균환율!$B$34:$D$45,3,0)))))))</f>
        <v>I열의 환율적용방법 선택</v>
      </c>
      <c r="K1951" s="495">
        <f t="shared" si="30"/>
        <v>0</v>
      </c>
      <c r="L1951" s="491"/>
      <c r="M1951" s="496"/>
      <c r="N1951" s="496"/>
    </row>
    <row r="1952" spans="1:14" x14ac:dyDescent="0.3">
      <c r="A1952" s="490"/>
      <c r="B1952" s="490"/>
      <c r="C1952" s="673" t="e">
        <f>VLOOKUP(F1952,DB!$D$4:$G$403,4,FALSE)</f>
        <v>#N/A</v>
      </c>
      <c r="D1952" s="674" t="e">
        <f>VLOOKUP(F1952,DB!$D$4:$G$403,3,FALSE)</f>
        <v>#N/A</v>
      </c>
      <c r="E1952" s="675" t="e">
        <f>VLOOKUP(F1952,DB!$D$4:$G$403,2,FALSE)</f>
        <v>#N/A</v>
      </c>
      <c r="F1952" s="491"/>
      <c r="G1952" s="491"/>
      <c r="H1952" s="492"/>
      <c r="I1952" s="493"/>
      <c r="J1952" s="494" t="str">
        <f>IF(I1952="","I열의 환율적용방법 선택",IF(I1952="개별환율", "직접입력 하세요.", IF(OR(I1952="가중평균환율",I1952="송금환율"), "직접입력 하세요.", IF(I1952="원화집행", 1, IF(I1952="월별평균환율(미화)",VLOOKUP(MONTH(A1952),월별평균환율!$B$34:$D$45,2,0), IF(I1952="월별평균환율(현지화)",VLOOKUP(MONTH(A1952),월별평균환율!$B$34:$D$45,3,0)))))))</f>
        <v>I열의 환율적용방법 선택</v>
      </c>
      <c r="K1952" s="495">
        <f t="shared" si="30"/>
        <v>0</v>
      </c>
      <c r="L1952" s="491"/>
      <c r="M1952" s="496"/>
      <c r="N1952" s="496"/>
    </row>
    <row r="1953" spans="1:14" x14ac:dyDescent="0.3">
      <c r="A1953" s="490"/>
      <c r="B1953" s="490"/>
      <c r="C1953" s="673" t="e">
        <f>VLOOKUP(F1953,DB!$D$4:$G$403,4,FALSE)</f>
        <v>#N/A</v>
      </c>
      <c r="D1953" s="674" t="e">
        <f>VLOOKUP(F1953,DB!$D$4:$G$403,3,FALSE)</f>
        <v>#N/A</v>
      </c>
      <c r="E1953" s="675" t="e">
        <f>VLOOKUP(F1953,DB!$D$4:$G$403,2,FALSE)</f>
        <v>#N/A</v>
      </c>
      <c r="F1953" s="491"/>
      <c r="G1953" s="491"/>
      <c r="H1953" s="492"/>
      <c r="I1953" s="493"/>
      <c r="J1953" s="494" t="str">
        <f>IF(I1953="","I열의 환율적용방법 선택",IF(I1953="개별환율", "직접입력 하세요.", IF(OR(I1953="가중평균환율",I1953="송금환율"), "직접입력 하세요.", IF(I1953="원화집행", 1, IF(I1953="월별평균환율(미화)",VLOOKUP(MONTH(A1953),월별평균환율!$B$34:$D$45,2,0), IF(I1953="월별평균환율(현지화)",VLOOKUP(MONTH(A1953),월별평균환율!$B$34:$D$45,3,0)))))))</f>
        <v>I열의 환율적용방법 선택</v>
      </c>
      <c r="K1953" s="495">
        <f t="shared" si="30"/>
        <v>0</v>
      </c>
      <c r="L1953" s="491"/>
      <c r="M1953" s="496"/>
      <c r="N1953" s="496"/>
    </row>
    <row r="1954" spans="1:14" x14ac:dyDescent="0.3">
      <c r="A1954" s="490"/>
      <c r="B1954" s="490"/>
      <c r="C1954" s="673" t="e">
        <f>VLOOKUP(F1954,DB!$D$4:$G$403,4,FALSE)</f>
        <v>#N/A</v>
      </c>
      <c r="D1954" s="674" t="e">
        <f>VLOOKUP(F1954,DB!$D$4:$G$403,3,FALSE)</f>
        <v>#N/A</v>
      </c>
      <c r="E1954" s="675" t="e">
        <f>VLOOKUP(F1954,DB!$D$4:$G$403,2,FALSE)</f>
        <v>#N/A</v>
      </c>
      <c r="F1954" s="491"/>
      <c r="G1954" s="491"/>
      <c r="H1954" s="492"/>
      <c r="I1954" s="493"/>
      <c r="J1954" s="494" t="str">
        <f>IF(I1954="","I열의 환율적용방법 선택",IF(I1954="개별환율", "직접입력 하세요.", IF(OR(I1954="가중평균환율",I1954="송금환율"), "직접입력 하세요.", IF(I1954="원화집행", 1, IF(I1954="월별평균환율(미화)",VLOOKUP(MONTH(A1954),월별평균환율!$B$34:$D$45,2,0), IF(I1954="월별평균환율(현지화)",VLOOKUP(MONTH(A1954),월별평균환율!$B$34:$D$45,3,0)))))))</f>
        <v>I열의 환율적용방법 선택</v>
      </c>
      <c r="K1954" s="495">
        <f t="shared" si="30"/>
        <v>0</v>
      </c>
      <c r="L1954" s="491"/>
      <c r="M1954" s="496"/>
      <c r="N1954" s="496"/>
    </row>
    <row r="1955" spans="1:14" x14ac:dyDescent="0.3">
      <c r="A1955" s="490"/>
      <c r="B1955" s="490"/>
      <c r="C1955" s="673" t="e">
        <f>VLOOKUP(F1955,DB!$D$4:$G$403,4,FALSE)</f>
        <v>#N/A</v>
      </c>
      <c r="D1955" s="674" t="e">
        <f>VLOOKUP(F1955,DB!$D$4:$G$403,3,FALSE)</f>
        <v>#N/A</v>
      </c>
      <c r="E1955" s="675" t="e">
        <f>VLOOKUP(F1955,DB!$D$4:$G$403,2,FALSE)</f>
        <v>#N/A</v>
      </c>
      <c r="F1955" s="491"/>
      <c r="G1955" s="491"/>
      <c r="H1955" s="492"/>
      <c r="I1955" s="493"/>
      <c r="J1955" s="494" t="str">
        <f>IF(I1955="","I열의 환율적용방법 선택",IF(I1955="개별환율", "직접입력 하세요.", IF(OR(I1955="가중평균환율",I1955="송금환율"), "직접입력 하세요.", IF(I1955="원화집행", 1, IF(I1955="월별평균환율(미화)",VLOOKUP(MONTH(A1955),월별평균환율!$B$34:$D$45,2,0), IF(I1955="월별평균환율(현지화)",VLOOKUP(MONTH(A1955),월별평균환율!$B$34:$D$45,3,0)))))))</f>
        <v>I열의 환율적용방법 선택</v>
      </c>
      <c r="K1955" s="495">
        <f t="shared" si="30"/>
        <v>0</v>
      </c>
      <c r="L1955" s="491"/>
      <c r="M1955" s="496"/>
      <c r="N1955" s="496"/>
    </row>
    <row r="1956" spans="1:14" x14ac:dyDescent="0.3">
      <c r="A1956" s="490"/>
      <c r="B1956" s="490"/>
      <c r="C1956" s="673" t="e">
        <f>VLOOKUP(F1956,DB!$D$4:$G$403,4,FALSE)</f>
        <v>#N/A</v>
      </c>
      <c r="D1956" s="674" t="e">
        <f>VLOOKUP(F1956,DB!$D$4:$G$403,3,FALSE)</f>
        <v>#N/A</v>
      </c>
      <c r="E1956" s="675" t="e">
        <f>VLOOKUP(F1956,DB!$D$4:$G$403,2,FALSE)</f>
        <v>#N/A</v>
      </c>
      <c r="F1956" s="491"/>
      <c r="G1956" s="491"/>
      <c r="H1956" s="492"/>
      <c r="I1956" s="493"/>
      <c r="J1956" s="494" t="str">
        <f>IF(I1956="","I열의 환율적용방법 선택",IF(I1956="개별환율", "직접입력 하세요.", IF(OR(I1956="가중평균환율",I1956="송금환율"), "직접입력 하세요.", IF(I1956="원화집행", 1, IF(I1956="월별평균환율(미화)",VLOOKUP(MONTH(A1956),월별평균환율!$B$34:$D$45,2,0), IF(I1956="월별평균환율(현지화)",VLOOKUP(MONTH(A1956),월별평균환율!$B$34:$D$45,3,0)))))))</f>
        <v>I열의 환율적용방법 선택</v>
      </c>
      <c r="K1956" s="495">
        <f t="shared" si="30"/>
        <v>0</v>
      </c>
      <c r="L1956" s="491"/>
      <c r="M1956" s="496"/>
      <c r="N1956" s="496"/>
    </row>
    <row r="1957" spans="1:14" x14ac:dyDescent="0.3">
      <c r="A1957" s="490"/>
      <c r="B1957" s="490"/>
      <c r="C1957" s="673" t="e">
        <f>VLOOKUP(F1957,DB!$D$4:$G$403,4,FALSE)</f>
        <v>#N/A</v>
      </c>
      <c r="D1957" s="674" t="e">
        <f>VLOOKUP(F1957,DB!$D$4:$G$403,3,FALSE)</f>
        <v>#N/A</v>
      </c>
      <c r="E1957" s="675" t="e">
        <f>VLOOKUP(F1957,DB!$D$4:$G$403,2,FALSE)</f>
        <v>#N/A</v>
      </c>
      <c r="F1957" s="491"/>
      <c r="G1957" s="491"/>
      <c r="H1957" s="492"/>
      <c r="I1957" s="493"/>
      <c r="J1957" s="494" t="str">
        <f>IF(I1957="","I열의 환율적용방법 선택",IF(I1957="개별환율", "직접입력 하세요.", IF(OR(I1957="가중평균환율",I1957="송금환율"), "직접입력 하세요.", IF(I1957="원화집행", 1, IF(I1957="월별평균환율(미화)",VLOOKUP(MONTH(A1957),월별평균환율!$B$34:$D$45,2,0), IF(I1957="월별평균환율(현지화)",VLOOKUP(MONTH(A1957),월별평균환율!$B$34:$D$45,3,0)))))))</f>
        <v>I열의 환율적용방법 선택</v>
      </c>
      <c r="K1957" s="495">
        <f t="shared" si="30"/>
        <v>0</v>
      </c>
      <c r="L1957" s="491"/>
      <c r="M1957" s="496"/>
      <c r="N1957" s="496"/>
    </row>
    <row r="1958" spans="1:14" x14ac:dyDescent="0.3">
      <c r="A1958" s="490"/>
      <c r="B1958" s="490"/>
      <c r="C1958" s="673" t="e">
        <f>VLOOKUP(F1958,DB!$D$4:$G$403,4,FALSE)</f>
        <v>#N/A</v>
      </c>
      <c r="D1958" s="674" t="e">
        <f>VLOOKUP(F1958,DB!$D$4:$G$403,3,FALSE)</f>
        <v>#N/A</v>
      </c>
      <c r="E1958" s="675" t="e">
        <f>VLOOKUP(F1958,DB!$D$4:$G$403,2,FALSE)</f>
        <v>#N/A</v>
      </c>
      <c r="F1958" s="491"/>
      <c r="G1958" s="491"/>
      <c r="H1958" s="492"/>
      <c r="I1958" s="493"/>
      <c r="J1958" s="494" t="str">
        <f>IF(I1958="","I열의 환율적용방법 선택",IF(I1958="개별환율", "직접입력 하세요.", IF(OR(I1958="가중평균환율",I1958="송금환율"), "직접입력 하세요.", IF(I1958="원화집행", 1, IF(I1958="월별평균환율(미화)",VLOOKUP(MONTH(A1958),월별평균환율!$B$34:$D$45,2,0), IF(I1958="월별평균환율(현지화)",VLOOKUP(MONTH(A1958),월별평균환율!$B$34:$D$45,3,0)))))))</f>
        <v>I열의 환율적용방법 선택</v>
      </c>
      <c r="K1958" s="495">
        <f t="shared" si="30"/>
        <v>0</v>
      </c>
      <c r="L1958" s="491"/>
      <c r="M1958" s="496"/>
      <c r="N1958" s="496"/>
    </row>
    <row r="1959" spans="1:14" x14ac:dyDescent="0.3">
      <c r="A1959" s="490"/>
      <c r="B1959" s="490"/>
      <c r="C1959" s="673" t="e">
        <f>VLOOKUP(F1959,DB!$D$4:$G$403,4,FALSE)</f>
        <v>#N/A</v>
      </c>
      <c r="D1959" s="674" t="e">
        <f>VLOOKUP(F1959,DB!$D$4:$G$403,3,FALSE)</f>
        <v>#N/A</v>
      </c>
      <c r="E1959" s="675" t="e">
        <f>VLOOKUP(F1959,DB!$D$4:$G$403,2,FALSE)</f>
        <v>#N/A</v>
      </c>
      <c r="F1959" s="491"/>
      <c r="G1959" s="491"/>
      <c r="H1959" s="492"/>
      <c r="I1959" s="493"/>
      <c r="J1959" s="494" t="str">
        <f>IF(I1959="","I열의 환율적용방법 선택",IF(I1959="개별환율", "직접입력 하세요.", IF(OR(I1959="가중평균환율",I1959="송금환율"), "직접입력 하세요.", IF(I1959="원화집행", 1, IF(I1959="월별평균환율(미화)",VLOOKUP(MONTH(A1959),월별평균환율!$B$34:$D$45,2,0), IF(I1959="월별평균환율(현지화)",VLOOKUP(MONTH(A1959),월별평균환율!$B$34:$D$45,3,0)))))))</f>
        <v>I열의 환율적용방법 선택</v>
      </c>
      <c r="K1959" s="495">
        <f t="shared" si="30"/>
        <v>0</v>
      </c>
      <c r="L1959" s="491"/>
      <c r="M1959" s="496"/>
      <c r="N1959" s="496"/>
    </row>
    <row r="1960" spans="1:14" x14ac:dyDescent="0.3">
      <c r="A1960" s="490"/>
      <c r="B1960" s="490"/>
      <c r="C1960" s="673" t="e">
        <f>VLOOKUP(F1960,DB!$D$4:$G$403,4,FALSE)</f>
        <v>#N/A</v>
      </c>
      <c r="D1960" s="674" t="e">
        <f>VLOOKUP(F1960,DB!$D$4:$G$403,3,FALSE)</f>
        <v>#N/A</v>
      </c>
      <c r="E1960" s="675" t="e">
        <f>VLOOKUP(F1960,DB!$D$4:$G$403,2,FALSE)</f>
        <v>#N/A</v>
      </c>
      <c r="F1960" s="491"/>
      <c r="G1960" s="491"/>
      <c r="H1960" s="492"/>
      <c r="I1960" s="493"/>
      <c r="J1960" s="494" t="str">
        <f>IF(I1960="","I열의 환율적용방법 선택",IF(I1960="개별환율", "직접입력 하세요.", IF(OR(I1960="가중평균환율",I1960="송금환율"), "직접입력 하세요.", IF(I1960="원화집행", 1, IF(I1960="월별평균환율(미화)",VLOOKUP(MONTH(A1960),월별평균환율!$B$34:$D$45,2,0), IF(I1960="월별평균환율(현지화)",VLOOKUP(MONTH(A1960),월별평균환율!$B$34:$D$45,3,0)))))))</f>
        <v>I열의 환율적용방법 선택</v>
      </c>
      <c r="K1960" s="495">
        <f t="shared" si="30"/>
        <v>0</v>
      </c>
      <c r="L1960" s="491"/>
      <c r="M1960" s="496"/>
      <c r="N1960" s="496"/>
    </row>
    <row r="1961" spans="1:14" x14ac:dyDescent="0.3">
      <c r="A1961" s="490"/>
      <c r="B1961" s="490"/>
      <c r="C1961" s="673" t="e">
        <f>VLOOKUP(F1961,DB!$D$4:$G$403,4,FALSE)</f>
        <v>#N/A</v>
      </c>
      <c r="D1961" s="674" t="e">
        <f>VLOOKUP(F1961,DB!$D$4:$G$403,3,FALSE)</f>
        <v>#N/A</v>
      </c>
      <c r="E1961" s="675" t="e">
        <f>VLOOKUP(F1961,DB!$D$4:$G$403,2,FALSE)</f>
        <v>#N/A</v>
      </c>
      <c r="F1961" s="491"/>
      <c r="G1961" s="491"/>
      <c r="H1961" s="492"/>
      <c r="I1961" s="493"/>
      <c r="J1961" s="494" t="str">
        <f>IF(I1961="","I열의 환율적용방법 선택",IF(I1961="개별환율", "직접입력 하세요.", IF(OR(I1961="가중평균환율",I1961="송금환율"), "직접입력 하세요.", IF(I1961="원화집행", 1, IF(I1961="월별평균환율(미화)",VLOOKUP(MONTH(A1961),월별평균환율!$B$34:$D$45,2,0), IF(I1961="월별평균환율(현지화)",VLOOKUP(MONTH(A1961),월별평균환율!$B$34:$D$45,3,0)))))))</f>
        <v>I열의 환율적용방법 선택</v>
      </c>
      <c r="K1961" s="495">
        <f t="shared" si="30"/>
        <v>0</v>
      </c>
      <c r="L1961" s="491"/>
      <c r="M1961" s="496"/>
      <c r="N1961" s="496"/>
    </row>
    <row r="1962" spans="1:14" x14ac:dyDescent="0.3">
      <c r="A1962" s="490"/>
      <c r="B1962" s="490"/>
      <c r="C1962" s="673" t="e">
        <f>VLOOKUP(F1962,DB!$D$4:$G$403,4,FALSE)</f>
        <v>#N/A</v>
      </c>
      <c r="D1962" s="674" t="e">
        <f>VLOOKUP(F1962,DB!$D$4:$G$403,3,FALSE)</f>
        <v>#N/A</v>
      </c>
      <c r="E1962" s="675" t="e">
        <f>VLOOKUP(F1962,DB!$D$4:$G$403,2,FALSE)</f>
        <v>#N/A</v>
      </c>
      <c r="F1962" s="491"/>
      <c r="G1962" s="491"/>
      <c r="H1962" s="492"/>
      <c r="I1962" s="493"/>
      <c r="J1962" s="494" t="str">
        <f>IF(I1962="","I열의 환율적용방법 선택",IF(I1962="개별환율", "직접입력 하세요.", IF(OR(I1962="가중평균환율",I1962="송금환율"), "직접입력 하세요.", IF(I1962="원화집행", 1, IF(I1962="월별평균환율(미화)",VLOOKUP(MONTH(A1962),월별평균환율!$B$34:$D$45,2,0), IF(I1962="월별평균환율(현지화)",VLOOKUP(MONTH(A1962),월별평균환율!$B$34:$D$45,3,0)))))))</f>
        <v>I열의 환율적용방법 선택</v>
      </c>
      <c r="K1962" s="495">
        <f t="shared" si="30"/>
        <v>0</v>
      </c>
      <c r="L1962" s="491"/>
      <c r="M1962" s="496"/>
      <c r="N1962" s="496"/>
    </row>
    <row r="1963" spans="1:14" x14ac:dyDescent="0.3">
      <c r="A1963" s="490"/>
      <c r="B1963" s="490"/>
      <c r="C1963" s="673" t="e">
        <f>VLOOKUP(F1963,DB!$D$4:$G$403,4,FALSE)</f>
        <v>#N/A</v>
      </c>
      <c r="D1963" s="674" t="e">
        <f>VLOOKUP(F1963,DB!$D$4:$G$403,3,FALSE)</f>
        <v>#N/A</v>
      </c>
      <c r="E1963" s="675" t="e">
        <f>VLOOKUP(F1963,DB!$D$4:$G$403,2,FALSE)</f>
        <v>#N/A</v>
      </c>
      <c r="F1963" s="491"/>
      <c r="G1963" s="491"/>
      <c r="H1963" s="492"/>
      <c r="I1963" s="493"/>
      <c r="J1963" s="494" t="str">
        <f>IF(I1963="","I열의 환율적용방법 선택",IF(I1963="개별환율", "직접입력 하세요.", IF(OR(I1963="가중평균환율",I1963="송금환율"), "직접입력 하세요.", IF(I1963="원화집행", 1, IF(I1963="월별평균환율(미화)",VLOOKUP(MONTH(A1963),월별평균환율!$B$34:$D$45,2,0), IF(I1963="월별평균환율(현지화)",VLOOKUP(MONTH(A1963),월별평균환율!$B$34:$D$45,3,0)))))))</f>
        <v>I열의 환율적용방법 선택</v>
      </c>
      <c r="K1963" s="495">
        <f t="shared" si="30"/>
        <v>0</v>
      </c>
      <c r="L1963" s="491"/>
      <c r="M1963" s="496"/>
      <c r="N1963" s="496"/>
    </row>
    <row r="1964" spans="1:14" x14ac:dyDescent="0.3">
      <c r="A1964" s="490"/>
      <c r="B1964" s="490"/>
      <c r="C1964" s="673" t="e">
        <f>VLOOKUP(F1964,DB!$D$4:$G$403,4,FALSE)</f>
        <v>#N/A</v>
      </c>
      <c r="D1964" s="674" t="e">
        <f>VLOOKUP(F1964,DB!$D$4:$G$403,3,FALSE)</f>
        <v>#N/A</v>
      </c>
      <c r="E1964" s="675" t="e">
        <f>VLOOKUP(F1964,DB!$D$4:$G$403,2,FALSE)</f>
        <v>#N/A</v>
      </c>
      <c r="F1964" s="491"/>
      <c r="G1964" s="491"/>
      <c r="H1964" s="492"/>
      <c r="I1964" s="493"/>
      <c r="J1964" s="494" t="str">
        <f>IF(I1964="","I열의 환율적용방법 선택",IF(I1964="개별환율", "직접입력 하세요.", IF(OR(I1964="가중평균환율",I1964="송금환율"), "직접입력 하세요.", IF(I1964="원화집행", 1, IF(I1964="월별평균환율(미화)",VLOOKUP(MONTH(A1964),월별평균환율!$B$34:$D$45,2,0), IF(I1964="월별평균환율(현지화)",VLOOKUP(MONTH(A1964),월별평균환율!$B$34:$D$45,3,0)))))))</f>
        <v>I열의 환율적용방법 선택</v>
      </c>
      <c r="K1964" s="495">
        <f t="shared" si="30"/>
        <v>0</v>
      </c>
      <c r="L1964" s="491"/>
      <c r="M1964" s="496"/>
      <c r="N1964" s="496"/>
    </row>
    <row r="1965" spans="1:14" x14ac:dyDescent="0.3">
      <c r="A1965" s="490"/>
      <c r="B1965" s="490"/>
      <c r="C1965" s="673" t="e">
        <f>VLOOKUP(F1965,DB!$D$4:$G$403,4,FALSE)</f>
        <v>#N/A</v>
      </c>
      <c r="D1965" s="674" t="e">
        <f>VLOOKUP(F1965,DB!$D$4:$G$403,3,FALSE)</f>
        <v>#N/A</v>
      </c>
      <c r="E1965" s="675" t="e">
        <f>VLOOKUP(F1965,DB!$D$4:$G$403,2,FALSE)</f>
        <v>#N/A</v>
      </c>
      <c r="F1965" s="491"/>
      <c r="G1965" s="491"/>
      <c r="H1965" s="492"/>
      <c r="I1965" s="493"/>
      <c r="J1965" s="494" t="str">
        <f>IF(I1965="","I열의 환율적용방법 선택",IF(I1965="개별환율", "직접입력 하세요.", IF(OR(I1965="가중평균환율",I1965="송금환율"), "직접입력 하세요.", IF(I1965="원화집행", 1, IF(I1965="월별평균환율(미화)",VLOOKUP(MONTH(A1965),월별평균환율!$B$34:$D$45,2,0), IF(I1965="월별평균환율(현지화)",VLOOKUP(MONTH(A1965),월별평균환율!$B$34:$D$45,3,0)))))))</f>
        <v>I열의 환율적용방법 선택</v>
      </c>
      <c r="K1965" s="495">
        <f t="shared" si="30"/>
        <v>0</v>
      </c>
      <c r="L1965" s="491"/>
      <c r="M1965" s="496"/>
      <c r="N1965" s="496"/>
    </row>
    <row r="1966" spans="1:14" x14ac:dyDescent="0.3">
      <c r="A1966" s="490"/>
      <c r="B1966" s="490"/>
      <c r="C1966" s="673" t="e">
        <f>VLOOKUP(F1966,DB!$D$4:$G$403,4,FALSE)</f>
        <v>#N/A</v>
      </c>
      <c r="D1966" s="674" t="e">
        <f>VLOOKUP(F1966,DB!$D$4:$G$403,3,FALSE)</f>
        <v>#N/A</v>
      </c>
      <c r="E1966" s="675" t="e">
        <f>VLOOKUP(F1966,DB!$D$4:$G$403,2,FALSE)</f>
        <v>#N/A</v>
      </c>
      <c r="F1966" s="491"/>
      <c r="G1966" s="491"/>
      <c r="H1966" s="492"/>
      <c r="I1966" s="493"/>
      <c r="J1966" s="494" t="str">
        <f>IF(I1966="","I열의 환율적용방법 선택",IF(I1966="개별환율", "직접입력 하세요.", IF(OR(I1966="가중평균환율",I1966="송금환율"), "직접입력 하세요.", IF(I1966="원화집행", 1, IF(I1966="월별평균환율(미화)",VLOOKUP(MONTH(A1966),월별평균환율!$B$34:$D$45,2,0), IF(I1966="월별평균환율(현지화)",VLOOKUP(MONTH(A1966),월별평균환율!$B$34:$D$45,3,0)))))))</f>
        <v>I열의 환율적용방법 선택</v>
      </c>
      <c r="K1966" s="495">
        <f t="shared" si="30"/>
        <v>0</v>
      </c>
      <c r="L1966" s="491"/>
      <c r="M1966" s="496"/>
      <c r="N1966" s="496"/>
    </row>
    <row r="1967" spans="1:14" x14ac:dyDescent="0.3">
      <c r="A1967" s="490"/>
      <c r="B1967" s="490"/>
      <c r="C1967" s="673" t="e">
        <f>VLOOKUP(F1967,DB!$D$4:$G$403,4,FALSE)</f>
        <v>#N/A</v>
      </c>
      <c r="D1967" s="674" t="e">
        <f>VLOOKUP(F1967,DB!$D$4:$G$403,3,FALSE)</f>
        <v>#N/A</v>
      </c>
      <c r="E1967" s="675" t="e">
        <f>VLOOKUP(F1967,DB!$D$4:$G$403,2,FALSE)</f>
        <v>#N/A</v>
      </c>
      <c r="F1967" s="491"/>
      <c r="G1967" s="491"/>
      <c r="H1967" s="492"/>
      <c r="I1967" s="493"/>
      <c r="J1967" s="494" t="str">
        <f>IF(I1967="","I열의 환율적용방법 선택",IF(I1967="개별환율", "직접입력 하세요.", IF(OR(I1967="가중평균환율",I1967="송금환율"), "직접입력 하세요.", IF(I1967="원화집행", 1, IF(I1967="월별평균환율(미화)",VLOOKUP(MONTH(A1967),월별평균환율!$B$34:$D$45,2,0), IF(I1967="월별평균환율(현지화)",VLOOKUP(MONTH(A1967),월별평균환율!$B$34:$D$45,3,0)))))))</f>
        <v>I열의 환율적용방법 선택</v>
      </c>
      <c r="K1967" s="495">
        <f t="shared" si="30"/>
        <v>0</v>
      </c>
      <c r="L1967" s="491"/>
      <c r="M1967" s="496"/>
      <c r="N1967" s="496"/>
    </row>
    <row r="1968" spans="1:14" x14ac:dyDescent="0.3">
      <c r="A1968" s="490"/>
      <c r="B1968" s="490"/>
      <c r="C1968" s="673" t="e">
        <f>VLOOKUP(F1968,DB!$D$4:$G$403,4,FALSE)</f>
        <v>#N/A</v>
      </c>
      <c r="D1968" s="674" t="e">
        <f>VLOOKUP(F1968,DB!$D$4:$G$403,3,FALSE)</f>
        <v>#N/A</v>
      </c>
      <c r="E1968" s="675" t="e">
        <f>VLOOKUP(F1968,DB!$D$4:$G$403,2,FALSE)</f>
        <v>#N/A</v>
      </c>
      <c r="F1968" s="491"/>
      <c r="G1968" s="491"/>
      <c r="H1968" s="492"/>
      <c r="I1968" s="493"/>
      <c r="J1968" s="494" t="str">
        <f>IF(I1968="","I열의 환율적용방법 선택",IF(I1968="개별환율", "직접입력 하세요.", IF(OR(I1968="가중평균환율",I1968="송금환율"), "직접입력 하세요.", IF(I1968="원화집행", 1, IF(I1968="월별평균환율(미화)",VLOOKUP(MONTH(A1968),월별평균환율!$B$34:$D$45,2,0), IF(I1968="월별평균환율(현지화)",VLOOKUP(MONTH(A1968),월별평균환율!$B$34:$D$45,3,0)))))))</f>
        <v>I열의 환율적용방법 선택</v>
      </c>
      <c r="K1968" s="495">
        <f t="shared" si="30"/>
        <v>0</v>
      </c>
      <c r="L1968" s="491"/>
      <c r="M1968" s="496"/>
      <c r="N1968" s="496"/>
    </row>
    <row r="1969" spans="1:14" x14ac:dyDescent="0.3">
      <c r="A1969" s="490"/>
      <c r="B1969" s="490"/>
      <c r="C1969" s="673" t="e">
        <f>VLOOKUP(F1969,DB!$D$4:$G$403,4,FALSE)</f>
        <v>#N/A</v>
      </c>
      <c r="D1969" s="674" t="e">
        <f>VLOOKUP(F1969,DB!$D$4:$G$403,3,FALSE)</f>
        <v>#N/A</v>
      </c>
      <c r="E1969" s="675" t="e">
        <f>VLOOKUP(F1969,DB!$D$4:$G$403,2,FALSE)</f>
        <v>#N/A</v>
      </c>
      <c r="F1969" s="491"/>
      <c r="G1969" s="491"/>
      <c r="H1969" s="492"/>
      <c r="I1969" s="493"/>
      <c r="J1969" s="494" t="str">
        <f>IF(I1969="","I열의 환율적용방법 선택",IF(I1969="개별환율", "직접입력 하세요.", IF(OR(I1969="가중평균환율",I1969="송금환율"), "직접입력 하세요.", IF(I1969="원화집행", 1, IF(I1969="월별평균환율(미화)",VLOOKUP(MONTH(A1969),월별평균환율!$B$34:$D$45,2,0), IF(I1969="월별평균환율(현지화)",VLOOKUP(MONTH(A1969),월별평균환율!$B$34:$D$45,3,0)))))))</f>
        <v>I열의 환율적용방법 선택</v>
      </c>
      <c r="K1969" s="495">
        <f t="shared" si="30"/>
        <v>0</v>
      </c>
      <c r="L1969" s="491"/>
      <c r="M1969" s="496"/>
      <c r="N1969" s="496"/>
    </row>
    <row r="1970" spans="1:14" x14ac:dyDescent="0.3">
      <c r="A1970" s="490"/>
      <c r="B1970" s="490"/>
      <c r="C1970" s="673" t="e">
        <f>VLOOKUP(F1970,DB!$D$4:$G$403,4,FALSE)</f>
        <v>#N/A</v>
      </c>
      <c r="D1970" s="674" t="e">
        <f>VLOOKUP(F1970,DB!$D$4:$G$403,3,FALSE)</f>
        <v>#N/A</v>
      </c>
      <c r="E1970" s="675" t="e">
        <f>VLOOKUP(F1970,DB!$D$4:$G$403,2,FALSE)</f>
        <v>#N/A</v>
      </c>
      <c r="F1970" s="491"/>
      <c r="G1970" s="491"/>
      <c r="H1970" s="492"/>
      <c r="I1970" s="493"/>
      <c r="J1970" s="494" t="str">
        <f>IF(I1970="","I열의 환율적용방법 선택",IF(I1970="개별환율", "직접입력 하세요.", IF(OR(I1970="가중평균환율",I1970="송금환율"), "직접입력 하세요.", IF(I1970="원화집행", 1, IF(I1970="월별평균환율(미화)",VLOOKUP(MONTH(A1970),월별평균환율!$B$34:$D$45,2,0), IF(I1970="월별평균환율(현지화)",VLOOKUP(MONTH(A1970),월별평균환율!$B$34:$D$45,3,0)))))))</f>
        <v>I열의 환율적용방법 선택</v>
      </c>
      <c r="K1970" s="495">
        <f t="shared" si="30"/>
        <v>0</v>
      </c>
      <c r="L1970" s="491"/>
      <c r="M1970" s="496"/>
      <c r="N1970" s="496"/>
    </row>
    <row r="1971" spans="1:14" x14ac:dyDescent="0.3">
      <c r="A1971" s="490"/>
      <c r="B1971" s="490"/>
      <c r="C1971" s="673" t="e">
        <f>VLOOKUP(F1971,DB!$D$4:$G$403,4,FALSE)</f>
        <v>#N/A</v>
      </c>
      <c r="D1971" s="674" t="e">
        <f>VLOOKUP(F1971,DB!$D$4:$G$403,3,FALSE)</f>
        <v>#N/A</v>
      </c>
      <c r="E1971" s="675" t="e">
        <f>VLOOKUP(F1971,DB!$D$4:$G$403,2,FALSE)</f>
        <v>#N/A</v>
      </c>
      <c r="F1971" s="491"/>
      <c r="G1971" s="491"/>
      <c r="H1971" s="492"/>
      <c r="I1971" s="493"/>
      <c r="J1971" s="494" t="str">
        <f>IF(I1971="","I열의 환율적용방법 선택",IF(I1971="개별환율", "직접입력 하세요.", IF(OR(I1971="가중평균환율",I1971="송금환율"), "직접입력 하세요.", IF(I1971="원화집행", 1, IF(I1971="월별평균환율(미화)",VLOOKUP(MONTH(A1971),월별평균환율!$B$34:$D$45,2,0), IF(I1971="월별평균환율(현지화)",VLOOKUP(MONTH(A1971),월별평균환율!$B$34:$D$45,3,0)))))))</f>
        <v>I열의 환율적용방법 선택</v>
      </c>
      <c r="K1971" s="495">
        <f t="shared" si="30"/>
        <v>0</v>
      </c>
      <c r="L1971" s="491"/>
      <c r="M1971" s="496"/>
      <c r="N1971" s="496"/>
    </row>
    <row r="1972" spans="1:14" x14ac:dyDescent="0.3">
      <c r="A1972" s="490"/>
      <c r="B1972" s="490"/>
      <c r="C1972" s="673" t="e">
        <f>VLOOKUP(F1972,DB!$D$4:$G$403,4,FALSE)</f>
        <v>#N/A</v>
      </c>
      <c r="D1972" s="674" t="e">
        <f>VLOOKUP(F1972,DB!$D$4:$G$403,3,FALSE)</f>
        <v>#N/A</v>
      </c>
      <c r="E1972" s="675" t="e">
        <f>VLOOKUP(F1972,DB!$D$4:$G$403,2,FALSE)</f>
        <v>#N/A</v>
      </c>
      <c r="F1972" s="491"/>
      <c r="G1972" s="491"/>
      <c r="H1972" s="492"/>
      <c r="I1972" s="493"/>
      <c r="J1972" s="494" t="str">
        <f>IF(I1972="","I열의 환율적용방법 선택",IF(I1972="개별환율", "직접입력 하세요.", IF(OR(I1972="가중평균환율",I1972="송금환율"), "직접입력 하세요.", IF(I1972="원화집행", 1, IF(I1972="월별평균환율(미화)",VLOOKUP(MONTH(A1972),월별평균환율!$B$34:$D$45,2,0), IF(I1972="월별평균환율(현지화)",VLOOKUP(MONTH(A1972),월별평균환율!$B$34:$D$45,3,0)))))))</f>
        <v>I열의 환율적용방법 선택</v>
      </c>
      <c r="K1972" s="495">
        <f t="shared" si="30"/>
        <v>0</v>
      </c>
      <c r="L1972" s="491"/>
      <c r="M1972" s="496"/>
      <c r="N1972" s="496"/>
    </row>
    <row r="1973" spans="1:14" x14ac:dyDescent="0.3">
      <c r="A1973" s="490"/>
      <c r="B1973" s="490"/>
      <c r="C1973" s="673" t="e">
        <f>VLOOKUP(F1973,DB!$D$4:$G$403,4,FALSE)</f>
        <v>#N/A</v>
      </c>
      <c r="D1973" s="674" t="e">
        <f>VLOOKUP(F1973,DB!$D$4:$G$403,3,FALSE)</f>
        <v>#N/A</v>
      </c>
      <c r="E1973" s="675" t="e">
        <f>VLOOKUP(F1973,DB!$D$4:$G$403,2,FALSE)</f>
        <v>#N/A</v>
      </c>
      <c r="F1973" s="491"/>
      <c r="G1973" s="491"/>
      <c r="H1973" s="492"/>
      <c r="I1973" s="493"/>
      <c r="J1973" s="494" t="str">
        <f>IF(I1973="","I열의 환율적용방법 선택",IF(I1973="개별환율", "직접입력 하세요.", IF(OR(I1973="가중평균환율",I1973="송금환율"), "직접입력 하세요.", IF(I1973="원화집행", 1, IF(I1973="월별평균환율(미화)",VLOOKUP(MONTH(A1973),월별평균환율!$B$34:$D$45,2,0), IF(I1973="월별평균환율(현지화)",VLOOKUP(MONTH(A1973),월별평균환율!$B$34:$D$45,3,0)))))))</f>
        <v>I열의 환율적용방법 선택</v>
      </c>
      <c r="K1973" s="495">
        <f t="shared" si="30"/>
        <v>0</v>
      </c>
      <c r="L1973" s="491"/>
      <c r="M1973" s="496"/>
      <c r="N1973" s="496"/>
    </row>
    <row r="1974" spans="1:14" x14ac:dyDescent="0.3">
      <c r="A1974" s="490"/>
      <c r="B1974" s="490"/>
      <c r="C1974" s="673" t="e">
        <f>VLOOKUP(F1974,DB!$D$4:$G$403,4,FALSE)</f>
        <v>#N/A</v>
      </c>
      <c r="D1974" s="674" t="e">
        <f>VLOOKUP(F1974,DB!$D$4:$G$403,3,FALSE)</f>
        <v>#N/A</v>
      </c>
      <c r="E1974" s="675" t="e">
        <f>VLOOKUP(F1974,DB!$D$4:$G$403,2,FALSE)</f>
        <v>#N/A</v>
      </c>
      <c r="F1974" s="491"/>
      <c r="G1974" s="491"/>
      <c r="H1974" s="492"/>
      <c r="I1974" s="493"/>
      <c r="J1974" s="494" t="str">
        <f>IF(I1974="","I열의 환율적용방법 선택",IF(I1974="개별환율", "직접입력 하세요.", IF(OR(I1974="가중평균환율",I1974="송금환율"), "직접입력 하세요.", IF(I1974="원화집행", 1, IF(I1974="월별평균환율(미화)",VLOOKUP(MONTH(A1974),월별평균환율!$B$34:$D$45,2,0), IF(I1974="월별평균환율(현지화)",VLOOKUP(MONTH(A1974),월별평균환율!$B$34:$D$45,3,0)))))))</f>
        <v>I열의 환율적용방법 선택</v>
      </c>
      <c r="K1974" s="495">
        <f t="shared" si="30"/>
        <v>0</v>
      </c>
      <c r="L1974" s="491"/>
      <c r="M1974" s="496"/>
      <c r="N1974" s="496"/>
    </row>
    <row r="1975" spans="1:14" x14ac:dyDescent="0.3">
      <c r="A1975" s="490"/>
      <c r="B1975" s="490"/>
      <c r="C1975" s="673" t="e">
        <f>VLOOKUP(F1975,DB!$D$4:$G$403,4,FALSE)</f>
        <v>#N/A</v>
      </c>
      <c r="D1975" s="674" t="e">
        <f>VLOOKUP(F1975,DB!$D$4:$G$403,3,FALSE)</f>
        <v>#N/A</v>
      </c>
      <c r="E1975" s="675" t="e">
        <f>VLOOKUP(F1975,DB!$D$4:$G$403,2,FALSE)</f>
        <v>#N/A</v>
      </c>
      <c r="F1975" s="491"/>
      <c r="G1975" s="491"/>
      <c r="H1975" s="492"/>
      <c r="I1975" s="493"/>
      <c r="J1975" s="494" t="str">
        <f>IF(I1975="","I열의 환율적용방법 선택",IF(I1975="개별환율", "직접입력 하세요.", IF(OR(I1975="가중평균환율",I1975="송금환율"), "직접입력 하세요.", IF(I1975="원화집행", 1, IF(I1975="월별평균환율(미화)",VLOOKUP(MONTH(A1975),월별평균환율!$B$34:$D$45,2,0), IF(I1975="월별평균환율(현지화)",VLOOKUP(MONTH(A1975),월별평균환율!$B$34:$D$45,3,0)))))))</f>
        <v>I열의 환율적용방법 선택</v>
      </c>
      <c r="K1975" s="495">
        <f t="shared" si="30"/>
        <v>0</v>
      </c>
      <c r="L1975" s="491"/>
      <c r="M1975" s="496"/>
      <c r="N1975" s="496"/>
    </row>
    <row r="1976" spans="1:14" x14ac:dyDescent="0.3">
      <c r="A1976" s="490"/>
      <c r="B1976" s="490"/>
      <c r="C1976" s="673" t="e">
        <f>VLOOKUP(F1976,DB!$D$4:$G$403,4,FALSE)</f>
        <v>#N/A</v>
      </c>
      <c r="D1976" s="674" t="e">
        <f>VLOOKUP(F1976,DB!$D$4:$G$403,3,FALSE)</f>
        <v>#N/A</v>
      </c>
      <c r="E1976" s="675" t="e">
        <f>VLOOKUP(F1976,DB!$D$4:$G$403,2,FALSE)</f>
        <v>#N/A</v>
      </c>
      <c r="F1976" s="491"/>
      <c r="G1976" s="491"/>
      <c r="H1976" s="492"/>
      <c r="I1976" s="493"/>
      <c r="J1976" s="494" t="str">
        <f>IF(I1976="","I열의 환율적용방법 선택",IF(I1976="개별환율", "직접입력 하세요.", IF(OR(I1976="가중평균환율",I1976="송금환율"), "직접입력 하세요.", IF(I1976="원화집행", 1, IF(I1976="월별평균환율(미화)",VLOOKUP(MONTH(A1976),월별평균환율!$B$34:$D$45,2,0), IF(I1976="월별평균환율(현지화)",VLOOKUP(MONTH(A1976),월별평균환율!$B$34:$D$45,3,0)))))))</f>
        <v>I열의 환율적용방법 선택</v>
      </c>
      <c r="K1976" s="495">
        <f t="shared" si="30"/>
        <v>0</v>
      </c>
      <c r="L1976" s="491"/>
      <c r="M1976" s="496"/>
      <c r="N1976" s="496"/>
    </row>
    <row r="1977" spans="1:14" x14ac:dyDescent="0.3">
      <c r="A1977" s="490"/>
      <c r="B1977" s="490"/>
      <c r="C1977" s="673" t="e">
        <f>VLOOKUP(F1977,DB!$D$4:$G$403,4,FALSE)</f>
        <v>#N/A</v>
      </c>
      <c r="D1977" s="674" t="e">
        <f>VLOOKUP(F1977,DB!$D$4:$G$403,3,FALSE)</f>
        <v>#N/A</v>
      </c>
      <c r="E1977" s="675" t="e">
        <f>VLOOKUP(F1977,DB!$D$4:$G$403,2,FALSE)</f>
        <v>#N/A</v>
      </c>
      <c r="F1977" s="491"/>
      <c r="G1977" s="491"/>
      <c r="H1977" s="492"/>
      <c r="I1977" s="493"/>
      <c r="J1977" s="494" t="str">
        <f>IF(I1977="","I열의 환율적용방법 선택",IF(I1977="개별환율", "직접입력 하세요.", IF(OR(I1977="가중평균환율",I1977="송금환율"), "직접입력 하세요.", IF(I1977="원화집행", 1, IF(I1977="월별평균환율(미화)",VLOOKUP(MONTH(A1977),월별평균환율!$B$34:$D$45,2,0), IF(I1977="월별평균환율(현지화)",VLOOKUP(MONTH(A1977),월별평균환율!$B$34:$D$45,3,0)))))))</f>
        <v>I열의 환율적용방법 선택</v>
      </c>
      <c r="K1977" s="495">
        <f t="shared" si="30"/>
        <v>0</v>
      </c>
      <c r="L1977" s="491"/>
      <c r="M1977" s="496"/>
      <c r="N1977" s="496"/>
    </row>
    <row r="1978" spans="1:14" x14ac:dyDescent="0.3">
      <c r="A1978" s="490"/>
      <c r="B1978" s="490"/>
      <c r="C1978" s="673" t="e">
        <f>VLOOKUP(F1978,DB!$D$4:$G$403,4,FALSE)</f>
        <v>#N/A</v>
      </c>
      <c r="D1978" s="674" t="e">
        <f>VLOOKUP(F1978,DB!$D$4:$G$403,3,FALSE)</f>
        <v>#N/A</v>
      </c>
      <c r="E1978" s="675" t="e">
        <f>VLOOKUP(F1978,DB!$D$4:$G$403,2,FALSE)</f>
        <v>#N/A</v>
      </c>
      <c r="F1978" s="491"/>
      <c r="G1978" s="491"/>
      <c r="H1978" s="492"/>
      <c r="I1978" s="493"/>
      <c r="J1978" s="494" t="str">
        <f>IF(I1978="","I열의 환율적용방법 선택",IF(I1978="개별환율", "직접입력 하세요.", IF(OR(I1978="가중평균환율",I1978="송금환율"), "직접입력 하세요.", IF(I1978="원화집행", 1, IF(I1978="월별평균환율(미화)",VLOOKUP(MONTH(A1978),월별평균환율!$B$34:$D$45,2,0), IF(I1978="월별평균환율(현지화)",VLOOKUP(MONTH(A1978),월별평균환율!$B$34:$D$45,3,0)))))))</f>
        <v>I열의 환율적용방법 선택</v>
      </c>
      <c r="K1978" s="495">
        <f t="shared" si="30"/>
        <v>0</v>
      </c>
      <c r="L1978" s="491"/>
      <c r="M1978" s="496"/>
      <c r="N1978" s="496"/>
    </row>
    <row r="1979" spans="1:14" x14ac:dyDescent="0.3">
      <c r="A1979" s="490"/>
      <c r="B1979" s="490"/>
      <c r="C1979" s="673" t="e">
        <f>VLOOKUP(F1979,DB!$D$4:$G$403,4,FALSE)</f>
        <v>#N/A</v>
      </c>
      <c r="D1979" s="674" t="e">
        <f>VLOOKUP(F1979,DB!$D$4:$G$403,3,FALSE)</f>
        <v>#N/A</v>
      </c>
      <c r="E1979" s="675" t="e">
        <f>VLOOKUP(F1979,DB!$D$4:$G$403,2,FALSE)</f>
        <v>#N/A</v>
      </c>
      <c r="F1979" s="491"/>
      <c r="G1979" s="491"/>
      <c r="H1979" s="492"/>
      <c r="I1979" s="493"/>
      <c r="J1979" s="494" t="str">
        <f>IF(I1979="","I열의 환율적용방법 선택",IF(I1979="개별환율", "직접입력 하세요.", IF(OR(I1979="가중평균환율",I1979="송금환율"), "직접입력 하세요.", IF(I1979="원화집행", 1, IF(I1979="월별평균환율(미화)",VLOOKUP(MONTH(A1979),월별평균환율!$B$34:$D$45,2,0), IF(I1979="월별평균환율(현지화)",VLOOKUP(MONTH(A1979),월별평균환율!$B$34:$D$45,3,0)))))))</f>
        <v>I열의 환율적용방법 선택</v>
      </c>
      <c r="K1979" s="495">
        <f t="shared" si="30"/>
        <v>0</v>
      </c>
      <c r="L1979" s="491"/>
      <c r="M1979" s="496"/>
      <c r="N1979" s="496"/>
    </row>
    <row r="1980" spans="1:14" x14ac:dyDescent="0.3">
      <c r="A1980" s="490"/>
      <c r="B1980" s="490"/>
      <c r="C1980" s="673" t="e">
        <f>VLOOKUP(F1980,DB!$D$4:$G$403,4,FALSE)</f>
        <v>#N/A</v>
      </c>
      <c r="D1980" s="674" t="e">
        <f>VLOOKUP(F1980,DB!$D$4:$G$403,3,FALSE)</f>
        <v>#N/A</v>
      </c>
      <c r="E1980" s="675" t="e">
        <f>VLOOKUP(F1980,DB!$D$4:$G$403,2,FALSE)</f>
        <v>#N/A</v>
      </c>
      <c r="F1980" s="491"/>
      <c r="G1980" s="491"/>
      <c r="H1980" s="492"/>
      <c r="I1980" s="493"/>
      <c r="J1980" s="494" t="str">
        <f>IF(I1980="","I열의 환율적용방법 선택",IF(I1980="개별환율", "직접입력 하세요.", IF(OR(I1980="가중평균환율",I1980="송금환율"), "직접입력 하세요.", IF(I1980="원화집행", 1, IF(I1980="월별평균환율(미화)",VLOOKUP(MONTH(A1980),월별평균환율!$B$34:$D$45,2,0), IF(I1980="월별평균환율(현지화)",VLOOKUP(MONTH(A1980),월별평균환율!$B$34:$D$45,3,0)))))))</f>
        <v>I열의 환율적용방법 선택</v>
      </c>
      <c r="K1980" s="495">
        <f t="shared" si="30"/>
        <v>0</v>
      </c>
      <c r="L1980" s="491"/>
      <c r="M1980" s="496"/>
      <c r="N1980" s="496"/>
    </row>
    <row r="1981" spans="1:14" x14ac:dyDescent="0.3">
      <c r="A1981" s="490"/>
      <c r="B1981" s="490"/>
      <c r="C1981" s="673" t="e">
        <f>VLOOKUP(F1981,DB!$D$4:$G$403,4,FALSE)</f>
        <v>#N/A</v>
      </c>
      <c r="D1981" s="674" t="e">
        <f>VLOOKUP(F1981,DB!$D$4:$G$403,3,FALSE)</f>
        <v>#N/A</v>
      </c>
      <c r="E1981" s="675" t="e">
        <f>VLOOKUP(F1981,DB!$D$4:$G$403,2,FALSE)</f>
        <v>#N/A</v>
      </c>
      <c r="F1981" s="491"/>
      <c r="G1981" s="491"/>
      <c r="H1981" s="492"/>
      <c r="I1981" s="493"/>
      <c r="J1981" s="494" t="str">
        <f>IF(I1981="","I열의 환율적용방법 선택",IF(I1981="개별환율", "직접입력 하세요.", IF(OR(I1981="가중평균환율",I1981="송금환율"), "직접입력 하세요.", IF(I1981="원화집행", 1, IF(I1981="월별평균환율(미화)",VLOOKUP(MONTH(A1981),월별평균환율!$B$34:$D$45,2,0), IF(I1981="월별평균환율(현지화)",VLOOKUP(MONTH(A1981),월별평균환율!$B$34:$D$45,3,0)))))))</f>
        <v>I열의 환율적용방법 선택</v>
      </c>
      <c r="K1981" s="495">
        <f t="shared" si="30"/>
        <v>0</v>
      </c>
      <c r="L1981" s="491"/>
      <c r="M1981" s="496"/>
      <c r="N1981" s="496"/>
    </row>
    <row r="1982" spans="1:14" x14ac:dyDescent="0.3">
      <c r="A1982" s="490"/>
      <c r="B1982" s="490"/>
      <c r="C1982" s="673" t="e">
        <f>VLOOKUP(F1982,DB!$D$4:$G$403,4,FALSE)</f>
        <v>#N/A</v>
      </c>
      <c r="D1982" s="674" t="e">
        <f>VLOOKUP(F1982,DB!$D$4:$G$403,3,FALSE)</f>
        <v>#N/A</v>
      </c>
      <c r="E1982" s="675" t="e">
        <f>VLOOKUP(F1982,DB!$D$4:$G$403,2,FALSE)</f>
        <v>#N/A</v>
      </c>
      <c r="F1982" s="491"/>
      <c r="G1982" s="491"/>
      <c r="H1982" s="492"/>
      <c r="I1982" s="493"/>
      <c r="J1982" s="494" t="str">
        <f>IF(I1982="","I열의 환율적용방법 선택",IF(I1982="개별환율", "직접입력 하세요.", IF(OR(I1982="가중평균환율",I1982="송금환율"), "직접입력 하세요.", IF(I1982="원화집행", 1, IF(I1982="월별평균환율(미화)",VLOOKUP(MONTH(A1982),월별평균환율!$B$34:$D$45,2,0), IF(I1982="월별평균환율(현지화)",VLOOKUP(MONTH(A1982),월별평균환율!$B$34:$D$45,3,0)))))))</f>
        <v>I열의 환율적용방법 선택</v>
      </c>
      <c r="K1982" s="495">
        <f t="shared" si="30"/>
        <v>0</v>
      </c>
      <c r="L1982" s="491"/>
      <c r="M1982" s="496"/>
      <c r="N1982" s="496"/>
    </row>
    <row r="1983" spans="1:14" x14ac:dyDescent="0.3">
      <c r="A1983" s="490"/>
      <c r="B1983" s="490"/>
      <c r="C1983" s="673" t="e">
        <f>VLOOKUP(F1983,DB!$D$4:$G$403,4,FALSE)</f>
        <v>#N/A</v>
      </c>
      <c r="D1983" s="674" t="e">
        <f>VLOOKUP(F1983,DB!$D$4:$G$403,3,FALSE)</f>
        <v>#N/A</v>
      </c>
      <c r="E1983" s="675" t="e">
        <f>VLOOKUP(F1983,DB!$D$4:$G$403,2,FALSE)</f>
        <v>#N/A</v>
      </c>
      <c r="F1983" s="491"/>
      <c r="G1983" s="491"/>
      <c r="H1983" s="492"/>
      <c r="I1983" s="493"/>
      <c r="J1983" s="494" t="str">
        <f>IF(I1983="","I열의 환율적용방법 선택",IF(I1983="개별환율", "직접입력 하세요.", IF(OR(I1983="가중평균환율",I1983="송금환율"), "직접입력 하세요.", IF(I1983="원화집행", 1, IF(I1983="월별평균환율(미화)",VLOOKUP(MONTH(A1983),월별평균환율!$B$34:$D$45,2,0), IF(I1983="월별평균환율(현지화)",VLOOKUP(MONTH(A1983),월별평균환율!$B$34:$D$45,3,0)))))))</f>
        <v>I열의 환율적용방법 선택</v>
      </c>
      <c r="K1983" s="495">
        <f t="shared" si="30"/>
        <v>0</v>
      </c>
      <c r="L1983" s="491"/>
      <c r="M1983" s="496"/>
      <c r="N1983" s="496"/>
    </row>
    <row r="1984" spans="1:14" x14ac:dyDescent="0.3">
      <c r="A1984" s="490"/>
      <c r="B1984" s="490"/>
      <c r="C1984" s="673" t="e">
        <f>VLOOKUP(F1984,DB!$D$4:$G$403,4,FALSE)</f>
        <v>#N/A</v>
      </c>
      <c r="D1984" s="674" t="e">
        <f>VLOOKUP(F1984,DB!$D$4:$G$403,3,FALSE)</f>
        <v>#N/A</v>
      </c>
      <c r="E1984" s="675" t="e">
        <f>VLOOKUP(F1984,DB!$D$4:$G$403,2,FALSE)</f>
        <v>#N/A</v>
      </c>
      <c r="F1984" s="491"/>
      <c r="G1984" s="491"/>
      <c r="H1984" s="492"/>
      <c r="I1984" s="493"/>
      <c r="J1984" s="494" t="str">
        <f>IF(I1984="","I열의 환율적용방법 선택",IF(I1984="개별환율", "직접입력 하세요.", IF(OR(I1984="가중평균환율",I1984="송금환율"), "직접입력 하세요.", IF(I1984="원화집행", 1, IF(I1984="월별평균환율(미화)",VLOOKUP(MONTH(A1984),월별평균환율!$B$34:$D$45,2,0), IF(I1984="월별평균환율(현지화)",VLOOKUP(MONTH(A1984),월별평균환율!$B$34:$D$45,3,0)))))))</f>
        <v>I열의 환율적용방법 선택</v>
      </c>
      <c r="K1984" s="495">
        <f t="shared" si="30"/>
        <v>0</v>
      </c>
      <c r="L1984" s="491"/>
      <c r="M1984" s="496"/>
      <c r="N1984" s="496"/>
    </row>
    <row r="1985" spans="1:14" x14ac:dyDescent="0.3">
      <c r="A1985" s="490"/>
      <c r="B1985" s="490"/>
      <c r="C1985" s="673" t="e">
        <f>VLOOKUP(F1985,DB!$D$4:$G$403,4,FALSE)</f>
        <v>#N/A</v>
      </c>
      <c r="D1985" s="674" t="e">
        <f>VLOOKUP(F1985,DB!$D$4:$G$403,3,FALSE)</f>
        <v>#N/A</v>
      </c>
      <c r="E1985" s="675" t="e">
        <f>VLOOKUP(F1985,DB!$D$4:$G$403,2,FALSE)</f>
        <v>#N/A</v>
      </c>
      <c r="F1985" s="491"/>
      <c r="G1985" s="491"/>
      <c r="H1985" s="492"/>
      <c r="I1985" s="493"/>
      <c r="J1985" s="494" t="str">
        <f>IF(I1985="","I열의 환율적용방법 선택",IF(I1985="개별환율", "직접입력 하세요.", IF(OR(I1985="가중평균환율",I1985="송금환율"), "직접입력 하세요.", IF(I1985="원화집행", 1, IF(I1985="월별평균환율(미화)",VLOOKUP(MONTH(A1985),월별평균환율!$B$34:$D$45,2,0), IF(I1985="월별평균환율(현지화)",VLOOKUP(MONTH(A1985),월별평균환율!$B$34:$D$45,3,0)))))))</f>
        <v>I열의 환율적용방법 선택</v>
      </c>
      <c r="K1985" s="495">
        <f t="shared" si="30"/>
        <v>0</v>
      </c>
      <c r="L1985" s="491"/>
      <c r="M1985" s="496"/>
      <c r="N1985" s="496"/>
    </row>
    <row r="1986" spans="1:14" x14ac:dyDescent="0.3">
      <c r="A1986" s="490"/>
      <c r="B1986" s="490"/>
      <c r="C1986" s="673" t="e">
        <f>VLOOKUP(F1986,DB!$D$4:$G$403,4,FALSE)</f>
        <v>#N/A</v>
      </c>
      <c r="D1986" s="674" t="e">
        <f>VLOOKUP(F1986,DB!$D$4:$G$403,3,FALSE)</f>
        <v>#N/A</v>
      </c>
      <c r="E1986" s="675" t="e">
        <f>VLOOKUP(F1986,DB!$D$4:$G$403,2,FALSE)</f>
        <v>#N/A</v>
      </c>
      <c r="F1986" s="491"/>
      <c r="G1986" s="491"/>
      <c r="H1986" s="492"/>
      <c r="I1986" s="493"/>
      <c r="J1986" s="494" t="str">
        <f>IF(I1986="","I열의 환율적용방법 선택",IF(I1986="개별환율", "직접입력 하세요.", IF(OR(I1986="가중평균환율",I1986="송금환율"), "직접입력 하세요.", IF(I1986="원화집행", 1, IF(I1986="월별평균환율(미화)",VLOOKUP(MONTH(A1986),월별평균환율!$B$34:$D$45,2,0), IF(I1986="월별평균환율(현지화)",VLOOKUP(MONTH(A1986),월별평균환율!$B$34:$D$45,3,0)))))))</f>
        <v>I열의 환율적용방법 선택</v>
      </c>
      <c r="K1986" s="495">
        <f t="shared" si="30"/>
        <v>0</v>
      </c>
      <c r="L1986" s="491"/>
      <c r="M1986" s="496"/>
      <c r="N1986" s="496"/>
    </row>
    <row r="1987" spans="1:14" x14ac:dyDescent="0.3">
      <c r="A1987" s="490"/>
      <c r="B1987" s="490"/>
      <c r="C1987" s="673" t="e">
        <f>VLOOKUP(F1987,DB!$D$4:$G$403,4,FALSE)</f>
        <v>#N/A</v>
      </c>
      <c r="D1987" s="674" t="e">
        <f>VLOOKUP(F1987,DB!$D$4:$G$403,3,FALSE)</f>
        <v>#N/A</v>
      </c>
      <c r="E1987" s="675" t="e">
        <f>VLOOKUP(F1987,DB!$D$4:$G$403,2,FALSE)</f>
        <v>#N/A</v>
      </c>
      <c r="F1987" s="491"/>
      <c r="G1987" s="491"/>
      <c r="H1987" s="492"/>
      <c r="I1987" s="493"/>
      <c r="J1987" s="494" t="str">
        <f>IF(I1987="","I열의 환율적용방법 선택",IF(I1987="개별환율", "직접입력 하세요.", IF(OR(I1987="가중평균환율",I1987="송금환율"), "직접입력 하세요.", IF(I1987="원화집행", 1, IF(I1987="월별평균환율(미화)",VLOOKUP(MONTH(A1987),월별평균환율!$B$34:$D$45,2,0), IF(I1987="월별평균환율(현지화)",VLOOKUP(MONTH(A1987),월별평균환율!$B$34:$D$45,3,0)))))))</f>
        <v>I열의 환율적용방법 선택</v>
      </c>
      <c r="K1987" s="495">
        <f t="shared" si="30"/>
        <v>0</v>
      </c>
      <c r="L1987" s="491"/>
      <c r="M1987" s="496"/>
      <c r="N1987" s="496"/>
    </row>
    <row r="1988" spans="1:14" x14ac:dyDescent="0.3">
      <c r="A1988" s="490"/>
      <c r="B1988" s="490"/>
      <c r="C1988" s="673" t="e">
        <f>VLOOKUP(F1988,DB!$D$4:$G$403,4,FALSE)</f>
        <v>#N/A</v>
      </c>
      <c r="D1988" s="674" t="e">
        <f>VLOOKUP(F1988,DB!$D$4:$G$403,3,FALSE)</f>
        <v>#N/A</v>
      </c>
      <c r="E1988" s="675" t="e">
        <f>VLOOKUP(F1988,DB!$D$4:$G$403,2,FALSE)</f>
        <v>#N/A</v>
      </c>
      <c r="F1988" s="491"/>
      <c r="G1988" s="491"/>
      <c r="H1988" s="492"/>
      <c r="I1988" s="493"/>
      <c r="J1988" s="494" t="str">
        <f>IF(I1988="","I열의 환율적용방법 선택",IF(I1988="개별환율", "직접입력 하세요.", IF(OR(I1988="가중평균환율",I1988="송금환율"), "직접입력 하세요.", IF(I1988="원화집행", 1, IF(I1988="월별평균환율(미화)",VLOOKUP(MONTH(A1988),월별평균환율!$B$34:$D$45,2,0), IF(I1988="월별평균환율(현지화)",VLOOKUP(MONTH(A1988),월별평균환율!$B$34:$D$45,3,0)))))))</f>
        <v>I열의 환율적용방법 선택</v>
      </c>
      <c r="K1988" s="495">
        <f t="shared" si="30"/>
        <v>0</v>
      </c>
      <c r="L1988" s="491"/>
      <c r="M1988" s="496"/>
      <c r="N1988" s="496"/>
    </row>
    <row r="1989" spans="1:14" x14ac:dyDescent="0.3">
      <c r="A1989" s="490"/>
      <c r="B1989" s="490"/>
      <c r="C1989" s="673" t="e">
        <f>VLOOKUP(F1989,DB!$D$4:$G$403,4,FALSE)</f>
        <v>#N/A</v>
      </c>
      <c r="D1989" s="674" t="e">
        <f>VLOOKUP(F1989,DB!$D$4:$G$403,3,FALSE)</f>
        <v>#N/A</v>
      </c>
      <c r="E1989" s="675" t="e">
        <f>VLOOKUP(F1989,DB!$D$4:$G$403,2,FALSE)</f>
        <v>#N/A</v>
      </c>
      <c r="F1989" s="491"/>
      <c r="G1989" s="491"/>
      <c r="H1989" s="492"/>
      <c r="I1989" s="493"/>
      <c r="J1989" s="494" t="str">
        <f>IF(I1989="","I열의 환율적용방법 선택",IF(I1989="개별환율", "직접입력 하세요.", IF(OR(I1989="가중평균환율",I1989="송금환율"), "직접입력 하세요.", IF(I1989="원화집행", 1, IF(I1989="월별평균환율(미화)",VLOOKUP(MONTH(A1989),월별평균환율!$B$34:$D$45,2,0), IF(I1989="월별평균환율(현지화)",VLOOKUP(MONTH(A1989),월별평균환율!$B$34:$D$45,3,0)))))))</f>
        <v>I열의 환율적용방법 선택</v>
      </c>
      <c r="K1989" s="495">
        <f t="shared" ref="K1989:K2052" si="31">IFERROR(ROUND(H1989*J1989, 0),0)</f>
        <v>0</v>
      </c>
      <c r="L1989" s="491"/>
      <c r="M1989" s="496"/>
      <c r="N1989" s="496"/>
    </row>
    <row r="1990" spans="1:14" x14ac:dyDescent="0.3">
      <c r="A1990" s="490"/>
      <c r="B1990" s="490"/>
      <c r="C1990" s="673" t="e">
        <f>VLOOKUP(F1990,DB!$D$4:$G$403,4,FALSE)</f>
        <v>#N/A</v>
      </c>
      <c r="D1990" s="674" t="e">
        <f>VLOOKUP(F1990,DB!$D$4:$G$403,3,FALSE)</f>
        <v>#N/A</v>
      </c>
      <c r="E1990" s="675" t="e">
        <f>VLOOKUP(F1990,DB!$D$4:$G$403,2,FALSE)</f>
        <v>#N/A</v>
      </c>
      <c r="F1990" s="491"/>
      <c r="G1990" s="491"/>
      <c r="H1990" s="492"/>
      <c r="I1990" s="493"/>
      <c r="J1990" s="494" t="str">
        <f>IF(I1990="","I열의 환율적용방법 선택",IF(I1990="개별환율", "직접입력 하세요.", IF(OR(I1990="가중평균환율",I1990="송금환율"), "직접입력 하세요.", IF(I1990="원화집행", 1, IF(I1990="월별평균환율(미화)",VLOOKUP(MONTH(A1990),월별평균환율!$B$34:$D$45,2,0), IF(I1990="월별평균환율(현지화)",VLOOKUP(MONTH(A1990),월별평균환율!$B$34:$D$45,3,0)))))))</f>
        <v>I열의 환율적용방법 선택</v>
      </c>
      <c r="K1990" s="495">
        <f t="shared" si="31"/>
        <v>0</v>
      </c>
      <c r="L1990" s="491"/>
      <c r="M1990" s="496"/>
      <c r="N1990" s="496"/>
    </row>
    <row r="1991" spans="1:14" x14ac:dyDescent="0.3">
      <c r="A1991" s="490"/>
      <c r="B1991" s="490"/>
      <c r="C1991" s="673" t="e">
        <f>VLOOKUP(F1991,DB!$D$4:$G$403,4,FALSE)</f>
        <v>#N/A</v>
      </c>
      <c r="D1991" s="674" t="e">
        <f>VLOOKUP(F1991,DB!$D$4:$G$403,3,FALSE)</f>
        <v>#N/A</v>
      </c>
      <c r="E1991" s="675" t="e">
        <f>VLOOKUP(F1991,DB!$D$4:$G$403,2,FALSE)</f>
        <v>#N/A</v>
      </c>
      <c r="F1991" s="491"/>
      <c r="G1991" s="491"/>
      <c r="H1991" s="492"/>
      <c r="I1991" s="493"/>
      <c r="J1991" s="494" t="str">
        <f>IF(I1991="","I열의 환율적용방법 선택",IF(I1991="개별환율", "직접입력 하세요.", IF(OR(I1991="가중평균환율",I1991="송금환율"), "직접입력 하세요.", IF(I1991="원화집행", 1, IF(I1991="월별평균환율(미화)",VLOOKUP(MONTH(A1991),월별평균환율!$B$34:$D$45,2,0), IF(I1991="월별평균환율(현지화)",VLOOKUP(MONTH(A1991),월별평균환율!$B$34:$D$45,3,0)))))))</f>
        <v>I열의 환율적용방법 선택</v>
      </c>
      <c r="K1991" s="495">
        <f t="shared" si="31"/>
        <v>0</v>
      </c>
      <c r="L1991" s="491"/>
      <c r="M1991" s="496"/>
      <c r="N1991" s="496"/>
    </row>
    <row r="1992" spans="1:14" x14ac:dyDescent="0.3">
      <c r="A1992" s="490"/>
      <c r="B1992" s="490"/>
      <c r="C1992" s="673" t="e">
        <f>VLOOKUP(F1992,DB!$D$4:$G$403,4,FALSE)</f>
        <v>#N/A</v>
      </c>
      <c r="D1992" s="674" t="e">
        <f>VLOOKUP(F1992,DB!$D$4:$G$403,3,FALSE)</f>
        <v>#N/A</v>
      </c>
      <c r="E1992" s="675" t="e">
        <f>VLOOKUP(F1992,DB!$D$4:$G$403,2,FALSE)</f>
        <v>#N/A</v>
      </c>
      <c r="F1992" s="491"/>
      <c r="G1992" s="491"/>
      <c r="H1992" s="492"/>
      <c r="I1992" s="493"/>
      <c r="J1992" s="494" t="str">
        <f>IF(I1992="","I열의 환율적용방법 선택",IF(I1992="개별환율", "직접입력 하세요.", IF(OR(I1992="가중평균환율",I1992="송금환율"), "직접입력 하세요.", IF(I1992="원화집행", 1, IF(I1992="월별평균환율(미화)",VLOOKUP(MONTH(A1992),월별평균환율!$B$34:$D$45,2,0), IF(I1992="월별평균환율(현지화)",VLOOKUP(MONTH(A1992),월별평균환율!$B$34:$D$45,3,0)))))))</f>
        <v>I열의 환율적용방법 선택</v>
      </c>
      <c r="K1992" s="495">
        <f t="shared" si="31"/>
        <v>0</v>
      </c>
      <c r="L1992" s="491"/>
      <c r="M1992" s="496"/>
      <c r="N1992" s="496"/>
    </row>
    <row r="1993" spans="1:14" x14ac:dyDescent="0.3">
      <c r="A1993" s="490"/>
      <c r="B1993" s="490"/>
      <c r="C1993" s="673" t="e">
        <f>VLOOKUP(F1993,DB!$D$4:$G$403,4,FALSE)</f>
        <v>#N/A</v>
      </c>
      <c r="D1993" s="674" t="e">
        <f>VLOOKUP(F1993,DB!$D$4:$G$403,3,FALSE)</f>
        <v>#N/A</v>
      </c>
      <c r="E1993" s="675" t="e">
        <f>VLOOKUP(F1993,DB!$D$4:$G$403,2,FALSE)</f>
        <v>#N/A</v>
      </c>
      <c r="F1993" s="491"/>
      <c r="G1993" s="491"/>
      <c r="H1993" s="492"/>
      <c r="I1993" s="493"/>
      <c r="J1993" s="494" t="str">
        <f>IF(I1993="","I열의 환율적용방법 선택",IF(I1993="개별환율", "직접입력 하세요.", IF(OR(I1993="가중평균환율",I1993="송금환율"), "직접입력 하세요.", IF(I1993="원화집행", 1, IF(I1993="월별평균환율(미화)",VLOOKUP(MONTH(A1993),월별평균환율!$B$34:$D$45,2,0), IF(I1993="월별평균환율(현지화)",VLOOKUP(MONTH(A1993),월별평균환율!$B$34:$D$45,3,0)))))))</f>
        <v>I열의 환율적용방법 선택</v>
      </c>
      <c r="K1993" s="495">
        <f t="shared" si="31"/>
        <v>0</v>
      </c>
      <c r="L1993" s="491"/>
      <c r="M1993" s="496"/>
      <c r="N1993" s="496"/>
    </row>
    <row r="1994" spans="1:14" x14ac:dyDescent="0.3">
      <c r="A1994" s="490"/>
      <c r="B1994" s="490"/>
      <c r="C1994" s="673" t="e">
        <f>VLOOKUP(F1994,DB!$D$4:$G$403,4,FALSE)</f>
        <v>#N/A</v>
      </c>
      <c r="D1994" s="674" t="e">
        <f>VLOOKUP(F1994,DB!$D$4:$G$403,3,FALSE)</f>
        <v>#N/A</v>
      </c>
      <c r="E1994" s="675" t="e">
        <f>VLOOKUP(F1994,DB!$D$4:$G$403,2,FALSE)</f>
        <v>#N/A</v>
      </c>
      <c r="F1994" s="491"/>
      <c r="G1994" s="491"/>
      <c r="H1994" s="492"/>
      <c r="I1994" s="493"/>
      <c r="J1994" s="494" t="str">
        <f>IF(I1994="","I열의 환율적용방법 선택",IF(I1994="개별환율", "직접입력 하세요.", IF(OR(I1994="가중평균환율",I1994="송금환율"), "직접입력 하세요.", IF(I1994="원화집행", 1, IF(I1994="월별평균환율(미화)",VLOOKUP(MONTH(A1994),월별평균환율!$B$34:$D$45,2,0), IF(I1994="월별평균환율(현지화)",VLOOKUP(MONTH(A1994),월별평균환율!$B$34:$D$45,3,0)))))))</f>
        <v>I열의 환율적용방법 선택</v>
      </c>
      <c r="K1994" s="495">
        <f t="shared" si="31"/>
        <v>0</v>
      </c>
      <c r="L1994" s="491"/>
      <c r="M1994" s="496"/>
      <c r="N1994" s="496"/>
    </row>
    <row r="1995" spans="1:14" x14ac:dyDescent="0.3">
      <c r="A1995" s="490"/>
      <c r="B1995" s="490"/>
      <c r="C1995" s="673" t="e">
        <f>VLOOKUP(F1995,DB!$D$4:$G$403,4,FALSE)</f>
        <v>#N/A</v>
      </c>
      <c r="D1995" s="674" t="e">
        <f>VLOOKUP(F1995,DB!$D$4:$G$403,3,FALSE)</f>
        <v>#N/A</v>
      </c>
      <c r="E1995" s="675" t="e">
        <f>VLOOKUP(F1995,DB!$D$4:$G$403,2,FALSE)</f>
        <v>#N/A</v>
      </c>
      <c r="F1995" s="491"/>
      <c r="G1995" s="491"/>
      <c r="H1995" s="492"/>
      <c r="I1995" s="493"/>
      <c r="J1995" s="494" t="str">
        <f>IF(I1995="","I열의 환율적용방법 선택",IF(I1995="개별환율", "직접입력 하세요.", IF(OR(I1995="가중평균환율",I1995="송금환율"), "직접입력 하세요.", IF(I1995="원화집행", 1, IF(I1995="월별평균환율(미화)",VLOOKUP(MONTH(A1995),월별평균환율!$B$34:$D$45,2,0), IF(I1995="월별평균환율(현지화)",VLOOKUP(MONTH(A1995),월별평균환율!$B$34:$D$45,3,0)))))))</f>
        <v>I열의 환율적용방법 선택</v>
      </c>
      <c r="K1995" s="495">
        <f t="shared" si="31"/>
        <v>0</v>
      </c>
      <c r="L1995" s="491"/>
      <c r="M1995" s="496"/>
      <c r="N1995" s="496"/>
    </row>
    <row r="1996" spans="1:14" x14ac:dyDescent="0.3">
      <c r="A1996" s="490"/>
      <c r="B1996" s="490"/>
      <c r="C1996" s="673" t="e">
        <f>VLOOKUP(F1996,DB!$D$4:$G$403,4,FALSE)</f>
        <v>#N/A</v>
      </c>
      <c r="D1996" s="674" t="e">
        <f>VLOOKUP(F1996,DB!$D$4:$G$403,3,FALSE)</f>
        <v>#N/A</v>
      </c>
      <c r="E1996" s="675" t="e">
        <f>VLOOKUP(F1996,DB!$D$4:$G$403,2,FALSE)</f>
        <v>#N/A</v>
      </c>
      <c r="F1996" s="491"/>
      <c r="G1996" s="491"/>
      <c r="H1996" s="492"/>
      <c r="I1996" s="493"/>
      <c r="J1996" s="494" t="str">
        <f>IF(I1996="","I열의 환율적용방법 선택",IF(I1996="개별환율", "직접입력 하세요.", IF(OR(I1996="가중평균환율",I1996="송금환율"), "직접입력 하세요.", IF(I1996="원화집행", 1, IF(I1996="월별평균환율(미화)",VLOOKUP(MONTH(A1996),월별평균환율!$B$34:$D$45,2,0), IF(I1996="월별평균환율(현지화)",VLOOKUP(MONTH(A1996),월별평균환율!$B$34:$D$45,3,0)))))))</f>
        <v>I열의 환율적용방법 선택</v>
      </c>
      <c r="K1996" s="495">
        <f t="shared" si="31"/>
        <v>0</v>
      </c>
      <c r="L1996" s="491"/>
      <c r="M1996" s="496"/>
      <c r="N1996" s="496"/>
    </row>
    <row r="1997" spans="1:14" x14ac:dyDescent="0.3">
      <c r="A1997" s="490"/>
      <c r="B1997" s="490"/>
      <c r="C1997" s="673" t="e">
        <f>VLOOKUP(F1997,DB!$D$4:$G$403,4,FALSE)</f>
        <v>#N/A</v>
      </c>
      <c r="D1997" s="674" t="e">
        <f>VLOOKUP(F1997,DB!$D$4:$G$403,3,FALSE)</f>
        <v>#N/A</v>
      </c>
      <c r="E1997" s="675" t="e">
        <f>VLOOKUP(F1997,DB!$D$4:$G$403,2,FALSE)</f>
        <v>#N/A</v>
      </c>
      <c r="F1997" s="491"/>
      <c r="G1997" s="491"/>
      <c r="H1997" s="492"/>
      <c r="I1997" s="493"/>
      <c r="J1997" s="494" t="str">
        <f>IF(I1997="","I열의 환율적용방법 선택",IF(I1997="개별환율", "직접입력 하세요.", IF(OR(I1997="가중평균환율",I1997="송금환율"), "직접입력 하세요.", IF(I1997="원화집행", 1, IF(I1997="월별평균환율(미화)",VLOOKUP(MONTH(A1997),월별평균환율!$B$34:$D$45,2,0), IF(I1997="월별평균환율(현지화)",VLOOKUP(MONTH(A1997),월별평균환율!$B$34:$D$45,3,0)))))))</f>
        <v>I열의 환율적용방법 선택</v>
      </c>
      <c r="K1997" s="495">
        <f t="shared" si="31"/>
        <v>0</v>
      </c>
      <c r="L1997" s="491"/>
      <c r="M1997" s="496"/>
      <c r="N1997" s="496"/>
    </row>
    <row r="1998" spans="1:14" x14ac:dyDescent="0.3">
      <c r="A1998" s="490"/>
      <c r="B1998" s="490"/>
      <c r="C1998" s="673" t="e">
        <f>VLOOKUP(F1998,DB!$D$4:$G$403,4,FALSE)</f>
        <v>#N/A</v>
      </c>
      <c r="D1998" s="674" t="e">
        <f>VLOOKUP(F1998,DB!$D$4:$G$403,3,FALSE)</f>
        <v>#N/A</v>
      </c>
      <c r="E1998" s="675" t="e">
        <f>VLOOKUP(F1998,DB!$D$4:$G$403,2,FALSE)</f>
        <v>#N/A</v>
      </c>
      <c r="F1998" s="491"/>
      <c r="G1998" s="491"/>
      <c r="H1998" s="492"/>
      <c r="I1998" s="493"/>
      <c r="J1998" s="494" t="str">
        <f>IF(I1998="","I열의 환율적용방법 선택",IF(I1998="개별환율", "직접입력 하세요.", IF(OR(I1998="가중평균환율",I1998="송금환율"), "직접입력 하세요.", IF(I1998="원화집행", 1, IF(I1998="월별평균환율(미화)",VLOOKUP(MONTH(A1998),월별평균환율!$B$34:$D$45,2,0), IF(I1998="월별평균환율(현지화)",VLOOKUP(MONTH(A1998),월별평균환율!$B$34:$D$45,3,0)))))))</f>
        <v>I열의 환율적용방법 선택</v>
      </c>
      <c r="K1998" s="495">
        <f t="shared" si="31"/>
        <v>0</v>
      </c>
      <c r="L1998" s="491"/>
      <c r="M1998" s="496"/>
      <c r="N1998" s="496"/>
    </row>
    <row r="1999" spans="1:14" x14ac:dyDescent="0.3">
      <c r="A1999" s="490"/>
      <c r="B1999" s="490"/>
      <c r="C1999" s="673" t="e">
        <f>VLOOKUP(F1999,DB!$D$4:$G$403,4,FALSE)</f>
        <v>#N/A</v>
      </c>
      <c r="D1999" s="674" t="e">
        <f>VLOOKUP(F1999,DB!$D$4:$G$403,3,FALSE)</f>
        <v>#N/A</v>
      </c>
      <c r="E1999" s="675" t="e">
        <f>VLOOKUP(F1999,DB!$D$4:$G$403,2,FALSE)</f>
        <v>#N/A</v>
      </c>
      <c r="F1999" s="491"/>
      <c r="G1999" s="491"/>
      <c r="H1999" s="492"/>
      <c r="I1999" s="493"/>
      <c r="J1999" s="494" t="str">
        <f>IF(I1999="","I열의 환율적용방법 선택",IF(I1999="개별환율", "직접입력 하세요.", IF(OR(I1999="가중평균환율",I1999="송금환율"), "직접입력 하세요.", IF(I1999="원화집행", 1, IF(I1999="월별평균환율(미화)",VLOOKUP(MONTH(A1999),월별평균환율!$B$34:$D$45,2,0), IF(I1999="월별평균환율(현지화)",VLOOKUP(MONTH(A1999),월별평균환율!$B$34:$D$45,3,0)))))))</f>
        <v>I열의 환율적용방법 선택</v>
      </c>
      <c r="K1999" s="495">
        <f t="shared" si="31"/>
        <v>0</v>
      </c>
      <c r="L1999" s="491"/>
      <c r="M1999" s="496"/>
      <c r="N1999" s="496"/>
    </row>
    <row r="2000" spans="1:14" x14ac:dyDescent="0.3">
      <c r="A2000" s="490"/>
      <c r="B2000" s="490"/>
      <c r="C2000" s="673" t="e">
        <f>VLOOKUP(F2000,DB!$D$4:$G$403,4,FALSE)</f>
        <v>#N/A</v>
      </c>
      <c r="D2000" s="674" t="e">
        <f>VLOOKUP(F2000,DB!$D$4:$G$403,3,FALSE)</f>
        <v>#N/A</v>
      </c>
      <c r="E2000" s="675" t="e">
        <f>VLOOKUP(F2000,DB!$D$4:$G$403,2,FALSE)</f>
        <v>#N/A</v>
      </c>
      <c r="F2000" s="491"/>
      <c r="G2000" s="491"/>
      <c r="H2000" s="492"/>
      <c r="I2000" s="493"/>
      <c r="J2000" s="494" t="str">
        <f>IF(I2000="","I열의 환율적용방법 선택",IF(I2000="개별환율", "직접입력 하세요.", IF(OR(I2000="가중평균환율",I2000="송금환율"), "직접입력 하세요.", IF(I2000="원화집행", 1, IF(I2000="월별평균환율(미화)",VLOOKUP(MONTH(A2000),월별평균환율!$B$34:$D$45,2,0), IF(I2000="월별평균환율(현지화)",VLOOKUP(MONTH(A2000),월별평균환율!$B$34:$D$45,3,0)))))))</f>
        <v>I열의 환율적용방법 선택</v>
      </c>
      <c r="K2000" s="495">
        <f t="shared" si="31"/>
        <v>0</v>
      </c>
      <c r="L2000" s="491"/>
      <c r="M2000" s="496"/>
      <c r="N2000" s="496"/>
    </row>
    <row r="2001" spans="1:14" x14ac:dyDescent="0.3">
      <c r="A2001" s="490"/>
      <c r="B2001" s="490"/>
      <c r="C2001" s="673" t="e">
        <f>VLOOKUP(F2001,DB!$D$4:$G$403,4,FALSE)</f>
        <v>#N/A</v>
      </c>
      <c r="D2001" s="674" t="e">
        <f>VLOOKUP(F2001,DB!$D$4:$G$403,3,FALSE)</f>
        <v>#N/A</v>
      </c>
      <c r="E2001" s="675" t="e">
        <f>VLOOKUP(F2001,DB!$D$4:$G$403,2,FALSE)</f>
        <v>#N/A</v>
      </c>
      <c r="F2001" s="491"/>
      <c r="G2001" s="491"/>
      <c r="H2001" s="492"/>
      <c r="I2001" s="493"/>
      <c r="J2001" s="494" t="str">
        <f>IF(I2001="","I열의 환율적용방법 선택",IF(I2001="개별환율", "직접입력 하세요.", IF(OR(I2001="가중평균환율",I2001="송금환율"), "직접입력 하세요.", IF(I2001="원화집행", 1, IF(I2001="월별평균환율(미화)",VLOOKUP(MONTH(A2001),월별평균환율!$B$34:$D$45,2,0), IF(I2001="월별평균환율(현지화)",VLOOKUP(MONTH(A2001),월별평균환율!$B$34:$D$45,3,0)))))))</f>
        <v>I열의 환율적용방법 선택</v>
      </c>
      <c r="K2001" s="495">
        <f t="shared" si="31"/>
        <v>0</v>
      </c>
      <c r="L2001" s="491"/>
      <c r="M2001" s="496"/>
      <c r="N2001" s="496"/>
    </row>
    <row r="2002" spans="1:14" x14ac:dyDescent="0.3">
      <c r="A2002" s="490"/>
      <c r="B2002" s="490"/>
      <c r="C2002" s="673" t="e">
        <f>VLOOKUP(F2002,DB!$D$4:$G$403,4,FALSE)</f>
        <v>#N/A</v>
      </c>
      <c r="D2002" s="674" t="e">
        <f>VLOOKUP(F2002,DB!$D$4:$G$403,3,FALSE)</f>
        <v>#N/A</v>
      </c>
      <c r="E2002" s="675" t="e">
        <f>VLOOKUP(F2002,DB!$D$4:$G$403,2,FALSE)</f>
        <v>#N/A</v>
      </c>
      <c r="F2002" s="491"/>
      <c r="G2002" s="491"/>
      <c r="H2002" s="492"/>
      <c r="I2002" s="493"/>
      <c r="J2002" s="494" t="str">
        <f>IF(I2002="","I열의 환율적용방법 선택",IF(I2002="개별환율", "직접입력 하세요.", IF(OR(I2002="가중평균환율",I2002="송금환율"), "직접입력 하세요.", IF(I2002="원화집행", 1, IF(I2002="월별평균환율(미화)",VLOOKUP(MONTH(A2002),월별평균환율!$B$34:$D$45,2,0), IF(I2002="월별평균환율(현지화)",VLOOKUP(MONTH(A2002),월별평균환율!$B$34:$D$45,3,0)))))))</f>
        <v>I열의 환율적용방법 선택</v>
      </c>
      <c r="K2002" s="495">
        <f t="shared" si="31"/>
        <v>0</v>
      </c>
      <c r="L2002" s="491"/>
      <c r="M2002" s="496"/>
      <c r="N2002" s="496"/>
    </row>
    <row r="2003" spans="1:14" x14ac:dyDescent="0.3">
      <c r="A2003" s="490"/>
      <c r="B2003" s="490"/>
      <c r="C2003" s="673" t="e">
        <f>VLOOKUP(F2003,DB!$D$4:$G$403,4,FALSE)</f>
        <v>#N/A</v>
      </c>
      <c r="D2003" s="674" t="e">
        <f>VLOOKUP(F2003,DB!$D$4:$G$403,3,FALSE)</f>
        <v>#N/A</v>
      </c>
      <c r="E2003" s="675" t="e">
        <f>VLOOKUP(F2003,DB!$D$4:$G$403,2,FALSE)</f>
        <v>#N/A</v>
      </c>
      <c r="F2003" s="491"/>
      <c r="G2003" s="491"/>
      <c r="H2003" s="492"/>
      <c r="I2003" s="493"/>
      <c r="J2003" s="494" t="str">
        <f>IF(I2003="","I열의 환율적용방법 선택",IF(I2003="개별환율", "직접입력 하세요.", IF(OR(I2003="가중평균환율",I2003="송금환율"), "직접입력 하세요.", IF(I2003="원화집행", 1, IF(I2003="월별평균환율(미화)",VLOOKUP(MONTH(A2003),월별평균환율!$B$34:$D$45,2,0), IF(I2003="월별평균환율(현지화)",VLOOKUP(MONTH(A2003),월별평균환율!$B$34:$D$45,3,0)))))))</f>
        <v>I열의 환율적용방법 선택</v>
      </c>
      <c r="K2003" s="495">
        <f t="shared" si="31"/>
        <v>0</v>
      </c>
      <c r="L2003" s="491"/>
      <c r="M2003" s="496"/>
      <c r="N2003" s="496"/>
    </row>
    <row r="2004" spans="1:14" x14ac:dyDescent="0.3">
      <c r="A2004" s="490"/>
      <c r="B2004" s="490"/>
      <c r="C2004" s="673" t="e">
        <f>VLOOKUP(F2004,DB!$D$4:$G$403,4,FALSE)</f>
        <v>#N/A</v>
      </c>
      <c r="D2004" s="674" t="e">
        <f>VLOOKUP(F2004,DB!$D$4:$G$403,3,FALSE)</f>
        <v>#N/A</v>
      </c>
      <c r="E2004" s="675" t="e">
        <f>VLOOKUP(F2004,DB!$D$4:$G$403,2,FALSE)</f>
        <v>#N/A</v>
      </c>
      <c r="F2004" s="491"/>
      <c r="G2004" s="491"/>
      <c r="H2004" s="492"/>
      <c r="I2004" s="493"/>
      <c r="J2004" s="494" t="str">
        <f>IF(I2004="","I열의 환율적용방법 선택",IF(I2004="개별환율", "직접입력 하세요.", IF(OR(I2004="가중평균환율",I2004="송금환율"), "직접입력 하세요.", IF(I2004="원화집행", 1, IF(I2004="월별평균환율(미화)",VLOOKUP(MONTH(A2004),월별평균환율!$B$34:$D$45,2,0), IF(I2004="월별평균환율(현지화)",VLOOKUP(MONTH(A2004),월별평균환율!$B$34:$D$45,3,0)))))))</f>
        <v>I열의 환율적용방법 선택</v>
      </c>
      <c r="K2004" s="495">
        <f t="shared" si="31"/>
        <v>0</v>
      </c>
      <c r="L2004" s="491"/>
      <c r="M2004" s="496"/>
      <c r="N2004" s="496"/>
    </row>
    <row r="2005" spans="1:14" x14ac:dyDescent="0.3">
      <c r="A2005" s="490"/>
      <c r="B2005" s="490"/>
      <c r="C2005" s="673" t="e">
        <f>VLOOKUP(F2005,DB!$D$4:$G$403,4,FALSE)</f>
        <v>#N/A</v>
      </c>
      <c r="D2005" s="674" t="e">
        <f>VLOOKUP(F2005,DB!$D$4:$G$403,3,FALSE)</f>
        <v>#N/A</v>
      </c>
      <c r="E2005" s="675" t="e">
        <f>VLOOKUP(F2005,DB!$D$4:$G$403,2,FALSE)</f>
        <v>#N/A</v>
      </c>
      <c r="F2005" s="491"/>
      <c r="G2005" s="491"/>
      <c r="H2005" s="492"/>
      <c r="I2005" s="493"/>
      <c r="J2005" s="494" t="str">
        <f>IF(I2005="","I열의 환율적용방법 선택",IF(I2005="개별환율", "직접입력 하세요.", IF(OR(I2005="가중평균환율",I2005="송금환율"), "직접입력 하세요.", IF(I2005="원화집행", 1, IF(I2005="월별평균환율(미화)",VLOOKUP(MONTH(A2005),월별평균환율!$B$34:$D$45,2,0), IF(I2005="월별평균환율(현지화)",VLOOKUP(MONTH(A2005),월별평균환율!$B$34:$D$45,3,0)))))))</f>
        <v>I열의 환율적용방법 선택</v>
      </c>
      <c r="K2005" s="495">
        <f t="shared" si="31"/>
        <v>0</v>
      </c>
      <c r="L2005" s="491"/>
      <c r="M2005" s="496"/>
      <c r="N2005" s="496"/>
    </row>
    <row r="2006" spans="1:14" x14ac:dyDescent="0.3">
      <c r="A2006" s="490"/>
      <c r="B2006" s="490"/>
      <c r="C2006" s="673" t="e">
        <f>VLOOKUP(F2006,DB!$D$4:$G$403,4,FALSE)</f>
        <v>#N/A</v>
      </c>
      <c r="D2006" s="674" t="e">
        <f>VLOOKUP(F2006,DB!$D$4:$G$403,3,FALSE)</f>
        <v>#N/A</v>
      </c>
      <c r="E2006" s="675" t="e">
        <f>VLOOKUP(F2006,DB!$D$4:$G$403,2,FALSE)</f>
        <v>#N/A</v>
      </c>
      <c r="F2006" s="491"/>
      <c r="G2006" s="491"/>
      <c r="H2006" s="492"/>
      <c r="I2006" s="493"/>
      <c r="J2006" s="494" t="str">
        <f>IF(I2006="","I열의 환율적용방법 선택",IF(I2006="개별환율", "직접입력 하세요.", IF(OR(I2006="가중평균환율",I2006="송금환율"), "직접입력 하세요.", IF(I2006="원화집행", 1, IF(I2006="월별평균환율(미화)",VLOOKUP(MONTH(A2006),월별평균환율!$B$34:$D$45,2,0), IF(I2006="월별평균환율(현지화)",VLOOKUP(MONTH(A2006),월별평균환율!$B$34:$D$45,3,0)))))))</f>
        <v>I열의 환율적용방법 선택</v>
      </c>
      <c r="K2006" s="495">
        <f t="shared" si="31"/>
        <v>0</v>
      </c>
      <c r="L2006" s="491"/>
      <c r="M2006" s="496"/>
      <c r="N2006" s="496"/>
    </row>
    <row r="2007" spans="1:14" x14ac:dyDescent="0.3">
      <c r="A2007" s="490"/>
      <c r="B2007" s="490"/>
      <c r="C2007" s="673" t="e">
        <f>VLOOKUP(F2007,DB!$D$4:$G$403,4,FALSE)</f>
        <v>#N/A</v>
      </c>
      <c r="D2007" s="674" t="e">
        <f>VLOOKUP(F2007,DB!$D$4:$G$403,3,FALSE)</f>
        <v>#N/A</v>
      </c>
      <c r="E2007" s="675" t="e">
        <f>VLOOKUP(F2007,DB!$D$4:$G$403,2,FALSE)</f>
        <v>#N/A</v>
      </c>
      <c r="F2007" s="491"/>
      <c r="G2007" s="491"/>
      <c r="H2007" s="492"/>
      <c r="I2007" s="493"/>
      <c r="J2007" s="494" t="str">
        <f>IF(I2007="","I열의 환율적용방법 선택",IF(I2007="개별환율", "직접입력 하세요.", IF(OR(I2007="가중평균환율",I2007="송금환율"), "직접입력 하세요.", IF(I2007="원화집행", 1, IF(I2007="월별평균환율(미화)",VLOOKUP(MONTH(A2007),월별평균환율!$B$34:$D$45,2,0), IF(I2007="월별평균환율(현지화)",VLOOKUP(MONTH(A2007),월별평균환율!$B$34:$D$45,3,0)))))))</f>
        <v>I열의 환율적용방법 선택</v>
      </c>
      <c r="K2007" s="495">
        <f t="shared" si="31"/>
        <v>0</v>
      </c>
      <c r="L2007" s="491"/>
      <c r="M2007" s="496"/>
      <c r="N2007" s="496"/>
    </row>
    <row r="2008" spans="1:14" x14ac:dyDescent="0.3">
      <c r="A2008" s="490"/>
      <c r="B2008" s="490"/>
      <c r="C2008" s="673" t="e">
        <f>VLOOKUP(F2008,DB!$D$4:$G$403,4,FALSE)</f>
        <v>#N/A</v>
      </c>
      <c r="D2008" s="674" t="e">
        <f>VLOOKUP(F2008,DB!$D$4:$G$403,3,FALSE)</f>
        <v>#N/A</v>
      </c>
      <c r="E2008" s="675" t="e">
        <f>VLOOKUP(F2008,DB!$D$4:$G$403,2,FALSE)</f>
        <v>#N/A</v>
      </c>
      <c r="F2008" s="491"/>
      <c r="G2008" s="491"/>
      <c r="H2008" s="492"/>
      <c r="I2008" s="493"/>
      <c r="J2008" s="494" t="str">
        <f>IF(I2008="","I열의 환율적용방법 선택",IF(I2008="개별환율", "직접입력 하세요.", IF(OR(I2008="가중평균환율",I2008="송금환율"), "직접입력 하세요.", IF(I2008="원화집행", 1, IF(I2008="월별평균환율(미화)",VLOOKUP(MONTH(A2008),월별평균환율!$B$34:$D$45,2,0), IF(I2008="월별평균환율(현지화)",VLOOKUP(MONTH(A2008),월별평균환율!$B$34:$D$45,3,0)))))))</f>
        <v>I열의 환율적용방법 선택</v>
      </c>
      <c r="K2008" s="495">
        <f t="shared" si="31"/>
        <v>0</v>
      </c>
      <c r="L2008" s="491"/>
      <c r="M2008" s="496"/>
      <c r="N2008" s="496"/>
    </row>
    <row r="2009" spans="1:14" x14ac:dyDescent="0.3">
      <c r="A2009" s="490"/>
      <c r="B2009" s="490"/>
      <c r="C2009" s="673" t="e">
        <f>VLOOKUP(F2009,DB!$D$4:$G$403,4,FALSE)</f>
        <v>#N/A</v>
      </c>
      <c r="D2009" s="674" t="e">
        <f>VLOOKUP(F2009,DB!$D$4:$G$403,3,FALSE)</f>
        <v>#N/A</v>
      </c>
      <c r="E2009" s="675" t="e">
        <f>VLOOKUP(F2009,DB!$D$4:$G$403,2,FALSE)</f>
        <v>#N/A</v>
      </c>
      <c r="F2009" s="491"/>
      <c r="G2009" s="491"/>
      <c r="H2009" s="492"/>
      <c r="I2009" s="493"/>
      <c r="J2009" s="494" t="str">
        <f>IF(I2009="","I열의 환율적용방법 선택",IF(I2009="개별환율", "직접입력 하세요.", IF(OR(I2009="가중평균환율",I2009="송금환율"), "직접입력 하세요.", IF(I2009="원화집행", 1, IF(I2009="월별평균환율(미화)",VLOOKUP(MONTH(A2009),월별평균환율!$B$34:$D$45,2,0), IF(I2009="월별평균환율(현지화)",VLOOKUP(MONTH(A2009),월별평균환율!$B$34:$D$45,3,0)))))))</f>
        <v>I열의 환율적용방법 선택</v>
      </c>
      <c r="K2009" s="495">
        <f t="shared" si="31"/>
        <v>0</v>
      </c>
      <c r="L2009" s="491"/>
      <c r="M2009" s="496"/>
      <c r="N2009" s="496"/>
    </row>
    <row r="2010" spans="1:14" x14ac:dyDescent="0.3">
      <c r="A2010" s="490"/>
      <c r="B2010" s="490"/>
      <c r="C2010" s="673" t="e">
        <f>VLOOKUP(F2010,DB!$D$4:$G$403,4,FALSE)</f>
        <v>#N/A</v>
      </c>
      <c r="D2010" s="674" t="e">
        <f>VLOOKUP(F2010,DB!$D$4:$G$403,3,FALSE)</f>
        <v>#N/A</v>
      </c>
      <c r="E2010" s="675" t="e">
        <f>VLOOKUP(F2010,DB!$D$4:$G$403,2,FALSE)</f>
        <v>#N/A</v>
      </c>
      <c r="F2010" s="491"/>
      <c r="G2010" s="491"/>
      <c r="H2010" s="492"/>
      <c r="I2010" s="493"/>
      <c r="J2010" s="494" t="str">
        <f>IF(I2010="","I열의 환율적용방법 선택",IF(I2010="개별환율", "직접입력 하세요.", IF(OR(I2010="가중평균환율",I2010="송금환율"), "직접입력 하세요.", IF(I2010="원화집행", 1, IF(I2010="월별평균환율(미화)",VLOOKUP(MONTH(A2010),월별평균환율!$B$34:$D$45,2,0), IF(I2010="월별평균환율(현지화)",VLOOKUP(MONTH(A2010),월별평균환율!$B$34:$D$45,3,0)))))))</f>
        <v>I열의 환율적용방법 선택</v>
      </c>
      <c r="K2010" s="495">
        <f t="shared" si="31"/>
        <v>0</v>
      </c>
      <c r="L2010" s="491"/>
      <c r="M2010" s="496"/>
      <c r="N2010" s="496"/>
    </row>
    <row r="2011" spans="1:14" x14ac:dyDescent="0.3">
      <c r="A2011" s="490"/>
      <c r="B2011" s="490"/>
      <c r="C2011" s="673" t="e">
        <f>VLOOKUP(F2011,DB!$D$4:$G$403,4,FALSE)</f>
        <v>#N/A</v>
      </c>
      <c r="D2011" s="674" t="e">
        <f>VLOOKUP(F2011,DB!$D$4:$G$403,3,FALSE)</f>
        <v>#N/A</v>
      </c>
      <c r="E2011" s="675" t="e">
        <f>VLOOKUP(F2011,DB!$D$4:$G$403,2,FALSE)</f>
        <v>#N/A</v>
      </c>
      <c r="F2011" s="491"/>
      <c r="G2011" s="491"/>
      <c r="H2011" s="492"/>
      <c r="I2011" s="493"/>
      <c r="J2011" s="494" t="str">
        <f>IF(I2011="","I열의 환율적용방법 선택",IF(I2011="개별환율", "직접입력 하세요.", IF(OR(I2011="가중평균환율",I2011="송금환율"), "직접입력 하세요.", IF(I2011="원화집행", 1, IF(I2011="월별평균환율(미화)",VLOOKUP(MONTH(A2011),월별평균환율!$B$34:$D$45,2,0), IF(I2011="월별평균환율(현지화)",VLOOKUP(MONTH(A2011),월별평균환율!$B$34:$D$45,3,0)))))))</f>
        <v>I열의 환율적용방법 선택</v>
      </c>
      <c r="K2011" s="495">
        <f t="shared" si="31"/>
        <v>0</v>
      </c>
      <c r="L2011" s="491"/>
      <c r="M2011" s="496"/>
      <c r="N2011" s="496"/>
    </row>
    <row r="2012" spans="1:14" x14ac:dyDescent="0.3">
      <c r="A2012" s="490"/>
      <c r="B2012" s="490"/>
      <c r="C2012" s="673" t="e">
        <f>VLOOKUP(F2012,DB!$D$4:$G$403,4,FALSE)</f>
        <v>#N/A</v>
      </c>
      <c r="D2012" s="674" t="e">
        <f>VLOOKUP(F2012,DB!$D$4:$G$403,3,FALSE)</f>
        <v>#N/A</v>
      </c>
      <c r="E2012" s="675" t="e">
        <f>VLOOKUP(F2012,DB!$D$4:$G$403,2,FALSE)</f>
        <v>#N/A</v>
      </c>
      <c r="F2012" s="491"/>
      <c r="G2012" s="491"/>
      <c r="H2012" s="492"/>
      <c r="I2012" s="493"/>
      <c r="J2012" s="494" t="str">
        <f>IF(I2012="","I열의 환율적용방법 선택",IF(I2012="개별환율", "직접입력 하세요.", IF(OR(I2012="가중평균환율",I2012="송금환율"), "직접입력 하세요.", IF(I2012="원화집행", 1, IF(I2012="월별평균환율(미화)",VLOOKUP(MONTH(A2012),월별평균환율!$B$34:$D$45,2,0), IF(I2012="월별평균환율(현지화)",VLOOKUP(MONTH(A2012),월별평균환율!$B$34:$D$45,3,0)))))))</f>
        <v>I열의 환율적용방법 선택</v>
      </c>
      <c r="K2012" s="495">
        <f t="shared" si="31"/>
        <v>0</v>
      </c>
      <c r="L2012" s="491"/>
      <c r="M2012" s="496"/>
      <c r="N2012" s="496"/>
    </row>
    <row r="2013" spans="1:14" x14ac:dyDescent="0.3">
      <c r="A2013" s="490"/>
      <c r="B2013" s="490"/>
      <c r="C2013" s="673" t="e">
        <f>VLOOKUP(F2013,DB!$D$4:$G$403,4,FALSE)</f>
        <v>#N/A</v>
      </c>
      <c r="D2013" s="674" t="e">
        <f>VLOOKUP(F2013,DB!$D$4:$G$403,3,FALSE)</f>
        <v>#N/A</v>
      </c>
      <c r="E2013" s="675" t="e">
        <f>VLOOKUP(F2013,DB!$D$4:$G$403,2,FALSE)</f>
        <v>#N/A</v>
      </c>
      <c r="F2013" s="491"/>
      <c r="G2013" s="491"/>
      <c r="H2013" s="492"/>
      <c r="I2013" s="493"/>
      <c r="J2013" s="494" t="str">
        <f>IF(I2013="","I열의 환율적용방법 선택",IF(I2013="개별환율", "직접입력 하세요.", IF(OR(I2013="가중평균환율",I2013="송금환율"), "직접입력 하세요.", IF(I2013="원화집행", 1, IF(I2013="월별평균환율(미화)",VLOOKUP(MONTH(A2013),월별평균환율!$B$34:$D$45,2,0), IF(I2013="월별평균환율(현지화)",VLOOKUP(MONTH(A2013),월별평균환율!$B$34:$D$45,3,0)))))))</f>
        <v>I열의 환율적용방법 선택</v>
      </c>
      <c r="K2013" s="495">
        <f t="shared" si="31"/>
        <v>0</v>
      </c>
      <c r="L2013" s="491"/>
      <c r="M2013" s="496"/>
      <c r="N2013" s="496"/>
    </row>
    <row r="2014" spans="1:14" x14ac:dyDescent="0.3">
      <c r="A2014" s="490"/>
      <c r="B2014" s="490"/>
      <c r="C2014" s="673" t="e">
        <f>VLOOKUP(F2014,DB!$D$4:$G$403,4,FALSE)</f>
        <v>#N/A</v>
      </c>
      <c r="D2014" s="674" t="e">
        <f>VLOOKUP(F2014,DB!$D$4:$G$403,3,FALSE)</f>
        <v>#N/A</v>
      </c>
      <c r="E2014" s="675" t="e">
        <f>VLOOKUP(F2014,DB!$D$4:$G$403,2,FALSE)</f>
        <v>#N/A</v>
      </c>
      <c r="F2014" s="491"/>
      <c r="G2014" s="491"/>
      <c r="H2014" s="492"/>
      <c r="I2014" s="493"/>
      <c r="J2014" s="494" t="str">
        <f>IF(I2014="","I열의 환율적용방법 선택",IF(I2014="개별환율", "직접입력 하세요.", IF(OR(I2014="가중평균환율",I2014="송금환율"), "직접입력 하세요.", IF(I2014="원화집행", 1, IF(I2014="월별평균환율(미화)",VLOOKUP(MONTH(A2014),월별평균환율!$B$34:$D$45,2,0), IF(I2014="월별평균환율(현지화)",VLOOKUP(MONTH(A2014),월별평균환율!$B$34:$D$45,3,0)))))))</f>
        <v>I열의 환율적용방법 선택</v>
      </c>
      <c r="K2014" s="495">
        <f t="shared" si="31"/>
        <v>0</v>
      </c>
      <c r="L2014" s="491"/>
      <c r="M2014" s="496"/>
      <c r="N2014" s="496"/>
    </row>
    <row r="2015" spans="1:14" x14ac:dyDescent="0.3">
      <c r="A2015" s="490"/>
      <c r="B2015" s="490"/>
      <c r="C2015" s="673" t="e">
        <f>VLOOKUP(F2015,DB!$D$4:$G$403,4,FALSE)</f>
        <v>#N/A</v>
      </c>
      <c r="D2015" s="674" t="e">
        <f>VLOOKUP(F2015,DB!$D$4:$G$403,3,FALSE)</f>
        <v>#N/A</v>
      </c>
      <c r="E2015" s="675" t="e">
        <f>VLOOKUP(F2015,DB!$D$4:$G$403,2,FALSE)</f>
        <v>#N/A</v>
      </c>
      <c r="F2015" s="491"/>
      <c r="G2015" s="491"/>
      <c r="H2015" s="492"/>
      <c r="I2015" s="493"/>
      <c r="J2015" s="494" t="str">
        <f>IF(I2015="","I열의 환율적용방법 선택",IF(I2015="개별환율", "직접입력 하세요.", IF(OR(I2015="가중평균환율",I2015="송금환율"), "직접입력 하세요.", IF(I2015="원화집행", 1, IF(I2015="월별평균환율(미화)",VLOOKUP(MONTH(A2015),월별평균환율!$B$34:$D$45,2,0), IF(I2015="월별평균환율(현지화)",VLOOKUP(MONTH(A2015),월별평균환율!$B$34:$D$45,3,0)))))))</f>
        <v>I열의 환율적용방법 선택</v>
      </c>
      <c r="K2015" s="495">
        <f t="shared" si="31"/>
        <v>0</v>
      </c>
      <c r="L2015" s="491"/>
      <c r="M2015" s="496"/>
      <c r="N2015" s="496"/>
    </row>
    <row r="2016" spans="1:14" x14ac:dyDescent="0.3">
      <c r="A2016" s="490"/>
      <c r="B2016" s="490"/>
      <c r="C2016" s="673" t="e">
        <f>VLOOKUP(F2016,DB!$D$4:$G$403,4,FALSE)</f>
        <v>#N/A</v>
      </c>
      <c r="D2016" s="674" t="e">
        <f>VLOOKUP(F2016,DB!$D$4:$G$403,3,FALSE)</f>
        <v>#N/A</v>
      </c>
      <c r="E2016" s="675" t="e">
        <f>VLOOKUP(F2016,DB!$D$4:$G$403,2,FALSE)</f>
        <v>#N/A</v>
      </c>
      <c r="F2016" s="491"/>
      <c r="G2016" s="491"/>
      <c r="H2016" s="492"/>
      <c r="I2016" s="493"/>
      <c r="J2016" s="494" t="str">
        <f>IF(I2016="","I열의 환율적용방법 선택",IF(I2016="개별환율", "직접입력 하세요.", IF(OR(I2016="가중평균환율",I2016="송금환율"), "직접입력 하세요.", IF(I2016="원화집행", 1, IF(I2016="월별평균환율(미화)",VLOOKUP(MONTH(A2016),월별평균환율!$B$34:$D$45,2,0), IF(I2016="월별평균환율(현지화)",VLOOKUP(MONTH(A2016),월별평균환율!$B$34:$D$45,3,0)))))))</f>
        <v>I열의 환율적용방법 선택</v>
      </c>
      <c r="K2016" s="495">
        <f t="shared" si="31"/>
        <v>0</v>
      </c>
      <c r="L2016" s="491"/>
      <c r="M2016" s="496"/>
      <c r="N2016" s="496"/>
    </row>
    <row r="2017" spans="1:14" x14ac:dyDescent="0.3">
      <c r="A2017" s="490"/>
      <c r="B2017" s="490"/>
      <c r="C2017" s="673" t="e">
        <f>VLOOKUP(F2017,DB!$D$4:$G$403,4,FALSE)</f>
        <v>#N/A</v>
      </c>
      <c r="D2017" s="674" t="e">
        <f>VLOOKUP(F2017,DB!$D$4:$G$403,3,FALSE)</f>
        <v>#N/A</v>
      </c>
      <c r="E2017" s="675" t="e">
        <f>VLOOKUP(F2017,DB!$D$4:$G$403,2,FALSE)</f>
        <v>#N/A</v>
      </c>
      <c r="F2017" s="491"/>
      <c r="G2017" s="491"/>
      <c r="H2017" s="492"/>
      <c r="I2017" s="493"/>
      <c r="J2017" s="494" t="str">
        <f>IF(I2017="","I열의 환율적용방법 선택",IF(I2017="개별환율", "직접입력 하세요.", IF(OR(I2017="가중평균환율",I2017="송금환율"), "직접입력 하세요.", IF(I2017="원화집행", 1, IF(I2017="월별평균환율(미화)",VLOOKUP(MONTH(A2017),월별평균환율!$B$34:$D$45,2,0), IF(I2017="월별평균환율(현지화)",VLOOKUP(MONTH(A2017),월별평균환율!$B$34:$D$45,3,0)))))))</f>
        <v>I열의 환율적용방법 선택</v>
      </c>
      <c r="K2017" s="495">
        <f t="shared" si="31"/>
        <v>0</v>
      </c>
      <c r="L2017" s="491"/>
      <c r="M2017" s="496"/>
      <c r="N2017" s="496"/>
    </row>
    <row r="2018" spans="1:14" x14ac:dyDescent="0.3">
      <c r="A2018" s="490"/>
      <c r="B2018" s="490"/>
      <c r="C2018" s="673" t="e">
        <f>VLOOKUP(F2018,DB!$D$4:$G$403,4,FALSE)</f>
        <v>#N/A</v>
      </c>
      <c r="D2018" s="674" t="e">
        <f>VLOOKUP(F2018,DB!$D$4:$G$403,3,FALSE)</f>
        <v>#N/A</v>
      </c>
      <c r="E2018" s="675" t="e">
        <f>VLOOKUP(F2018,DB!$D$4:$G$403,2,FALSE)</f>
        <v>#N/A</v>
      </c>
      <c r="F2018" s="491"/>
      <c r="G2018" s="491"/>
      <c r="H2018" s="492"/>
      <c r="I2018" s="493"/>
      <c r="J2018" s="494" t="str">
        <f>IF(I2018="","I열의 환율적용방법 선택",IF(I2018="개별환율", "직접입력 하세요.", IF(OR(I2018="가중평균환율",I2018="송금환율"), "직접입력 하세요.", IF(I2018="원화집행", 1, IF(I2018="월별평균환율(미화)",VLOOKUP(MONTH(A2018),월별평균환율!$B$34:$D$45,2,0), IF(I2018="월별평균환율(현지화)",VLOOKUP(MONTH(A2018),월별평균환율!$B$34:$D$45,3,0)))))))</f>
        <v>I열의 환율적용방법 선택</v>
      </c>
      <c r="K2018" s="495">
        <f t="shared" si="31"/>
        <v>0</v>
      </c>
      <c r="L2018" s="491"/>
      <c r="M2018" s="496"/>
      <c r="N2018" s="496"/>
    </row>
    <row r="2019" spans="1:14" x14ac:dyDescent="0.3">
      <c r="A2019" s="490"/>
      <c r="B2019" s="490"/>
      <c r="C2019" s="673" t="e">
        <f>VLOOKUP(F2019,DB!$D$4:$G$403,4,FALSE)</f>
        <v>#N/A</v>
      </c>
      <c r="D2019" s="674" t="e">
        <f>VLOOKUP(F2019,DB!$D$4:$G$403,3,FALSE)</f>
        <v>#N/A</v>
      </c>
      <c r="E2019" s="675" t="e">
        <f>VLOOKUP(F2019,DB!$D$4:$G$403,2,FALSE)</f>
        <v>#N/A</v>
      </c>
      <c r="F2019" s="491"/>
      <c r="G2019" s="491"/>
      <c r="H2019" s="492"/>
      <c r="I2019" s="493"/>
      <c r="J2019" s="494" t="str">
        <f>IF(I2019="","I열의 환율적용방법 선택",IF(I2019="개별환율", "직접입력 하세요.", IF(OR(I2019="가중평균환율",I2019="송금환율"), "직접입력 하세요.", IF(I2019="원화집행", 1, IF(I2019="월별평균환율(미화)",VLOOKUP(MONTH(A2019),월별평균환율!$B$34:$D$45,2,0), IF(I2019="월별평균환율(현지화)",VLOOKUP(MONTH(A2019),월별평균환율!$B$34:$D$45,3,0)))))))</f>
        <v>I열의 환율적용방법 선택</v>
      </c>
      <c r="K2019" s="495">
        <f t="shared" si="31"/>
        <v>0</v>
      </c>
      <c r="L2019" s="491"/>
      <c r="M2019" s="496"/>
      <c r="N2019" s="496"/>
    </row>
    <row r="2020" spans="1:14" x14ac:dyDescent="0.3">
      <c r="A2020" s="490"/>
      <c r="B2020" s="490"/>
      <c r="C2020" s="673" t="e">
        <f>VLOOKUP(F2020,DB!$D$4:$G$403,4,FALSE)</f>
        <v>#N/A</v>
      </c>
      <c r="D2020" s="674" t="e">
        <f>VLOOKUP(F2020,DB!$D$4:$G$403,3,FALSE)</f>
        <v>#N/A</v>
      </c>
      <c r="E2020" s="675" t="e">
        <f>VLOOKUP(F2020,DB!$D$4:$G$403,2,FALSE)</f>
        <v>#N/A</v>
      </c>
      <c r="F2020" s="491"/>
      <c r="G2020" s="491"/>
      <c r="H2020" s="492"/>
      <c r="I2020" s="493"/>
      <c r="J2020" s="494" t="str">
        <f>IF(I2020="","I열의 환율적용방법 선택",IF(I2020="개별환율", "직접입력 하세요.", IF(OR(I2020="가중평균환율",I2020="송금환율"), "직접입력 하세요.", IF(I2020="원화집행", 1, IF(I2020="월별평균환율(미화)",VLOOKUP(MONTH(A2020),월별평균환율!$B$34:$D$45,2,0), IF(I2020="월별평균환율(현지화)",VLOOKUP(MONTH(A2020),월별평균환율!$B$34:$D$45,3,0)))))))</f>
        <v>I열의 환율적용방법 선택</v>
      </c>
      <c r="K2020" s="495">
        <f t="shared" si="31"/>
        <v>0</v>
      </c>
      <c r="L2020" s="491"/>
      <c r="M2020" s="496"/>
      <c r="N2020" s="496"/>
    </row>
    <row r="2021" spans="1:14" x14ac:dyDescent="0.3">
      <c r="A2021" s="490"/>
      <c r="B2021" s="490"/>
      <c r="C2021" s="673" t="e">
        <f>VLOOKUP(F2021,DB!$D$4:$G$403,4,FALSE)</f>
        <v>#N/A</v>
      </c>
      <c r="D2021" s="674" t="e">
        <f>VLOOKUP(F2021,DB!$D$4:$G$403,3,FALSE)</f>
        <v>#N/A</v>
      </c>
      <c r="E2021" s="675" t="e">
        <f>VLOOKUP(F2021,DB!$D$4:$G$403,2,FALSE)</f>
        <v>#N/A</v>
      </c>
      <c r="F2021" s="491"/>
      <c r="G2021" s="491"/>
      <c r="H2021" s="492"/>
      <c r="I2021" s="493"/>
      <c r="J2021" s="494" t="str">
        <f>IF(I2021="","I열의 환율적용방법 선택",IF(I2021="개별환율", "직접입력 하세요.", IF(OR(I2021="가중평균환율",I2021="송금환율"), "직접입력 하세요.", IF(I2021="원화집행", 1, IF(I2021="월별평균환율(미화)",VLOOKUP(MONTH(A2021),월별평균환율!$B$34:$D$45,2,0), IF(I2021="월별평균환율(현지화)",VLOOKUP(MONTH(A2021),월별평균환율!$B$34:$D$45,3,0)))))))</f>
        <v>I열의 환율적용방법 선택</v>
      </c>
      <c r="K2021" s="495">
        <f t="shared" si="31"/>
        <v>0</v>
      </c>
      <c r="L2021" s="491"/>
      <c r="M2021" s="496"/>
      <c r="N2021" s="496"/>
    </row>
    <row r="2022" spans="1:14" x14ac:dyDescent="0.3">
      <c r="A2022" s="490"/>
      <c r="B2022" s="490"/>
      <c r="C2022" s="673" t="e">
        <f>VLOOKUP(F2022,DB!$D$4:$G$403,4,FALSE)</f>
        <v>#N/A</v>
      </c>
      <c r="D2022" s="674" t="e">
        <f>VLOOKUP(F2022,DB!$D$4:$G$403,3,FALSE)</f>
        <v>#N/A</v>
      </c>
      <c r="E2022" s="675" t="e">
        <f>VLOOKUP(F2022,DB!$D$4:$G$403,2,FALSE)</f>
        <v>#N/A</v>
      </c>
      <c r="F2022" s="491"/>
      <c r="G2022" s="491"/>
      <c r="H2022" s="492"/>
      <c r="I2022" s="493"/>
      <c r="J2022" s="494" t="str">
        <f>IF(I2022="","I열의 환율적용방법 선택",IF(I2022="개별환율", "직접입력 하세요.", IF(OR(I2022="가중평균환율",I2022="송금환율"), "직접입력 하세요.", IF(I2022="원화집행", 1, IF(I2022="월별평균환율(미화)",VLOOKUP(MONTH(A2022),월별평균환율!$B$34:$D$45,2,0), IF(I2022="월별평균환율(현지화)",VLOOKUP(MONTH(A2022),월별평균환율!$B$34:$D$45,3,0)))))))</f>
        <v>I열의 환율적용방법 선택</v>
      </c>
      <c r="K2022" s="495">
        <f t="shared" si="31"/>
        <v>0</v>
      </c>
      <c r="L2022" s="491"/>
      <c r="M2022" s="496"/>
      <c r="N2022" s="496"/>
    </row>
    <row r="2023" spans="1:14" x14ac:dyDescent="0.3">
      <c r="A2023" s="490"/>
      <c r="B2023" s="490"/>
      <c r="C2023" s="673" t="e">
        <f>VLOOKUP(F2023,DB!$D$4:$G$403,4,FALSE)</f>
        <v>#N/A</v>
      </c>
      <c r="D2023" s="674" t="e">
        <f>VLOOKUP(F2023,DB!$D$4:$G$403,3,FALSE)</f>
        <v>#N/A</v>
      </c>
      <c r="E2023" s="675" t="e">
        <f>VLOOKUP(F2023,DB!$D$4:$G$403,2,FALSE)</f>
        <v>#N/A</v>
      </c>
      <c r="F2023" s="491"/>
      <c r="G2023" s="491"/>
      <c r="H2023" s="492"/>
      <c r="I2023" s="493"/>
      <c r="J2023" s="494" t="str">
        <f>IF(I2023="","I열의 환율적용방법 선택",IF(I2023="개별환율", "직접입력 하세요.", IF(OR(I2023="가중평균환율",I2023="송금환율"), "직접입력 하세요.", IF(I2023="원화집행", 1, IF(I2023="월별평균환율(미화)",VLOOKUP(MONTH(A2023),월별평균환율!$B$34:$D$45,2,0), IF(I2023="월별평균환율(현지화)",VLOOKUP(MONTH(A2023),월별평균환율!$B$34:$D$45,3,0)))))))</f>
        <v>I열의 환율적용방법 선택</v>
      </c>
      <c r="K2023" s="495">
        <f t="shared" si="31"/>
        <v>0</v>
      </c>
      <c r="L2023" s="491"/>
      <c r="M2023" s="496"/>
      <c r="N2023" s="496"/>
    </row>
    <row r="2024" spans="1:14" x14ac:dyDescent="0.3">
      <c r="A2024" s="490"/>
      <c r="B2024" s="490"/>
      <c r="C2024" s="673" t="e">
        <f>VLOOKUP(F2024,DB!$D$4:$G$403,4,FALSE)</f>
        <v>#N/A</v>
      </c>
      <c r="D2024" s="674" t="e">
        <f>VLOOKUP(F2024,DB!$D$4:$G$403,3,FALSE)</f>
        <v>#N/A</v>
      </c>
      <c r="E2024" s="675" t="e">
        <f>VLOOKUP(F2024,DB!$D$4:$G$403,2,FALSE)</f>
        <v>#N/A</v>
      </c>
      <c r="F2024" s="491"/>
      <c r="G2024" s="491"/>
      <c r="H2024" s="492"/>
      <c r="I2024" s="493"/>
      <c r="J2024" s="494" t="str">
        <f>IF(I2024="","I열의 환율적용방법 선택",IF(I2024="개별환율", "직접입력 하세요.", IF(OR(I2024="가중평균환율",I2024="송금환율"), "직접입력 하세요.", IF(I2024="원화집행", 1, IF(I2024="월별평균환율(미화)",VLOOKUP(MONTH(A2024),월별평균환율!$B$34:$D$45,2,0), IF(I2024="월별평균환율(현지화)",VLOOKUP(MONTH(A2024),월별평균환율!$B$34:$D$45,3,0)))))))</f>
        <v>I열의 환율적용방법 선택</v>
      </c>
      <c r="K2024" s="495">
        <f t="shared" si="31"/>
        <v>0</v>
      </c>
      <c r="L2024" s="491"/>
      <c r="M2024" s="496"/>
      <c r="N2024" s="496"/>
    </row>
    <row r="2025" spans="1:14" x14ac:dyDescent="0.3">
      <c r="A2025" s="490"/>
      <c r="B2025" s="490"/>
      <c r="C2025" s="673" t="e">
        <f>VLOOKUP(F2025,DB!$D$4:$G$403,4,FALSE)</f>
        <v>#N/A</v>
      </c>
      <c r="D2025" s="674" t="e">
        <f>VLOOKUP(F2025,DB!$D$4:$G$403,3,FALSE)</f>
        <v>#N/A</v>
      </c>
      <c r="E2025" s="675" t="e">
        <f>VLOOKUP(F2025,DB!$D$4:$G$403,2,FALSE)</f>
        <v>#N/A</v>
      </c>
      <c r="F2025" s="491"/>
      <c r="G2025" s="491"/>
      <c r="H2025" s="492"/>
      <c r="I2025" s="493"/>
      <c r="J2025" s="494" t="str">
        <f>IF(I2025="","I열의 환율적용방법 선택",IF(I2025="개별환율", "직접입력 하세요.", IF(OR(I2025="가중평균환율",I2025="송금환율"), "직접입력 하세요.", IF(I2025="원화집행", 1, IF(I2025="월별평균환율(미화)",VLOOKUP(MONTH(A2025),월별평균환율!$B$34:$D$45,2,0), IF(I2025="월별평균환율(현지화)",VLOOKUP(MONTH(A2025),월별평균환율!$B$34:$D$45,3,0)))))))</f>
        <v>I열의 환율적용방법 선택</v>
      </c>
      <c r="K2025" s="495">
        <f t="shared" si="31"/>
        <v>0</v>
      </c>
      <c r="L2025" s="491"/>
      <c r="M2025" s="496"/>
      <c r="N2025" s="496"/>
    </row>
    <row r="2026" spans="1:14" x14ac:dyDescent="0.3">
      <c r="A2026" s="490"/>
      <c r="B2026" s="490"/>
      <c r="C2026" s="673" t="e">
        <f>VLOOKUP(F2026,DB!$D$4:$G$403,4,FALSE)</f>
        <v>#N/A</v>
      </c>
      <c r="D2026" s="674" t="e">
        <f>VLOOKUP(F2026,DB!$D$4:$G$403,3,FALSE)</f>
        <v>#N/A</v>
      </c>
      <c r="E2026" s="675" t="e">
        <f>VLOOKUP(F2026,DB!$D$4:$G$403,2,FALSE)</f>
        <v>#N/A</v>
      </c>
      <c r="F2026" s="491"/>
      <c r="G2026" s="491"/>
      <c r="H2026" s="492"/>
      <c r="I2026" s="493"/>
      <c r="J2026" s="494" t="str">
        <f>IF(I2026="","I열의 환율적용방법 선택",IF(I2026="개별환율", "직접입력 하세요.", IF(OR(I2026="가중평균환율",I2026="송금환율"), "직접입력 하세요.", IF(I2026="원화집행", 1, IF(I2026="월별평균환율(미화)",VLOOKUP(MONTH(A2026),월별평균환율!$B$34:$D$45,2,0), IF(I2026="월별평균환율(현지화)",VLOOKUP(MONTH(A2026),월별평균환율!$B$34:$D$45,3,0)))))))</f>
        <v>I열의 환율적용방법 선택</v>
      </c>
      <c r="K2026" s="495">
        <f t="shared" si="31"/>
        <v>0</v>
      </c>
      <c r="L2026" s="491"/>
      <c r="M2026" s="496"/>
      <c r="N2026" s="496"/>
    </row>
    <row r="2027" spans="1:14" x14ac:dyDescent="0.3">
      <c r="A2027" s="490"/>
      <c r="B2027" s="490"/>
      <c r="C2027" s="673" t="e">
        <f>VLOOKUP(F2027,DB!$D$4:$G$403,4,FALSE)</f>
        <v>#N/A</v>
      </c>
      <c r="D2027" s="674" t="e">
        <f>VLOOKUP(F2027,DB!$D$4:$G$403,3,FALSE)</f>
        <v>#N/A</v>
      </c>
      <c r="E2027" s="675" t="e">
        <f>VLOOKUP(F2027,DB!$D$4:$G$403,2,FALSE)</f>
        <v>#N/A</v>
      </c>
      <c r="F2027" s="491"/>
      <c r="G2027" s="491"/>
      <c r="H2027" s="492"/>
      <c r="I2027" s="493"/>
      <c r="J2027" s="494" t="str">
        <f>IF(I2027="","I열의 환율적용방법 선택",IF(I2027="개별환율", "직접입력 하세요.", IF(OR(I2027="가중평균환율",I2027="송금환율"), "직접입력 하세요.", IF(I2027="원화집행", 1, IF(I2027="월별평균환율(미화)",VLOOKUP(MONTH(A2027),월별평균환율!$B$34:$D$45,2,0), IF(I2027="월별평균환율(현지화)",VLOOKUP(MONTH(A2027),월별평균환율!$B$34:$D$45,3,0)))))))</f>
        <v>I열의 환율적용방법 선택</v>
      </c>
      <c r="K2027" s="495">
        <f t="shared" si="31"/>
        <v>0</v>
      </c>
      <c r="L2027" s="491"/>
      <c r="M2027" s="496"/>
      <c r="N2027" s="496"/>
    </row>
    <row r="2028" spans="1:14" x14ac:dyDescent="0.3">
      <c r="A2028" s="490"/>
      <c r="B2028" s="490"/>
      <c r="C2028" s="673" t="e">
        <f>VLOOKUP(F2028,DB!$D$4:$G$403,4,FALSE)</f>
        <v>#N/A</v>
      </c>
      <c r="D2028" s="674" t="e">
        <f>VLOOKUP(F2028,DB!$D$4:$G$403,3,FALSE)</f>
        <v>#N/A</v>
      </c>
      <c r="E2028" s="675" t="e">
        <f>VLOOKUP(F2028,DB!$D$4:$G$403,2,FALSE)</f>
        <v>#N/A</v>
      </c>
      <c r="F2028" s="491"/>
      <c r="G2028" s="491"/>
      <c r="H2028" s="492"/>
      <c r="I2028" s="493"/>
      <c r="J2028" s="494" t="str">
        <f>IF(I2028="","I열의 환율적용방법 선택",IF(I2028="개별환율", "직접입력 하세요.", IF(OR(I2028="가중평균환율",I2028="송금환율"), "직접입력 하세요.", IF(I2028="원화집행", 1, IF(I2028="월별평균환율(미화)",VLOOKUP(MONTH(A2028),월별평균환율!$B$34:$D$45,2,0), IF(I2028="월별평균환율(현지화)",VLOOKUP(MONTH(A2028),월별평균환율!$B$34:$D$45,3,0)))))))</f>
        <v>I열의 환율적용방법 선택</v>
      </c>
      <c r="K2028" s="495">
        <f t="shared" si="31"/>
        <v>0</v>
      </c>
      <c r="L2028" s="491"/>
      <c r="M2028" s="496"/>
      <c r="N2028" s="496"/>
    </row>
    <row r="2029" spans="1:14" x14ac:dyDescent="0.3">
      <c r="A2029" s="490"/>
      <c r="B2029" s="490"/>
      <c r="C2029" s="673" t="e">
        <f>VLOOKUP(F2029,DB!$D$4:$G$403,4,FALSE)</f>
        <v>#N/A</v>
      </c>
      <c r="D2029" s="674" t="e">
        <f>VLOOKUP(F2029,DB!$D$4:$G$403,3,FALSE)</f>
        <v>#N/A</v>
      </c>
      <c r="E2029" s="675" t="e">
        <f>VLOOKUP(F2029,DB!$D$4:$G$403,2,FALSE)</f>
        <v>#N/A</v>
      </c>
      <c r="F2029" s="491"/>
      <c r="G2029" s="491"/>
      <c r="H2029" s="492"/>
      <c r="I2029" s="493"/>
      <c r="J2029" s="494" t="str">
        <f>IF(I2029="","I열의 환율적용방법 선택",IF(I2029="개별환율", "직접입력 하세요.", IF(OR(I2029="가중평균환율",I2029="송금환율"), "직접입력 하세요.", IF(I2029="원화집행", 1, IF(I2029="월별평균환율(미화)",VLOOKUP(MONTH(A2029),월별평균환율!$B$34:$D$45,2,0), IF(I2029="월별평균환율(현지화)",VLOOKUP(MONTH(A2029),월별평균환율!$B$34:$D$45,3,0)))))))</f>
        <v>I열의 환율적용방법 선택</v>
      </c>
      <c r="K2029" s="495">
        <f t="shared" si="31"/>
        <v>0</v>
      </c>
      <c r="L2029" s="491"/>
      <c r="M2029" s="496"/>
      <c r="N2029" s="496"/>
    </row>
    <row r="2030" spans="1:14" x14ac:dyDescent="0.3">
      <c r="A2030" s="490"/>
      <c r="B2030" s="490"/>
      <c r="C2030" s="673" t="e">
        <f>VLOOKUP(F2030,DB!$D$4:$G$403,4,FALSE)</f>
        <v>#N/A</v>
      </c>
      <c r="D2030" s="674" t="e">
        <f>VLOOKUP(F2030,DB!$D$4:$G$403,3,FALSE)</f>
        <v>#N/A</v>
      </c>
      <c r="E2030" s="675" t="e">
        <f>VLOOKUP(F2030,DB!$D$4:$G$403,2,FALSE)</f>
        <v>#N/A</v>
      </c>
      <c r="F2030" s="491"/>
      <c r="G2030" s="491"/>
      <c r="H2030" s="492"/>
      <c r="I2030" s="493"/>
      <c r="J2030" s="494" t="str">
        <f>IF(I2030="","I열의 환율적용방법 선택",IF(I2030="개별환율", "직접입력 하세요.", IF(OR(I2030="가중평균환율",I2030="송금환율"), "직접입력 하세요.", IF(I2030="원화집행", 1, IF(I2030="월별평균환율(미화)",VLOOKUP(MONTH(A2030),월별평균환율!$B$34:$D$45,2,0), IF(I2030="월별평균환율(현지화)",VLOOKUP(MONTH(A2030),월별평균환율!$B$34:$D$45,3,0)))))))</f>
        <v>I열의 환율적용방법 선택</v>
      </c>
      <c r="K2030" s="495">
        <f t="shared" si="31"/>
        <v>0</v>
      </c>
      <c r="L2030" s="491"/>
      <c r="M2030" s="496"/>
      <c r="N2030" s="496"/>
    </row>
    <row r="2031" spans="1:14" x14ac:dyDescent="0.3">
      <c r="A2031" s="490"/>
      <c r="B2031" s="490"/>
      <c r="C2031" s="673" t="e">
        <f>VLOOKUP(F2031,DB!$D$4:$G$403,4,FALSE)</f>
        <v>#N/A</v>
      </c>
      <c r="D2031" s="674" t="e">
        <f>VLOOKUP(F2031,DB!$D$4:$G$403,3,FALSE)</f>
        <v>#N/A</v>
      </c>
      <c r="E2031" s="675" t="e">
        <f>VLOOKUP(F2031,DB!$D$4:$G$403,2,FALSE)</f>
        <v>#N/A</v>
      </c>
      <c r="F2031" s="491"/>
      <c r="G2031" s="491"/>
      <c r="H2031" s="492"/>
      <c r="I2031" s="493"/>
      <c r="J2031" s="494" t="str">
        <f>IF(I2031="","I열의 환율적용방법 선택",IF(I2031="개별환율", "직접입력 하세요.", IF(OR(I2031="가중평균환율",I2031="송금환율"), "직접입력 하세요.", IF(I2031="원화집행", 1, IF(I2031="월별평균환율(미화)",VLOOKUP(MONTH(A2031),월별평균환율!$B$34:$D$45,2,0), IF(I2031="월별평균환율(현지화)",VLOOKUP(MONTH(A2031),월별평균환율!$B$34:$D$45,3,0)))))))</f>
        <v>I열의 환율적용방법 선택</v>
      </c>
      <c r="K2031" s="495">
        <f t="shared" si="31"/>
        <v>0</v>
      </c>
      <c r="L2031" s="491"/>
      <c r="M2031" s="496"/>
      <c r="N2031" s="496"/>
    </row>
    <row r="2032" spans="1:14" x14ac:dyDescent="0.3">
      <c r="A2032" s="490"/>
      <c r="B2032" s="490"/>
      <c r="C2032" s="673" t="e">
        <f>VLOOKUP(F2032,DB!$D$4:$G$403,4,FALSE)</f>
        <v>#N/A</v>
      </c>
      <c r="D2032" s="674" t="e">
        <f>VLOOKUP(F2032,DB!$D$4:$G$403,3,FALSE)</f>
        <v>#N/A</v>
      </c>
      <c r="E2032" s="675" t="e">
        <f>VLOOKUP(F2032,DB!$D$4:$G$403,2,FALSE)</f>
        <v>#N/A</v>
      </c>
      <c r="F2032" s="491"/>
      <c r="G2032" s="491"/>
      <c r="H2032" s="492"/>
      <c r="I2032" s="493"/>
      <c r="J2032" s="494" t="str">
        <f>IF(I2032="","I열의 환율적용방법 선택",IF(I2032="개별환율", "직접입력 하세요.", IF(OR(I2032="가중평균환율",I2032="송금환율"), "직접입력 하세요.", IF(I2032="원화집행", 1, IF(I2032="월별평균환율(미화)",VLOOKUP(MONTH(A2032),월별평균환율!$B$34:$D$45,2,0), IF(I2032="월별평균환율(현지화)",VLOOKUP(MONTH(A2032),월별평균환율!$B$34:$D$45,3,0)))))))</f>
        <v>I열의 환율적용방법 선택</v>
      </c>
      <c r="K2032" s="495">
        <f t="shared" si="31"/>
        <v>0</v>
      </c>
      <c r="L2032" s="491"/>
      <c r="M2032" s="496"/>
      <c r="N2032" s="496"/>
    </row>
    <row r="2033" spans="1:14" x14ac:dyDescent="0.3">
      <c r="A2033" s="490"/>
      <c r="B2033" s="490"/>
      <c r="C2033" s="673" t="e">
        <f>VLOOKUP(F2033,DB!$D$4:$G$403,4,FALSE)</f>
        <v>#N/A</v>
      </c>
      <c r="D2033" s="674" t="e">
        <f>VLOOKUP(F2033,DB!$D$4:$G$403,3,FALSE)</f>
        <v>#N/A</v>
      </c>
      <c r="E2033" s="675" t="e">
        <f>VLOOKUP(F2033,DB!$D$4:$G$403,2,FALSE)</f>
        <v>#N/A</v>
      </c>
      <c r="F2033" s="491"/>
      <c r="G2033" s="491"/>
      <c r="H2033" s="492"/>
      <c r="I2033" s="493"/>
      <c r="J2033" s="494" t="str">
        <f>IF(I2033="","I열의 환율적용방법 선택",IF(I2033="개별환율", "직접입력 하세요.", IF(OR(I2033="가중평균환율",I2033="송금환율"), "직접입력 하세요.", IF(I2033="원화집행", 1, IF(I2033="월별평균환율(미화)",VLOOKUP(MONTH(A2033),월별평균환율!$B$34:$D$45,2,0), IF(I2033="월별평균환율(현지화)",VLOOKUP(MONTH(A2033),월별평균환율!$B$34:$D$45,3,0)))))))</f>
        <v>I열의 환율적용방법 선택</v>
      </c>
      <c r="K2033" s="495">
        <f t="shared" si="31"/>
        <v>0</v>
      </c>
      <c r="L2033" s="491"/>
      <c r="M2033" s="496"/>
      <c r="N2033" s="496"/>
    </row>
    <row r="2034" spans="1:14" x14ac:dyDescent="0.3">
      <c r="A2034" s="490"/>
      <c r="B2034" s="490"/>
      <c r="C2034" s="673" t="e">
        <f>VLOOKUP(F2034,DB!$D$4:$G$403,4,FALSE)</f>
        <v>#N/A</v>
      </c>
      <c r="D2034" s="674" t="e">
        <f>VLOOKUP(F2034,DB!$D$4:$G$403,3,FALSE)</f>
        <v>#N/A</v>
      </c>
      <c r="E2034" s="675" t="e">
        <f>VLOOKUP(F2034,DB!$D$4:$G$403,2,FALSE)</f>
        <v>#N/A</v>
      </c>
      <c r="F2034" s="491"/>
      <c r="G2034" s="491"/>
      <c r="H2034" s="492"/>
      <c r="I2034" s="493"/>
      <c r="J2034" s="494" t="str">
        <f>IF(I2034="","I열의 환율적용방법 선택",IF(I2034="개별환율", "직접입력 하세요.", IF(OR(I2034="가중평균환율",I2034="송금환율"), "직접입력 하세요.", IF(I2034="원화집행", 1, IF(I2034="월별평균환율(미화)",VLOOKUP(MONTH(A2034),월별평균환율!$B$34:$D$45,2,0), IF(I2034="월별평균환율(현지화)",VLOOKUP(MONTH(A2034),월별평균환율!$B$34:$D$45,3,0)))))))</f>
        <v>I열의 환율적용방법 선택</v>
      </c>
      <c r="K2034" s="495">
        <f t="shared" si="31"/>
        <v>0</v>
      </c>
      <c r="L2034" s="491"/>
      <c r="M2034" s="496"/>
      <c r="N2034" s="496"/>
    </row>
    <row r="2035" spans="1:14" x14ac:dyDescent="0.3">
      <c r="A2035" s="490"/>
      <c r="B2035" s="490"/>
      <c r="C2035" s="673" t="e">
        <f>VLOOKUP(F2035,DB!$D$4:$G$403,4,FALSE)</f>
        <v>#N/A</v>
      </c>
      <c r="D2035" s="674" t="e">
        <f>VLOOKUP(F2035,DB!$D$4:$G$403,3,FALSE)</f>
        <v>#N/A</v>
      </c>
      <c r="E2035" s="675" t="e">
        <f>VLOOKUP(F2035,DB!$D$4:$G$403,2,FALSE)</f>
        <v>#N/A</v>
      </c>
      <c r="F2035" s="491"/>
      <c r="G2035" s="491"/>
      <c r="H2035" s="492"/>
      <c r="I2035" s="493"/>
      <c r="J2035" s="494" t="str">
        <f>IF(I2035="","I열의 환율적용방법 선택",IF(I2035="개별환율", "직접입력 하세요.", IF(OR(I2035="가중평균환율",I2035="송금환율"), "직접입력 하세요.", IF(I2035="원화집행", 1, IF(I2035="월별평균환율(미화)",VLOOKUP(MONTH(A2035),월별평균환율!$B$34:$D$45,2,0), IF(I2035="월별평균환율(현지화)",VLOOKUP(MONTH(A2035),월별평균환율!$B$34:$D$45,3,0)))))))</f>
        <v>I열의 환율적용방법 선택</v>
      </c>
      <c r="K2035" s="495">
        <f t="shared" si="31"/>
        <v>0</v>
      </c>
      <c r="L2035" s="491"/>
      <c r="M2035" s="496"/>
      <c r="N2035" s="496"/>
    </row>
    <row r="2036" spans="1:14" x14ac:dyDescent="0.3">
      <c r="A2036" s="490"/>
      <c r="B2036" s="490"/>
      <c r="C2036" s="673" t="e">
        <f>VLOOKUP(F2036,DB!$D$4:$G$403,4,FALSE)</f>
        <v>#N/A</v>
      </c>
      <c r="D2036" s="674" t="e">
        <f>VLOOKUP(F2036,DB!$D$4:$G$403,3,FALSE)</f>
        <v>#N/A</v>
      </c>
      <c r="E2036" s="675" t="e">
        <f>VLOOKUP(F2036,DB!$D$4:$G$403,2,FALSE)</f>
        <v>#N/A</v>
      </c>
      <c r="F2036" s="491"/>
      <c r="G2036" s="491"/>
      <c r="H2036" s="492"/>
      <c r="I2036" s="493"/>
      <c r="J2036" s="494" t="str">
        <f>IF(I2036="","I열의 환율적용방법 선택",IF(I2036="개별환율", "직접입력 하세요.", IF(OR(I2036="가중평균환율",I2036="송금환율"), "직접입력 하세요.", IF(I2036="원화집행", 1, IF(I2036="월별평균환율(미화)",VLOOKUP(MONTH(A2036),월별평균환율!$B$34:$D$45,2,0), IF(I2036="월별평균환율(현지화)",VLOOKUP(MONTH(A2036),월별평균환율!$B$34:$D$45,3,0)))))))</f>
        <v>I열의 환율적용방법 선택</v>
      </c>
      <c r="K2036" s="495">
        <f t="shared" si="31"/>
        <v>0</v>
      </c>
      <c r="L2036" s="491"/>
      <c r="M2036" s="496"/>
      <c r="N2036" s="496"/>
    </row>
    <row r="2037" spans="1:14" x14ac:dyDescent="0.3">
      <c r="A2037" s="490"/>
      <c r="B2037" s="490"/>
      <c r="C2037" s="673" t="e">
        <f>VLOOKUP(F2037,DB!$D$4:$G$403,4,FALSE)</f>
        <v>#N/A</v>
      </c>
      <c r="D2037" s="674" t="e">
        <f>VLOOKUP(F2037,DB!$D$4:$G$403,3,FALSE)</f>
        <v>#N/A</v>
      </c>
      <c r="E2037" s="675" t="e">
        <f>VLOOKUP(F2037,DB!$D$4:$G$403,2,FALSE)</f>
        <v>#N/A</v>
      </c>
      <c r="F2037" s="491"/>
      <c r="G2037" s="491"/>
      <c r="H2037" s="492"/>
      <c r="I2037" s="493"/>
      <c r="J2037" s="494" t="str">
        <f>IF(I2037="","I열의 환율적용방법 선택",IF(I2037="개별환율", "직접입력 하세요.", IF(OR(I2037="가중평균환율",I2037="송금환율"), "직접입력 하세요.", IF(I2037="원화집행", 1, IF(I2037="월별평균환율(미화)",VLOOKUP(MONTH(A2037),월별평균환율!$B$34:$D$45,2,0), IF(I2037="월별평균환율(현지화)",VLOOKUP(MONTH(A2037),월별평균환율!$B$34:$D$45,3,0)))))))</f>
        <v>I열의 환율적용방법 선택</v>
      </c>
      <c r="K2037" s="495">
        <f t="shared" si="31"/>
        <v>0</v>
      </c>
      <c r="L2037" s="491"/>
      <c r="M2037" s="496"/>
      <c r="N2037" s="496"/>
    </row>
    <row r="2038" spans="1:14" x14ac:dyDescent="0.3">
      <c r="A2038" s="490"/>
      <c r="B2038" s="490"/>
      <c r="C2038" s="673" t="e">
        <f>VLOOKUP(F2038,DB!$D$4:$G$403,4,FALSE)</f>
        <v>#N/A</v>
      </c>
      <c r="D2038" s="674" t="e">
        <f>VLOOKUP(F2038,DB!$D$4:$G$403,3,FALSE)</f>
        <v>#N/A</v>
      </c>
      <c r="E2038" s="675" t="e">
        <f>VLOOKUP(F2038,DB!$D$4:$G$403,2,FALSE)</f>
        <v>#N/A</v>
      </c>
      <c r="F2038" s="491"/>
      <c r="G2038" s="491"/>
      <c r="H2038" s="492"/>
      <c r="I2038" s="493"/>
      <c r="J2038" s="494" t="str">
        <f>IF(I2038="","I열의 환율적용방법 선택",IF(I2038="개별환율", "직접입력 하세요.", IF(OR(I2038="가중평균환율",I2038="송금환율"), "직접입력 하세요.", IF(I2038="원화집행", 1, IF(I2038="월별평균환율(미화)",VLOOKUP(MONTH(A2038),월별평균환율!$B$34:$D$45,2,0), IF(I2038="월별평균환율(현지화)",VLOOKUP(MONTH(A2038),월별평균환율!$B$34:$D$45,3,0)))))))</f>
        <v>I열의 환율적용방법 선택</v>
      </c>
      <c r="K2038" s="495">
        <f t="shared" si="31"/>
        <v>0</v>
      </c>
      <c r="L2038" s="491"/>
      <c r="M2038" s="496"/>
      <c r="N2038" s="496"/>
    </row>
    <row r="2039" spans="1:14" x14ac:dyDescent="0.3">
      <c r="A2039" s="490"/>
      <c r="B2039" s="490"/>
      <c r="C2039" s="673" t="e">
        <f>VLOOKUP(F2039,DB!$D$4:$G$403,4,FALSE)</f>
        <v>#N/A</v>
      </c>
      <c r="D2039" s="674" t="e">
        <f>VLOOKUP(F2039,DB!$D$4:$G$403,3,FALSE)</f>
        <v>#N/A</v>
      </c>
      <c r="E2039" s="675" t="e">
        <f>VLOOKUP(F2039,DB!$D$4:$G$403,2,FALSE)</f>
        <v>#N/A</v>
      </c>
      <c r="F2039" s="491"/>
      <c r="G2039" s="491"/>
      <c r="H2039" s="492"/>
      <c r="I2039" s="493"/>
      <c r="J2039" s="494" t="str">
        <f>IF(I2039="","I열의 환율적용방법 선택",IF(I2039="개별환율", "직접입력 하세요.", IF(OR(I2039="가중평균환율",I2039="송금환율"), "직접입력 하세요.", IF(I2039="원화집행", 1, IF(I2039="월별평균환율(미화)",VLOOKUP(MONTH(A2039),월별평균환율!$B$34:$D$45,2,0), IF(I2039="월별평균환율(현지화)",VLOOKUP(MONTH(A2039),월별평균환율!$B$34:$D$45,3,0)))))))</f>
        <v>I열의 환율적용방법 선택</v>
      </c>
      <c r="K2039" s="495">
        <f t="shared" si="31"/>
        <v>0</v>
      </c>
      <c r="L2039" s="491"/>
      <c r="M2039" s="496"/>
      <c r="N2039" s="496"/>
    </row>
    <row r="2040" spans="1:14" x14ac:dyDescent="0.3">
      <c r="A2040" s="490"/>
      <c r="B2040" s="490"/>
      <c r="C2040" s="673" t="e">
        <f>VLOOKUP(F2040,DB!$D$4:$G$403,4,FALSE)</f>
        <v>#N/A</v>
      </c>
      <c r="D2040" s="674" t="e">
        <f>VLOOKUP(F2040,DB!$D$4:$G$403,3,FALSE)</f>
        <v>#N/A</v>
      </c>
      <c r="E2040" s="675" t="e">
        <f>VLOOKUP(F2040,DB!$D$4:$G$403,2,FALSE)</f>
        <v>#N/A</v>
      </c>
      <c r="F2040" s="491"/>
      <c r="G2040" s="491"/>
      <c r="H2040" s="492"/>
      <c r="I2040" s="493"/>
      <c r="J2040" s="494" t="str">
        <f>IF(I2040="","I열의 환율적용방법 선택",IF(I2040="개별환율", "직접입력 하세요.", IF(OR(I2040="가중평균환율",I2040="송금환율"), "직접입력 하세요.", IF(I2040="원화집행", 1, IF(I2040="월별평균환율(미화)",VLOOKUP(MONTH(A2040),월별평균환율!$B$34:$D$45,2,0), IF(I2040="월별평균환율(현지화)",VLOOKUP(MONTH(A2040),월별평균환율!$B$34:$D$45,3,0)))))))</f>
        <v>I열의 환율적용방법 선택</v>
      </c>
      <c r="K2040" s="495">
        <f t="shared" si="31"/>
        <v>0</v>
      </c>
      <c r="L2040" s="491"/>
      <c r="M2040" s="496"/>
      <c r="N2040" s="496"/>
    </row>
    <row r="2041" spans="1:14" x14ac:dyDescent="0.3">
      <c r="A2041" s="490"/>
      <c r="B2041" s="490"/>
      <c r="C2041" s="673" t="e">
        <f>VLOOKUP(F2041,DB!$D$4:$G$403,4,FALSE)</f>
        <v>#N/A</v>
      </c>
      <c r="D2041" s="674" t="e">
        <f>VLOOKUP(F2041,DB!$D$4:$G$403,3,FALSE)</f>
        <v>#N/A</v>
      </c>
      <c r="E2041" s="675" t="e">
        <f>VLOOKUP(F2041,DB!$D$4:$G$403,2,FALSE)</f>
        <v>#N/A</v>
      </c>
      <c r="F2041" s="491"/>
      <c r="G2041" s="491"/>
      <c r="H2041" s="492"/>
      <c r="I2041" s="493"/>
      <c r="J2041" s="494" t="str">
        <f>IF(I2041="","I열의 환율적용방법 선택",IF(I2041="개별환율", "직접입력 하세요.", IF(OR(I2041="가중평균환율",I2041="송금환율"), "직접입력 하세요.", IF(I2041="원화집행", 1, IF(I2041="월별평균환율(미화)",VLOOKUP(MONTH(A2041),월별평균환율!$B$34:$D$45,2,0), IF(I2041="월별평균환율(현지화)",VLOOKUP(MONTH(A2041),월별평균환율!$B$34:$D$45,3,0)))))))</f>
        <v>I열의 환율적용방법 선택</v>
      </c>
      <c r="K2041" s="495">
        <f t="shared" si="31"/>
        <v>0</v>
      </c>
      <c r="L2041" s="491"/>
      <c r="M2041" s="496"/>
      <c r="N2041" s="496"/>
    </row>
    <row r="2042" spans="1:14" x14ac:dyDescent="0.3">
      <c r="A2042" s="490"/>
      <c r="B2042" s="490"/>
      <c r="C2042" s="673" t="e">
        <f>VLOOKUP(F2042,DB!$D$4:$G$403,4,FALSE)</f>
        <v>#N/A</v>
      </c>
      <c r="D2042" s="674" t="e">
        <f>VLOOKUP(F2042,DB!$D$4:$G$403,3,FALSE)</f>
        <v>#N/A</v>
      </c>
      <c r="E2042" s="675" t="e">
        <f>VLOOKUP(F2042,DB!$D$4:$G$403,2,FALSE)</f>
        <v>#N/A</v>
      </c>
      <c r="F2042" s="491"/>
      <c r="G2042" s="491"/>
      <c r="H2042" s="492"/>
      <c r="I2042" s="493"/>
      <c r="J2042" s="494" t="str">
        <f>IF(I2042="","I열의 환율적용방법 선택",IF(I2042="개별환율", "직접입력 하세요.", IF(OR(I2042="가중평균환율",I2042="송금환율"), "직접입력 하세요.", IF(I2042="원화집행", 1, IF(I2042="월별평균환율(미화)",VLOOKUP(MONTH(A2042),월별평균환율!$B$34:$D$45,2,0), IF(I2042="월별평균환율(현지화)",VLOOKUP(MONTH(A2042),월별평균환율!$B$34:$D$45,3,0)))))))</f>
        <v>I열의 환율적용방법 선택</v>
      </c>
      <c r="K2042" s="495">
        <f t="shared" si="31"/>
        <v>0</v>
      </c>
      <c r="L2042" s="491"/>
      <c r="M2042" s="496"/>
      <c r="N2042" s="496"/>
    </row>
    <row r="2043" spans="1:14" x14ac:dyDescent="0.3">
      <c r="A2043" s="490"/>
      <c r="B2043" s="490"/>
      <c r="C2043" s="673" t="e">
        <f>VLOOKUP(F2043,DB!$D$4:$G$403,4,FALSE)</f>
        <v>#N/A</v>
      </c>
      <c r="D2043" s="674" t="e">
        <f>VLOOKUP(F2043,DB!$D$4:$G$403,3,FALSE)</f>
        <v>#N/A</v>
      </c>
      <c r="E2043" s="675" t="e">
        <f>VLOOKUP(F2043,DB!$D$4:$G$403,2,FALSE)</f>
        <v>#N/A</v>
      </c>
      <c r="F2043" s="491"/>
      <c r="G2043" s="491"/>
      <c r="H2043" s="492"/>
      <c r="I2043" s="493"/>
      <c r="J2043" s="494" t="str">
        <f>IF(I2043="","I열의 환율적용방법 선택",IF(I2043="개별환율", "직접입력 하세요.", IF(OR(I2043="가중평균환율",I2043="송금환율"), "직접입력 하세요.", IF(I2043="원화집행", 1, IF(I2043="월별평균환율(미화)",VLOOKUP(MONTH(A2043),월별평균환율!$B$34:$D$45,2,0), IF(I2043="월별평균환율(현지화)",VLOOKUP(MONTH(A2043),월별평균환율!$B$34:$D$45,3,0)))))))</f>
        <v>I열의 환율적용방법 선택</v>
      </c>
      <c r="K2043" s="495">
        <f t="shared" si="31"/>
        <v>0</v>
      </c>
      <c r="L2043" s="491"/>
      <c r="M2043" s="496"/>
      <c r="N2043" s="496"/>
    </row>
    <row r="2044" spans="1:14" x14ac:dyDescent="0.3">
      <c r="A2044" s="490"/>
      <c r="B2044" s="490"/>
      <c r="C2044" s="673" t="e">
        <f>VLOOKUP(F2044,DB!$D$4:$G$403,4,FALSE)</f>
        <v>#N/A</v>
      </c>
      <c r="D2044" s="674" t="e">
        <f>VLOOKUP(F2044,DB!$D$4:$G$403,3,FALSE)</f>
        <v>#N/A</v>
      </c>
      <c r="E2044" s="675" t="e">
        <f>VLOOKUP(F2044,DB!$D$4:$G$403,2,FALSE)</f>
        <v>#N/A</v>
      </c>
      <c r="F2044" s="491"/>
      <c r="G2044" s="491"/>
      <c r="H2044" s="492"/>
      <c r="I2044" s="493"/>
      <c r="J2044" s="494" t="str">
        <f>IF(I2044="","I열의 환율적용방법 선택",IF(I2044="개별환율", "직접입력 하세요.", IF(OR(I2044="가중평균환율",I2044="송금환율"), "직접입력 하세요.", IF(I2044="원화집행", 1, IF(I2044="월별평균환율(미화)",VLOOKUP(MONTH(A2044),월별평균환율!$B$34:$D$45,2,0), IF(I2044="월별평균환율(현지화)",VLOOKUP(MONTH(A2044),월별평균환율!$B$34:$D$45,3,0)))))))</f>
        <v>I열의 환율적용방법 선택</v>
      </c>
      <c r="K2044" s="495">
        <f t="shared" si="31"/>
        <v>0</v>
      </c>
      <c r="L2044" s="491"/>
      <c r="M2044" s="496"/>
      <c r="N2044" s="496"/>
    </row>
    <row r="2045" spans="1:14" x14ac:dyDescent="0.3">
      <c r="A2045" s="490"/>
      <c r="B2045" s="490"/>
      <c r="C2045" s="673" t="e">
        <f>VLOOKUP(F2045,DB!$D$4:$G$403,4,FALSE)</f>
        <v>#N/A</v>
      </c>
      <c r="D2045" s="674" t="e">
        <f>VLOOKUP(F2045,DB!$D$4:$G$403,3,FALSE)</f>
        <v>#N/A</v>
      </c>
      <c r="E2045" s="675" t="e">
        <f>VLOOKUP(F2045,DB!$D$4:$G$403,2,FALSE)</f>
        <v>#N/A</v>
      </c>
      <c r="F2045" s="491"/>
      <c r="G2045" s="491"/>
      <c r="H2045" s="492"/>
      <c r="I2045" s="493"/>
      <c r="J2045" s="494" t="str">
        <f>IF(I2045="","I열의 환율적용방법 선택",IF(I2045="개별환율", "직접입력 하세요.", IF(OR(I2045="가중평균환율",I2045="송금환율"), "직접입력 하세요.", IF(I2045="원화집행", 1, IF(I2045="월별평균환율(미화)",VLOOKUP(MONTH(A2045),월별평균환율!$B$34:$D$45,2,0), IF(I2045="월별평균환율(현지화)",VLOOKUP(MONTH(A2045),월별평균환율!$B$34:$D$45,3,0)))))))</f>
        <v>I열의 환율적용방법 선택</v>
      </c>
      <c r="K2045" s="495">
        <f t="shared" si="31"/>
        <v>0</v>
      </c>
      <c r="L2045" s="491"/>
      <c r="M2045" s="496"/>
      <c r="N2045" s="496"/>
    </row>
    <row r="2046" spans="1:14" x14ac:dyDescent="0.3">
      <c r="A2046" s="490"/>
      <c r="B2046" s="490"/>
      <c r="C2046" s="673" t="e">
        <f>VLOOKUP(F2046,DB!$D$4:$G$403,4,FALSE)</f>
        <v>#N/A</v>
      </c>
      <c r="D2046" s="674" t="e">
        <f>VLOOKUP(F2046,DB!$D$4:$G$403,3,FALSE)</f>
        <v>#N/A</v>
      </c>
      <c r="E2046" s="675" t="e">
        <f>VLOOKUP(F2046,DB!$D$4:$G$403,2,FALSE)</f>
        <v>#N/A</v>
      </c>
      <c r="F2046" s="491"/>
      <c r="G2046" s="491"/>
      <c r="H2046" s="492"/>
      <c r="I2046" s="493"/>
      <c r="J2046" s="494" t="str">
        <f>IF(I2046="","I열의 환율적용방법 선택",IF(I2046="개별환율", "직접입력 하세요.", IF(OR(I2046="가중평균환율",I2046="송금환율"), "직접입력 하세요.", IF(I2046="원화집행", 1, IF(I2046="월별평균환율(미화)",VLOOKUP(MONTH(A2046),월별평균환율!$B$34:$D$45,2,0), IF(I2046="월별평균환율(현지화)",VLOOKUP(MONTH(A2046),월별평균환율!$B$34:$D$45,3,0)))))))</f>
        <v>I열의 환율적용방법 선택</v>
      </c>
      <c r="K2046" s="495">
        <f t="shared" si="31"/>
        <v>0</v>
      </c>
      <c r="L2046" s="491"/>
      <c r="M2046" s="496"/>
      <c r="N2046" s="496"/>
    </row>
    <row r="2047" spans="1:14" x14ac:dyDescent="0.3">
      <c r="A2047" s="490"/>
      <c r="B2047" s="490"/>
      <c r="C2047" s="673" t="e">
        <f>VLOOKUP(F2047,DB!$D$4:$G$403,4,FALSE)</f>
        <v>#N/A</v>
      </c>
      <c r="D2047" s="674" t="e">
        <f>VLOOKUP(F2047,DB!$D$4:$G$403,3,FALSE)</f>
        <v>#N/A</v>
      </c>
      <c r="E2047" s="675" t="e">
        <f>VLOOKUP(F2047,DB!$D$4:$G$403,2,FALSE)</f>
        <v>#N/A</v>
      </c>
      <c r="F2047" s="491"/>
      <c r="G2047" s="491"/>
      <c r="H2047" s="492"/>
      <c r="I2047" s="493"/>
      <c r="J2047" s="494" t="str">
        <f>IF(I2047="","I열의 환율적용방법 선택",IF(I2047="개별환율", "직접입력 하세요.", IF(OR(I2047="가중평균환율",I2047="송금환율"), "직접입력 하세요.", IF(I2047="원화집행", 1, IF(I2047="월별평균환율(미화)",VLOOKUP(MONTH(A2047),월별평균환율!$B$34:$D$45,2,0), IF(I2047="월별평균환율(현지화)",VLOOKUP(MONTH(A2047),월별평균환율!$B$34:$D$45,3,0)))))))</f>
        <v>I열의 환율적용방법 선택</v>
      </c>
      <c r="K2047" s="495">
        <f t="shared" si="31"/>
        <v>0</v>
      </c>
      <c r="L2047" s="491"/>
      <c r="M2047" s="496"/>
      <c r="N2047" s="496"/>
    </row>
    <row r="2048" spans="1:14" x14ac:dyDescent="0.3">
      <c r="A2048" s="490"/>
      <c r="B2048" s="490"/>
      <c r="C2048" s="673" t="e">
        <f>VLOOKUP(F2048,DB!$D$4:$G$403,4,FALSE)</f>
        <v>#N/A</v>
      </c>
      <c r="D2048" s="674" t="e">
        <f>VLOOKUP(F2048,DB!$D$4:$G$403,3,FALSE)</f>
        <v>#N/A</v>
      </c>
      <c r="E2048" s="675" t="e">
        <f>VLOOKUP(F2048,DB!$D$4:$G$403,2,FALSE)</f>
        <v>#N/A</v>
      </c>
      <c r="F2048" s="491"/>
      <c r="G2048" s="491"/>
      <c r="H2048" s="492"/>
      <c r="I2048" s="493"/>
      <c r="J2048" s="494" t="str">
        <f>IF(I2048="","I열의 환율적용방법 선택",IF(I2048="개별환율", "직접입력 하세요.", IF(OR(I2048="가중평균환율",I2048="송금환율"), "직접입력 하세요.", IF(I2048="원화집행", 1, IF(I2048="월별평균환율(미화)",VLOOKUP(MONTH(A2048),월별평균환율!$B$34:$D$45,2,0), IF(I2048="월별평균환율(현지화)",VLOOKUP(MONTH(A2048),월별평균환율!$B$34:$D$45,3,0)))))))</f>
        <v>I열의 환율적용방법 선택</v>
      </c>
      <c r="K2048" s="495">
        <f t="shared" si="31"/>
        <v>0</v>
      </c>
      <c r="L2048" s="491"/>
      <c r="M2048" s="496"/>
      <c r="N2048" s="496"/>
    </row>
    <row r="2049" spans="1:14" x14ac:dyDescent="0.3">
      <c r="A2049" s="490"/>
      <c r="B2049" s="490"/>
      <c r="C2049" s="673" t="e">
        <f>VLOOKUP(F2049,DB!$D$4:$G$403,4,FALSE)</f>
        <v>#N/A</v>
      </c>
      <c r="D2049" s="674" t="e">
        <f>VLOOKUP(F2049,DB!$D$4:$G$403,3,FALSE)</f>
        <v>#N/A</v>
      </c>
      <c r="E2049" s="675" t="e">
        <f>VLOOKUP(F2049,DB!$D$4:$G$403,2,FALSE)</f>
        <v>#N/A</v>
      </c>
      <c r="F2049" s="491"/>
      <c r="G2049" s="491"/>
      <c r="H2049" s="492"/>
      <c r="I2049" s="493"/>
      <c r="J2049" s="494" t="str">
        <f>IF(I2049="","I열의 환율적용방법 선택",IF(I2049="개별환율", "직접입력 하세요.", IF(OR(I2049="가중평균환율",I2049="송금환율"), "직접입력 하세요.", IF(I2049="원화집행", 1, IF(I2049="월별평균환율(미화)",VLOOKUP(MONTH(A2049),월별평균환율!$B$34:$D$45,2,0), IF(I2049="월별평균환율(현지화)",VLOOKUP(MONTH(A2049),월별평균환율!$B$34:$D$45,3,0)))))))</f>
        <v>I열의 환율적용방법 선택</v>
      </c>
      <c r="K2049" s="495">
        <f t="shared" si="31"/>
        <v>0</v>
      </c>
      <c r="L2049" s="491"/>
      <c r="M2049" s="496"/>
      <c r="N2049" s="496"/>
    </row>
    <row r="2050" spans="1:14" x14ac:dyDescent="0.3">
      <c r="A2050" s="490"/>
      <c r="B2050" s="490"/>
      <c r="C2050" s="673" t="e">
        <f>VLOOKUP(F2050,DB!$D$4:$G$403,4,FALSE)</f>
        <v>#N/A</v>
      </c>
      <c r="D2050" s="674" t="e">
        <f>VLOOKUP(F2050,DB!$D$4:$G$403,3,FALSE)</f>
        <v>#N/A</v>
      </c>
      <c r="E2050" s="675" t="e">
        <f>VLOOKUP(F2050,DB!$D$4:$G$403,2,FALSE)</f>
        <v>#N/A</v>
      </c>
      <c r="F2050" s="491"/>
      <c r="G2050" s="491"/>
      <c r="H2050" s="492"/>
      <c r="I2050" s="493"/>
      <c r="J2050" s="494" t="str">
        <f>IF(I2050="","I열의 환율적용방법 선택",IF(I2050="개별환율", "직접입력 하세요.", IF(OR(I2050="가중평균환율",I2050="송금환율"), "직접입력 하세요.", IF(I2050="원화집행", 1, IF(I2050="월별평균환율(미화)",VLOOKUP(MONTH(A2050),월별평균환율!$B$34:$D$45,2,0), IF(I2050="월별평균환율(현지화)",VLOOKUP(MONTH(A2050),월별평균환율!$B$34:$D$45,3,0)))))))</f>
        <v>I열의 환율적용방법 선택</v>
      </c>
      <c r="K2050" s="495">
        <f t="shared" si="31"/>
        <v>0</v>
      </c>
      <c r="L2050" s="491"/>
      <c r="M2050" s="496"/>
      <c r="N2050" s="496"/>
    </row>
    <row r="2051" spans="1:14" x14ac:dyDescent="0.3">
      <c r="A2051" s="490"/>
      <c r="B2051" s="490"/>
      <c r="C2051" s="673" t="e">
        <f>VLOOKUP(F2051,DB!$D$4:$G$403,4,FALSE)</f>
        <v>#N/A</v>
      </c>
      <c r="D2051" s="674" t="e">
        <f>VLOOKUP(F2051,DB!$D$4:$G$403,3,FALSE)</f>
        <v>#N/A</v>
      </c>
      <c r="E2051" s="675" t="e">
        <f>VLOOKUP(F2051,DB!$D$4:$G$403,2,FALSE)</f>
        <v>#N/A</v>
      </c>
      <c r="F2051" s="491"/>
      <c r="G2051" s="491"/>
      <c r="H2051" s="492"/>
      <c r="I2051" s="493"/>
      <c r="J2051" s="494" t="str">
        <f>IF(I2051="","I열의 환율적용방법 선택",IF(I2051="개별환율", "직접입력 하세요.", IF(OR(I2051="가중평균환율",I2051="송금환율"), "직접입력 하세요.", IF(I2051="원화집행", 1, IF(I2051="월별평균환율(미화)",VLOOKUP(MONTH(A2051),월별평균환율!$B$34:$D$45,2,0), IF(I2051="월별평균환율(현지화)",VLOOKUP(MONTH(A2051),월별평균환율!$B$34:$D$45,3,0)))))))</f>
        <v>I열의 환율적용방법 선택</v>
      </c>
      <c r="K2051" s="495">
        <f t="shared" si="31"/>
        <v>0</v>
      </c>
      <c r="L2051" s="491"/>
      <c r="M2051" s="496"/>
      <c r="N2051" s="496"/>
    </row>
    <row r="2052" spans="1:14" x14ac:dyDescent="0.3">
      <c r="A2052" s="490"/>
      <c r="B2052" s="490"/>
      <c r="C2052" s="673" t="e">
        <f>VLOOKUP(F2052,DB!$D$4:$G$403,4,FALSE)</f>
        <v>#N/A</v>
      </c>
      <c r="D2052" s="674" t="e">
        <f>VLOOKUP(F2052,DB!$D$4:$G$403,3,FALSE)</f>
        <v>#N/A</v>
      </c>
      <c r="E2052" s="675" t="e">
        <f>VLOOKUP(F2052,DB!$D$4:$G$403,2,FALSE)</f>
        <v>#N/A</v>
      </c>
      <c r="F2052" s="491"/>
      <c r="G2052" s="491"/>
      <c r="H2052" s="492"/>
      <c r="I2052" s="493"/>
      <c r="J2052" s="494" t="str">
        <f>IF(I2052="","I열의 환율적용방법 선택",IF(I2052="개별환율", "직접입력 하세요.", IF(OR(I2052="가중평균환율",I2052="송금환율"), "직접입력 하세요.", IF(I2052="원화집행", 1, IF(I2052="월별평균환율(미화)",VLOOKUP(MONTH(A2052),월별평균환율!$B$34:$D$45,2,0), IF(I2052="월별평균환율(현지화)",VLOOKUP(MONTH(A2052),월별평균환율!$B$34:$D$45,3,0)))))))</f>
        <v>I열의 환율적용방법 선택</v>
      </c>
      <c r="K2052" s="495">
        <f t="shared" si="31"/>
        <v>0</v>
      </c>
      <c r="L2052" s="491"/>
      <c r="M2052" s="496"/>
      <c r="N2052" s="496"/>
    </row>
    <row r="2053" spans="1:14" x14ac:dyDescent="0.3">
      <c r="A2053" s="490"/>
      <c r="B2053" s="490"/>
      <c r="C2053" s="673" t="e">
        <f>VLOOKUP(F2053,DB!$D$4:$G$403,4,FALSE)</f>
        <v>#N/A</v>
      </c>
      <c r="D2053" s="674" t="e">
        <f>VLOOKUP(F2053,DB!$D$4:$G$403,3,FALSE)</f>
        <v>#N/A</v>
      </c>
      <c r="E2053" s="675" t="e">
        <f>VLOOKUP(F2053,DB!$D$4:$G$403,2,FALSE)</f>
        <v>#N/A</v>
      </c>
      <c r="F2053" s="491"/>
      <c r="G2053" s="491"/>
      <c r="H2053" s="492"/>
      <c r="I2053" s="493"/>
      <c r="J2053" s="494" t="str">
        <f>IF(I2053="","I열의 환율적용방법 선택",IF(I2053="개별환율", "직접입력 하세요.", IF(OR(I2053="가중평균환율",I2053="송금환율"), "직접입력 하세요.", IF(I2053="원화집행", 1, IF(I2053="월별평균환율(미화)",VLOOKUP(MONTH(A2053),월별평균환율!$B$34:$D$45,2,0), IF(I2053="월별평균환율(현지화)",VLOOKUP(MONTH(A2053),월별평균환율!$B$34:$D$45,3,0)))))))</f>
        <v>I열의 환율적용방법 선택</v>
      </c>
      <c r="K2053" s="495">
        <f t="shared" ref="K2053:K2116" si="32">IFERROR(ROUND(H2053*J2053, 0),0)</f>
        <v>0</v>
      </c>
      <c r="L2053" s="491"/>
      <c r="M2053" s="496"/>
      <c r="N2053" s="496"/>
    </row>
    <row r="2054" spans="1:14" x14ac:dyDescent="0.3">
      <c r="A2054" s="490"/>
      <c r="B2054" s="490"/>
      <c r="C2054" s="673" t="e">
        <f>VLOOKUP(F2054,DB!$D$4:$G$403,4,FALSE)</f>
        <v>#N/A</v>
      </c>
      <c r="D2054" s="674" t="e">
        <f>VLOOKUP(F2054,DB!$D$4:$G$403,3,FALSE)</f>
        <v>#N/A</v>
      </c>
      <c r="E2054" s="675" t="e">
        <f>VLOOKUP(F2054,DB!$D$4:$G$403,2,FALSE)</f>
        <v>#N/A</v>
      </c>
      <c r="F2054" s="491"/>
      <c r="G2054" s="491"/>
      <c r="H2054" s="492"/>
      <c r="I2054" s="493"/>
      <c r="J2054" s="494" t="str">
        <f>IF(I2054="","I열의 환율적용방법 선택",IF(I2054="개별환율", "직접입력 하세요.", IF(OR(I2054="가중평균환율",I2054="송금환율"), "직접입력 하세요.", IF(I2054="원화집행", 1, IF(I2054="월별평균환율(미화)",VLOOKUP(MONTH(A2054),월별평균환율!$B$34:$D$45,2,0), IF(I2054="월별평균환율(현지화)",VLOOKUP(MONTH(A2054),월별평균환율!$B$34:$D$45,3,0)))))))</f>
        <v>I열의 환율적용방법 선택</v>
      </c>
      <c r="K2054" s="495">
        <f t="shared" si="32"/>
        <v>0</v>
      </c>
      <c r="L2054" s="491"/>
      <c r="M2054" s="496"/>
      <c r="N2054" s="496"/>
    </row>
    <row r="2055" spans="1:14" x14ac:dyDescent="0.3">
      <c r="A2055" s="490"/>
      <c r="B2055" s="490"/>
      <c r="C2055" s="673" t="e">
        <f>VLOOKUP(F2055,DB!$D$4:$G$403,4,FALSE)</f>
        <v>#N/A</v>
      </c>
      <c r="D2055" s="674" t="e">
        <f>VLOOKUP(F2055,DB!$D$4:$G$403,3,FALSE)</f>
        <v>#N/A</v>
      </c>
      <c r="E2055" s="675" t="e">
        <f>VLOOKUP(F2055,DB!$D$4:$G$403,2,FALSE)</f>
        <v>#N/A</v>
      </c>
      <c r="F2055" s="491"/>
      <c r="G2055" s="491"/>
      <c r="H2055" s="492"/>
      <c r="I2055" s="493"/>
      <c r="J2055" s="494" t="str">
        <f>IF(I2055="","I열의 환율적용방법 선택",IF(I2055="개별환율", "직접입력 하세요.", IF(OR(I2055="가중평균환율",I2055="송금환율"), "직접입력 하세요.", IF(I2055="원화집행", 1, IF(I2055="월별평균환율(미화)",VLOOKUP(MONTH(A2055),월별평균환율!$B$34:$D$45,2,0), IF(I2055="월별평균환율(현지화)",VLOOKUP(MONTH(A2055),월별평균환율!$B$34:$D$45,3,0)))))))</f>
        <v>I열의 환율적용방법 선택</v>
      </c>
      <c r="K2055" s="495">
        <f t="shared" si="32"/>
        <v>0</v>
      </c>
      <c r="L2055" s="491"/>
      <c r="M2055" s="496"/>
      <c r="N2055" s="496"/>
    </row>
    <row r="2056" spans="1:14" x14ac:dyDescent="0.3">
      <c r="A2056" s="490"/>
      <c r="B2056" s="490"/>
      <c r="C2056" s="673" t="e">
        <f>VLOOKUP(F2056,DB!$D$4:$G$403,4,FALSE)</f>
        <v>#N/A</v>
      </c>
      <c r="D2056" s="674" t="e">
        <f>VLOOKUP(F2056,DB!$D$4:$G$403,3,FALSE)</f>
        <v>#N/A</v>
      </c>
      <c r="E2056" s="675" t="e">
        <f>VLOOKUP(F2056,DB!$D$4:$G$403,2,FALSE)</f>
        <v>#N/A</v>
      </c>
      <c r="F2056" s="491"/>
      <c r="G2056" s="491"/>
      <c r="H2056" s="492"/>
      <c r="I2056" s="493"/>
      <c r="J2056" s="494" t="str">
        <f>IF(I2056="","I열의 환율적용방법 선택",IF(I2056="개별환율", "직접입력 하세요.", IF(OR(I2056="가중평균환율",I2056="송금환율"), "직접입력 하세요.", IF(I2056="원화집행", 1, IF(I2056="월별평균환율(미화)",VLOOKUP(MONTH(A2056),월별평균환율!$B$34:$D$45,2,0), IF(I2056="월별평균환율(현지화)",VLOOKUP(MONTH(A2056),월별평균환율!$B$34:$D$45,3,0)))))))</f>
        <v>I열의 환율적용방법 선택</v>
      </c>
      <c r="K2056" s="495">
        <f t="shared" si="32"/>
        <v>0</v>
      </c>
      <c r="L2056" s="491"/>
      <c r="M2056" s="496"/>
      <c r="N2056" s="496"/>
    </row>
    <row r="2057" spans="1:14" x14ac:dyDescent="0.3">
      <c r="A2057" s="490"/>
      <c r="B2057" s="490"/>
      <c r="C2057" s="673" t="e">
        <f>VLOOKUP(F2057,DB!$D$4:$G$403,4,FALSE)</f>
        <v>#N/A</v>
      </c>
      <c r="D2057" s="674" t="e">
        <f>VLOOKUP(F2057,DB!$D$4:$G$403,3,FALSE)</f>
        <v>#N/A</v>
      </c>
      <c r="E2057" s="675" t="e">
        <f>VLOOKUP(F2057,DB!$D$4:$G$403,2,FALSE)</f>
        <v>#N/A</v>
      </c>
      <c r="F2057" s="491"/>
      <c r="G2057" s="491"/>
      <c r="H2057" s="492"/>
      <c r="I2057" s="493"/>
      <c r="J2057" s="494" t="str">
        <f>IF(I2057="","I열의 환율적용방법 선택",IF(I2057="개별환율", "직접입력 하세요.", IF(OR(I2057="가중평균환율",I2057="송금환율"), "직접입력 하세요.", IF(I2057="원화집행", 1, IF(I2057="월별평균환율(미화)",VLOOKUP(MONTH(A2057),월별평균환율!$B$34:$D$45,2,0), IF(I2057="월별평균환율(현지화)",VLOOKUP(MONTH(A2057),월별평균환율!$B$34:$D$45,3,0)))))))</f>
        <v>I열의 환율적용방법 선택</v>
      </c>
      <c r="K2057" s="495">
        <f t="shared" si="32"/>
        <v>0</v>
      </c>
      <c r="L2057" s="491"/>
      <c r="M2057" s="496"/>
      <c r="N2057" s="496"/>
    </row>
    <row r="2058" spans="1:14" x14ac:dyDescent="0.3">
      <c r="A2058" s="490"/>
      <c r="B2058" s="490"/>
      <c r="C2058" s="673" t="e">
        <f>VLOOKUP(F2058,DB!$D$4:$G$403,4,FALSE)</f>
        <v>#N/A</v>
      </c>
      <c r="D2058" s="674" t="e">
        <f>VLOOKUP(F2058,DB!$D$4:$G$403,3,FALSE)</f>
        <v>#N/A</v>
      </c>
      <c r="E2058" s="675" t="e">
        <f>VLOOKUP(F2058,DB!$D$4:$G$403,2,FALSE)</f>
        <v>#N/A</v>
      </c>
      <c r="F2058" s="491"/>
      <c r="G2058" s="491"/>
      <c r="H2058" s="492"/>
      <c r="I2058" s="493"/>
      <c r="J2058" s="494" t="str">
        <f>IF(I2058="","I열의 환율적용방법 선택",IF(I2058="개별환율", "직접입력 하세요.", IF(OR(I2058="가중평균환율",I2058="송금환율"), "직접입력 하세요.", IF(I2058="원화집행", 1, IF(I2058="월별평균환율(미화)",VLOOKUP(MONTH(A2058),월별평균환율!$B$34:$D$45,2,0), IF(I2058="월별평균환율(현지화)",VLOOKUP(MONTH(A2058),월별평균환율!$B$34:$D$45,3,0)))))))</f>
        <v>I열의 환율적용방법 선택</v>
      </c>
      <c r="K2058" s="495">
        <f t="shared" si="32"/>
        <v>0</v>
      </c>
      <c r="L2058" s="491"/>
      <c r="M2058" s="496"/>
      <c r="N2058" s="496"/>
    </row>
    <row r="2059" spans="1:14" x14ac:dyDescent="0.3">
      <c r="A2059" s="490"/>
      <c r="B2059" s="490"/>
      <c r="C2059" s="673" t="e">
        <f>VLOOKUP(F2059,DB!$D$4:$G$403,4,FALSE)</f>
        <v>#N/A</v>
      </c>
      <c r="D2059" s="674" t="e">
        <f>VLOOKUP(F2059,DB!$D$4:$G$403,3,FALSE)</f>
        <v>#N/A</v>
      </c>
      <c r="E2059" s="675" t="e">
        <f>VLOOKUP(F2059,DB!$D$4:$G$403,2,FALSE)</f>
        <v>#N/A</v>
      </c>
      <c r="F2059" s="491"/>
      <c r="G2059" s="491"/>
      <c r="H2059" s="492"/>
      <c r="I2059" s="493"/>
      <c r="J2059" s="494" t="str">
        <f>IF(I2059="","I열의 환율적용방법 선택",IF(I2059="개별환율", "직접입력 하세요.", IF(OR(I2059="가중평균환율",I2059="송금환율"), "직접입력 하세요.", IF(I2059="원화집행", 1, IF(I2059="월별평균환율(미화)",VLOOKUP(MONTH(A2059),월별평균환율!$B$34:$D$45,2,0), IF(I2059="월별평균환율(현지화)",VLOOKUP(MONTH(A2059),월별평균환율!$B$34:$D$45,3,0)))))))</f>
        <v>I열의 환율적용방법 선택</v>
      </c>
      <c r="K2059" s="495">
        <f t="shared" si="32"/>
        <v>0</v>
      </c>
      <c r="L2059" s="491"/>
      <c r="M2059" s="496"/>
      <c r="N2059" s="496"/>
    </row>
    <row r="2060" spans="1:14" x14ac:dyDescent="0.3">
      <c r="A2060" s="490"/>
      <c r="B2060" s="490"/>
      <c r="C2060" s="673" t="e">
        <f>VLOOKUP(F2060,DB!$D$4:$G$403,4,FALSE)</f>
        <v>#N/A</v>
      </c>
      <c r="D2060" s="674" t="e">
        <f>VLOOKUP(F2060,DB!$D$4:$G$403,3,FALSE)</f>
        <v>#N/A</v>
      </c>
      <c r="E2060" s="675" t="e">
        <f>VLOOKUP(F2060,DB!$D$4:$G$403,2,FALSE)</f>
        <v>#N/A</v>
      </c>
      <c r="F2060" s="491"/>
      <c r="G2060" s="491"/>
      <c r="H2060" s="492"/>
      <c r="I2060" s="493"/>
      <c r="J2060" s="494" t="str">
        <f>IF(I2060="","I열의 환율적용방법 선택",IF(I2060="개별환율", "직접입력 하세요.", IF(OR(I2060="가중평균환율",I2060="송금환율"), "직접입력 하세요.", IF(I2060="원화집행", 1, IF(I2060="월별평균환율(미화)",VLOOKUP(MONTH(A2060),월별평균환율!$B$34:$D$45,2,0), IF(I2060="월별평균환율(현지화)",VLOOKUP(MONTH(A2060),월별평균환율!$B$34:$D$45,3,0)))))))</f>
        <v>I열의 환율적용방법 선택</v>
      </c>
      <c r="K2060" s="495">
        <f t="shared" si="32"/>
        <v>0</v>
      </c>
      <c r="L2060" s="491"/>
      <c r="M2060" s="496"/>
      <c r="N2060" s="496"/>
    </row>
    <row r="2061" spans="1:14" x14ac:dyDescent="0.3">
      <c r="A2061" s="490"/>
      <c r="B2061" s="490"/>
      <c r="C2061" s="673" t="e">
        <f>VLOOKUP(F2061,DB!$D$4:$G$403,4,FALSE)</f>
        <v>#N/A</v>
      </c>
      <c r="D2061" s="674" t="e">
        <f>VLOOKUP(F2061,DB!$D$4:$G$403,3,FALSE)</f>
        <v>#N/A</v>
      </c>
      <c r="E2061" s="675" t="e">
        <f>VLOOKUP(F2061,DB!$D$4:$G$403,2,FALSE)</f>
        <v>#N/A</v>
      </c>
      <c r="F2061" s="491"/>
      <c r="G2061" s="491"/>
      <c r="H2061" s="492"/>
      <c r="I2061" s="493"/>
      <c r="J2061" s="494" t="str">
        <f>IF(I2061="","I열의 환율적용방법 선택",IF(I2061="개별환율", "직접입력 하세요.", IF(OR(I2061="가중평균환율",I2061="송금환율"), "직접입력 하세요.", IF(I2061="원화집행", 1, IF(I2061="월별평균환율(미화)",VLOOKUP(MONTH(A2061),월별평균환율!$B$34:$D$45,2,0), IF(I2061="월별평균환율(현지화)",VLOOKUP(MONTH(A2061),월별평균환율!$B$34:$D$45,3,0)))))))</f>
        <v>I열의 환율적용방법 선택</v>
      </c>
      <c r="K2061" s="495">
        <f t="shared" si="32"/>
        <v>0</v>
      </c>
      <c r="L2061" s="491"/>
      <c r="M2061" s="496"/>
      <c r="N2061" s="496"/>
    </row>
    <row r="2062" spans="1:14" x14ac:dyDescent="0.3">
      <c r="A2062" s="490"/>
      <c r="B2062" s="490"/>
      <c r="C2062" s="673" t="e">
        <f>VLOOKUP(F2062,DB!$D$4:$G$403,4,FALSE)</f>
        <v>#N/A</v>
      </c>
      <c r="D2062" s="674" t="e">
        <f>VLOOKUP(F2062,DB!$D$4:$G$403,3,FALSE)</f>
        <v>#N/A</v>
      </c>
      <c r="E2062" s="675" t="e">
        <f>VLOOKUP(F2062,DB!$D$4:$G$403,2,FALSE)</f>
        <v>#N/A</v>
      </c>
      <c r="F2062" s="491"/>
      <c r="G2062" s="491"/>
      <c r="H2062" s="492"/>
      <c r="I2062" s="493"/>
      <c r="J2062" s="494" t="str">
        <f>IF(I2062="","I열의 환율적용방법 선택",IF(I2062="개별환율", "직접입력 하세요.", IF(OR(I2062="가중평균환율",I2062="송금환율"), "직접입력 하세요.", IF(I2062="원화집행", 1, IF(I2062="월별평균환율(미화)",VLOOKUP(MONTH(A2062),월별평균환율!$B$34:$D$45,2,0), IF(I2062="월별평균환율(현지화)",VLOOKUP(MONTH(A2062),월별평균환율!$B$34:$D$45,3,0)))))))</f>
        <v>I열의 환율적용방법 선택</v>
      </c>
      <c r="K2062" s="495">
        <f t="shared" si="32"/>
        <v>0</v>
      </c>
      <c r="L2062" s="491"/>
      <c r="M2062" s="496"/>
      <c r="N2062" s="496"/>
    </row>
    <row r="2063" spans="1:14" x14ac:dyDescent="0.3">
      <c r="A2063" s="490"/>
      <c r="B2063" s="490"/>
      <c r="C2063" s="673" t="e">
        <f>VLOOKUP(F2063,DB!$D$4:$G$403,4,FALSE)</f>
        <v>#N/A</v>
      </c>
      <c r="D2063" s="674" t="e">
        <f>VLOOKUP(F2063,DB!$D$4:$G$403,3,FALSE)</f>
        <v>#N/A</v>
      </c>
      <c r="E2063" s="675" t="e">
        <f>VLOOKUP(F2063,DB!$D$4:$G$403,2,FALSE)</f>
        <v>#N/A</v>
      </c>
      <c r="F2063" s="491"/>
      <c r="G2063" s="491"/>
      <c r="H2063" s="492"/>
      <c r="I2063" s="493"/>
      <c r="J2063" s="494" t="str">
        <f>IF(I2063="","I열의 환율적용방법 선택",IF(I2063="개별환율", "직접입력 하세요.", IF(OR(I2063="가중평균환율",I2063="송금환율"), "직접입력 하세요.", IF(I2063="원화집행", 1, IF(I2063="월별평균환율(미화)",VLOOKUP(MONTH(A2063),월별평균환율!$B$34:$D$45,2,0), IF(I2063="월별평균환율(현지화)",VLOOKUP(MONTH(A2063),월별평균환율!$B$34:$D$45,3,0)))))))</f>
        <v>I열의 환율적용방법 선택</v>
      </c>
      <c r="K2063" s="495">
        <f t="shared" si="32"/>
        <v>0</v>
      </c>
      <c r="L2063" s="491"/>
      <c r="M2063" s="496"/>
      <c r="N2063" s="496"/>
    </row>
    <row r="2064" spans="1:14" x14ac:dyDescent="0.3">
      <c r="A2064" s="490"/>
      <c r="B2064" s="490"/>
      <c r="C2064" s="673" t="e">
        <f>VLOOKUP(F2064,DB!$D$4:$G$403,4,FALSE)</f>
        <v>#N/A</v>
      </c>
      <c r="D2064" s="674" t="e">
        <f>VLOOKUP(F2064,DB!$D$4:$G$403,3,FALSE)</f>
        <v>#N/A</v>
      </c>
      <c r="E2064" s="675" t="e">
        <f>VLOOKUP(F2064,DB!$D$4:$G$403,2,FALSE)</f>
        <v>#N/A</v>
      </c>
      <c r="F2064" s="491"/>
      <c r="G2064" s="491"/>
      <c r="H2064" s="492"/>
      <c r="I2064" s="493"/>
      <c r="J2064" s="494" t="str">
        <f>IF(I2064="","I열의 환율적용방법 선택",IF(I2064="개별환율", "직접입력 하세요.", IF(OR(I2064="가중평균환율",I2064="송금환율"), "직접입력 하세요.", IF(I2064="원화집행", 1, IF(I2064="월별평균환율(미화)",VLOOKUP(MONTH(A2064),월별평균환율!$B$34:$D$45,2,0), IF(I2064="월별평균환율(현지화)",VLOOKUP(MONTH(A2064),월별평균환율!$B$34:$D$45,3,0)))))))</f>
        <v>I열의 환율적용방법 선택</v>
      </c>
      <c r="K2064" s="495">
        <f t="shared" si="32"/>
        <v>0</v>
      </c>
      <c r="L2064" s="491"/>
      <c r="M2064" s="496"/>
      <c r="N2064" s="496"/>
    </row>
    <row r="2065" spans="1:14" x14ac:dyDescent="0.3">
      <c r="A2065" s="490"/>
      <c r="B2065" s="490"/>
      <c r="C2065" s="673" t="e">
        <f>VLOOKUP(F2065,DB!$D$4:$G$403,4,FALSE)</f>
        <v>#N/A</v>
      </c>
      <c r="D2065" s="674" t="e">
        <f>VLOOKUP(F2065,DB!$D$4:$G$403,3,FALSE)</f>
        <v>#N/A</v>
      </c>
      <c r="E2065" s="675" t="e">
        <f>VLOOKUP(F2065,DB!$D$4:$G$403,2,FALSE)</f>
        <v>#N/A</v>
      </c>
      <c r="F2065" s="491"/>
      <c r="G2065" s="491"/>
      <c r="H2065" s="492"/>
      <c r="I2065" s="493"/>
      <c r="J2065" s="494" t="str">
        <f>IF(I2065="","I열의 환율적용방법 선택",IF(I2065="개별환율", "직접입력 하세요.", IF(OR(I2065="가중평균환율",I2065="송금환율"), "직접입력 하세요.", IF(I2065="원화집행", 1, IF(I2065="월별평균환율(미화)",VLOOKUP(MONTH(A2065),월별평균환율!$B$34:$D$45,2,0), IF(I2065="월별평균환율(현지화)",VLOOKUP(MONTH(A2065),월별평균환율!$B$34:$D$45,3,0)))))))</f>
        <v>I열의 환율적용방법 선택</v>
      </c>
      <c r="K2065" s="495">
        <f t="shared" si="32"/>
        <v>0</v>
      </c>
      <c r="L2065" s="491"/>
      <c r="M2065" s="496"/>
      <c r="N2065" s="496"/>
    </row>
    <row r="2066" spans="1:14" x14ac:dyDescent="0.3">
      <c r="A2066" s="490"/>
      <c r="B2066" s="490"/>
      <c r="C2066" s="673" t="e">
        <f>VLOOKUP(F2066,DB!$D$4:$G$403,4,FALSE)</f>
        <v>#N/A</v>
      </c>
      <c r="D2066" s="674" t="e">
        <f>VLOOKUP(F2066,DB!$D$4:$G$403,3,FALSE)</f>
        <v>#N/A</v>
      </c>
      <c r="E2066" s="675" t="e">
        <f>VLOOKUP(F2066,DB!$D$4:$G$403,2,FALSE)</f>
        <v>#N/A</v>
      </c>
      <c r="F2066" s="491"/>
      <c r="G2066" s="491"/>
      <c r="H2066" s="492"/>
      <c r="I2066" s="493"/>
      <c r="J2066" s="494" t="str">
        <f>IF(I2066="","I열의 환율적용방법 선택",IF(I2066="개별환율", "직접입력 하세요.", IF(OR(I2066="가중평균환율",I2066="송금환율"), "직접입력 하세요.", IF(I2066="원화집행", 1, IF(I2066="월별평균환율(미화)",VLOOKUP(MONTH(A2066),월별평균환율!$B$34:$D$45,2,0), IF(I2066="월별평균환율(현지화)",VLOOKUP(MONTH(A2066),월별평균환율!$B$34:$D$45,3,0)))))))</f>
        <v>I열의 환율적용방법 선택</v>
      </c>
      <c r="K2066" s="495">
        <f t="shared" si="32"/>
        <v>0</v>
      </c>
      <c r="L2066" s="491"/>
      <c r="M2066" s="496"/>
      <c r="N2066" s="496"/>
    </row>
    <row r="2067" spans="1:14" x14ac:dyDescent="0.3">
      <c r="A2067" s="490"/>
      <c r="B2067" s="490"/>
      <c r="C2067" s="673" t="e">
        <f>VLOOKUP(F2067,DB!$D$4:$G$403,4,FALSE)</f>
        <v>#N/A</v>
      </c>
      <c r="D2067" s="674" t="e">
        <f>VLOOKUP(F2067,DB!$D$4:$G$403,3,FALSE)</f>
        <v>#N/A</v>
      </c>
      <c r="E2067" s="675" t="e">
        <f>VLOOKUP(F2067,DB!$D$4:$G$403,2,FALSE)</f>
        <v>#N/A</v>
      </c>
      <c r="F2067" s="491"/>
      <c r="G2067" s="491"/>
      <c r="H2067" s="492"/>
      <c r="I2067" s="493"/>
      <c r="J2067" s="494" t="str">
        <f>IF(I2067="","I열의 환율적용방법 선택",IF(I2067="개별환율", "직접입력 하세요.", IF(OR(I2067="가중평균환율",I2067="송금환율"), "직접입력 하세요.", IF(I2067="원화집행", 1, IF(I2067="월별평균환율(미화)",VLOOKUP(MONTH(A2067),월별평균환율!$B$34:$D$45,2,0), IF(I2067="월별평균환율(현지화)",VLOOKUP(MONTH(A2067),월별평균환율!$B$34:$D$45,3,0)))))))</f>
        <v>I열의 환율적용방법 선택</v>
      </c>
      <c r="K2067" s="495">
        <f t="shared" si="32"/>
        <v>0</v>
      </c>
      <c r="L2067" s="491"/>
      <c r="M2067" s="496"/>
      <c r="N2067" s="496"/>
    </row>
    <row r="2068" spans="1:14" x14ac:dyDescent="0.3">
      <c r="A2068" s="490"/>
      <c r="B2068" s="490"/>
      <c r="C2068" s="673" t="e">
        <f>VLOOKUP(F2068,DB!$D$4:$G$403,4,FALSE)</f>
        <v>#N/A</v>
      </c>
      <c r="D2068" s="674" t="e">
        <f>VLOOKUP(F2068,DB!$D$4:$G$403,3,FALSE)</f>
        <v>#N/A</v>
      </c>
      <c r="E2068" s="675" t="e">
        <f>VLOOKUP(F2068,DB!$D$4:$G$403,2,FALSE)</f>
        <v>#N/A</v>
      </c>
      <c r="F2068" s="491"/>
      <c r="G2068" s="491"/>
      <c r="H2068" s="492"/>
      <c r="I2068" s="493"/>
      <c r="J2068" s="494" t="str">
        <f>IF(I2068="","I열의 환율적용방법 선택",IF(I2068="개별환율", "직접입력 하세요.", IF(OR(I2068="가중평균환율",I2068="송금환율"), "직접입력 하세요.", IF(I2068="원화집행", 1, IF(I2068="월별평균환율(미화)",VLOOKUP(MONTH(A2068),월별평균환율!$B$34:$D$45,2,0), IF(I2068="월별평균환율(현지화)",VLOOKUP(MONTH(A2068),월별평균환율!$B$34:$D$45,3,0)))))))</f>
        <v>I열의 환율적용방법 선택</v>
      </c>
      <c r="K2068" s="495">
        <f t="shared" si="32"/>
        <v>0</v>
      </c>
      <c r="L2068" s="491"/>
      <c r="M2068" s="496"/>
      <c r="N2068" s="496"/>
    </row>
    <row r="2069" spans="1:14" x14ac:dyDescent="0.3">
      <c r="A2069" s="490"/>
      <c r="B2069" s="490"/>
      <c r="C2069" s="673" t="e">
        <f>VLOOKUP(F2069,DB!$D$4:$G$403,4,FALSE)</f>
        <v>#N/A</v>
      </c>
      <c r="D2069" s="674" t="e">
        <f>VLOOKUP(F2069,DB!$D$4:$G$403,3,FALSE)</f>
        <v>#N/A</v>
      </c>
      <c r="E2069" s="675" t="e">
        <f>VLOOKUP(F2069,DB!$D$4:$G$403,2,FALSE)</f>
        <v>#N/A</v>
      </c>
      <c r="F2069" s="491"/>
      <c r="G2069" s="491"/>
      <c r="H2069" s="492"/>
      <c r="I2069" s="493"/>
      <c r="J2069" s="494" t="str">
        <f>IF(I2069="","I열의 환율적용방법 선택",IF(I2069="개별환율", "직접입력 하세요.", IF(OR(I2069="가중평균환율",I2069="송금환율"), "직접입력 하세요.", IF(I2069="원화집행", 1, IF(I2069="월별평균환율(미화)",VLOOKUP(MONTH(A2069),월별평균환율!$B$34:$D$45,2,0), IF(I2069="월별평균환율(현지화)",VLOOKUP(MONTH(A2069),월별평균환율!$B$34:$D$45,3,0)))))))</f>
        <v>I열의 환율적용방법 선택</v>
      </c>
      <c r="K2069" s="495">
        <f t="shared" si="32"/>
        <v>0</v>
      </c>
      <c r="L2069" s="491"/>
      <c r="M2069" s="496"/>
      <c r="N2069" s="496"/>
    </row>
    <row r="2070" spans="1:14" x14ac:dyDescent="0.3">
      <c r="A2070" s="490"/>
      <c r="B2070" s="490"/>
      <c r="C2070" s="673" t="e">
        <f>VLOOKUP(F2070,DB!$D$4:$G$403,4,FALSE)</f>
        <v>#N/A</v>
      </c>
      <c r="D2070" s="674" t="e">
        <f>VLOOKUP(F2070,DB!$D$4:$G$403,3,FALSE)</f>
        <v>#N/A</v>
      </c>
      <c r="E2070" s="675" t="e">
        <f>VLOOKUP(F2070,DB!$D$4:$G$403,2,FALSE)</f>
        <v>#N/A</v>
      </c>
      <c r="F2070" s="491"/>
      <c r="G2070" s="491"/>
      <c r="H2070" s="492"/>
      <c r="I2070" s="493"/>
      <c r="J2070" s="494" t="str">
        <f>IF(I2070="","I열의 환율적용방법 선택",IF(I2070="개별환율", "직접입력 하세요.", IF(OR(I2070="가중평균환율",I2070="송금환율"), "직접입력 하세요.", IF(I2070="원화집행", 1, IF(I2070="월별평균환율(미화)",VLOOKUP(MONTH(A2070),월별평균환율!$B$34:$D$45,2,0), IF(I2070="월별평균환율(현지화)",VLOOKUP(MONTH(A2070),월별평균환율!$B$34:$D$45,3,0)))))))</f>
        <v>I열의 환율적용방법 선택</v>
      </c>
      <c r="K2070" s="495">
        <f t="shared" si="32"/>
        <v>0</v>
      </c>
      <c r="L2070" s="491"/>
      <c r="M2070" s="496"/>
      <c r="N2070" s="496"/>
    </row>
    <row r="2071" spans="1:14" x14ac:dyDescent="0.3">
      <c r="A2071" s="490"/>
      <c r="B2071" s="490"/>
      <c r="C2071" s="673" t="e">
        <f>VLOOKUP(F2071,DB!$D$4:$G$403,4,FALSE)</f>
        <v>#N/A</v>
      </c>
      <c r="D2071" s="674" t="e">
        <f>VLOOKUP(F2071,DB!$D$4:$G$403,3,FALSE)</f>
        <v>#N/A</v>
      </c>
      <c r="E2071" s="675" t="e">
        <f>VLOOKUP(F2071,DB!$D$4:$G$403,2,FALSE)</f>
        <v>#N/A</v>
      </c>
      <c r="F2071" s="491"/>
      <c r="G2071" s="491"/>
      <c r="H2071" s="492"/>
      <c r="I2071" s="493"/>
      <c r="J2071" s="494" t="str">
        <f>IF(I2071="","I열의 환율적용방법 선택",IF(I2071="개별환율", "직접입력 하세요.", IF(OR(I2071="가중평균환율",I2071="송금환율"), "직접입력 하세요.", IF(I2071="원화집행", 1, IF(I2071="월별평균환율(미화)",VLOOKUP(MONTH(A2071),월별평균환율!$B$34:$D$45,2,0), IF(I2071="월별평균환율(현지화)",VLOOKUP(MONTH(A2071),월별평균환율!$B$34:$D$45,3,0)))))))</f>
        <v>I열의 환율적용방법 선택</v>
      </c>
      <c r="K2071" s="495">
        <f t="shared" si="32"/>
        <v>0</v>
      </c>
      <c r="L2071" s="491"/>
      <c r="M2071" s="496"/>
      <c r="N2071" s="496"/>
    </row>
    <row r="2072" spans="1:14" x14ac:dyDescent="0.3">
      <c r="A2072" s="490"/>
      <c r="B2072" s="490"/>
      <c r="C2072" s="673" t="e">
        <f>VLOOKUP(F2072,DB!$D$4:$G$403,4,FALSE)</f>
        <v>#N/A</v>
      </c>
      <c r="D2072" s="674" t="e">
        <f>VLOOKUP(F2072,DB!$D$4:$G$403,3,FALSE)</f>
        <v>#N/A</v>
      </c>
      <c r="E2072" s="675" t="e">
        <f>VLOOKUP(F2072,DB!$D$4:$G$403,2,FALSE)</f>
        <v>#N/A</v>
      </c>
      <c r="F2072" s="491"/>
      <c r="G2072" s="491"/>
      <c r="H2072" s="492"/>
      <c r="I2072" s="493"/>
      <c r="J2072" s="494" t="str">
        <f>IF(I2072="","I열의 환율적용방법 선택",IF(I2072="개별환율", "직접입력 하세요.", IF(OR(I2072="가중평균환율",I2072="송금환율"), "직접입력 하세요.", IF(I2072="원화집행", 1, IF(I2072="월별평균환율(미화)",VLOOKUP(MONTH(A2072),월별평균환율!$B$34:$D$45,2,0), IF(I2072="월별평균환율(현지화)",VLOOKUP(MONTH(A2072),월별평균환율!$B$34:$D$45,3,0)))))))</f>
        <v>I열의 환율적용방법 선택</v>
      </c>
      <c r="K2072" s="495">
        <f t="shared" si="32"/>
        <v>0</v>
      </c>
      <c r="L2072" s="491"/>
      <c r="M2072" s="496"/>
      <c r="N2072" s="496"/>
    </row>
    <row r="2073" spans="1:14" x14ac:dyDescent="0.3">
      <c r="A2073" s="490"/>
      <c r="B2073" s="490"/>
      <c r="C2073" s="673" t="e">
        <f>VLOOKUP(F2073,DB!$D$4:$G$403,4,FALSE)</f>
        <v>#N/A</v>
      </c>
      <c r="D2073" s="674" t="e">
        <f>VLOOKUP(F2073,DB!$D$4:$G$403,3,FALSE)</f>
        <v>#N/A</v>
      </c>
      <c r="E2073" s="675" t="e">
        <f>VLOOKUP(F2073,DB!$D$4:$G$403,2,FALSE)</f>
        <v>#N/A</v>
      </c>
      <c r="F2073" s="491"/>
      <c r="G2073" s="491"/>
      <c r="H2073" s="492"/>
      <c r="I2073" s="493"/>
      <c r="J2073" s="494" t="str">
        <f>IF(I2073="","I열의 환율적용방법 선택",IF(I2073="개별환율", "직접입력 하세요.", IF(OR(I2073="가중평균환율",I2073="송금환율"), "직접입력 하세요.", IF(I2073="원화집행", 1, IF(I2073="월별평균환율(미화)",VLOOKUP(MONTH(A2073),월별평균환율!$B$34:$D$45,2,0), IF(I2073="월별평균환율(현지화)",VLOOKUP(MONTH(A2073),월별평균환율!$B$34:$D$45,3,0)))))))</f>
        <v>I열의 환율적용방법 선택</v>
      </c>
      <c r="K2073" s="495">
        <f t="shared" si="32"/>
        <v>0</v>
      </c>
      <c r="L2073" s="491"/>
      <c r="M2073" s="496"/>
      <c r="N2073" s="496"/>
    </row>
    <row r="2074" spans="1:14" x14ac:dyDescent="0.3">
      <c r="A2074" s="490"/>
      <c r="B2074" s="490"/>
      <c r="C2074" s="673" t="e">
        <f>VLOOKUP(F2074,DB!$D$4:$G$403,4,FALSE)</f>
        <v>#N/A</v>
      </c>
      <c r="D2074" s="674" t="e">
        <f>VLOOKUP(F2074,DB!$D$4:$G$403,3,FALSE)</f>
        <v>#N/A</v>
      </c>
      <c r="E2074" s="675" t="e">
        <f>VLOOKUP(F2074,DB!$D$4:$G$403,2,FALSE)</f>
        <v>#N/A</v>
      </c>
      <c r="F2074" s="491"/>
      <c r="G2074" s="491"/>
      <c r="H2074" s="492"/>
      <c r="I2074" s="493"/>
      <c r="J2074" s="494" t="str">
        <f>IF(I2074="","I열의 환율적용방법 선택",IF(I2074="개별환율", "직접입력 하세요.", IF(OR(I2074="가중평균환율",I2074="송금환율"), "직접입력 하세요.", IF(I2074="원화집행", 1, IF(I2074="월별평균환율(미화)",VLOOKUP(MONTH(A2074),월별평균환율!$B$34:$D$45,2,0), IF(I2074="월별평균환율(현지화)",VLOOKUP(MONTH(A2074),월별평균환율!$B$34:$D$45,3,0)))))))</f>
        <v>I열의 환율적용방법 선택</v>
      </c>
      <c r="K2074" s="495">
        <f t="shared" si="32"/>
        <v>0</v>
      </c>
      <c r="L2074" s="491"/>
      <c r="M2074" s="496"/>
      <c r="N2074" s="496"/>
    </row>
    <row r="2075" spans="1:14" x14ac:dyDescent="0.3">
      <c r="A2075" s="490"/>
      <c r="B2075" s="490"/>
      <c r="C2075" s="673" t="e">
        <f>VLOOKUP(F2075,DB!$D$4:$G$403,4,FALSE)</f>
        <v>#N/A</v>
      </c>
      <c r="D2075" s="674" t="e">
        <f>VLOOKUP(F2075,DB!$D$4:$G$403,3,FALSE)</f>
        <v>#N/A</v>
      </c>
      <c r="E2075" s="675" t="e">
        <f>VLOOKUP(F2075,DB!$D$4:$G$403,2,FALSE)</f>
        <v>#N/A</v>
      </c>
      <c r="F2075" s="491"/>
      <c r="G2075" s="491"/>
      <c r="H2075" s="492"/>
      <c r="I2075" s="493"/>
      <c r="J2075" s="494" t="str">
        <f>IF(I2075="","I열의 환율적용방법 선택",IF(I2075="개별환율", "직접입력 하세요.", IF(OR(I2075="가중평균환율",I2075="송금환율"), "직접입력 하세요.", IF(I2075="원화집행", 1, IF(I2075="월별평균환율(미화)",VLOOKUP(MONTH(A2075),월별평균환율!$B$34:$D$45,2,0), IF(I2075="월별평균환율(현지화)",VLOOKUP(MONTH(A2075),월별평균환율!$B$34:$D$45,3,0)))))))</f>
        <v>I열의 환율적용방법 선택</v>
      </c>
      <c r="K2075" s="495">
        <f t="shared" si="32"/>
        <v>0</v>
      </c>
      <c r="L2075" s="491"/>
      <c r="M2075" s="496"/>
      <c r="N2075" s="496"/>
    </row>
    <row r="2076" spans="1:14" x14ac:dyDescent="0.3">
      <c r="A2076" s="490"/>
      <c r="B2076" s="490"/>
      <c r="C2076" s="673" t="e">
        <f>VLOOKUP(F2076,DB!$D$4:$G$403,4,FALSE)</f>
        <v>#N/A</v>
      </c>
      <c r="D2076" s="674" t="e">
        <f>VLOOKUP(F2076,DB!$D$4:$G$403,3,FALSE)</f>
        <v>#N/A</v>
      </c>
      <c r="E2076" s="675" t="e">
        <f>VLOOKUP(F2076,DB!$D$4:$G$403,2,FALSE)</f>
        <v>#N/A</v>
      </c>
      <c r="F2076" s="491"/>
      <c r="G2076" s="491"/>
      <c r="H2076" s="492"/>
      <c r="I2076" s="493"/>
      <c r="J2076" s="494" t="str">
        <f>IF(I2076="","I열의 환율적용방법 선택",IF(I2076="개별환율", "직접입력 하세요.", IF(OR(I2076="가중평균환율",I2076="송금환율"), "직접입력 하세요.", IF(I2076="원화집행", 1, IF(I2076="월별평균환율(미화)",VLOOKUP(MONTH(A2076),월별평균환율!$B$34:$D$45,2,0), IF(I2076="월별평균환율(현지화)",VLOOKUP(MONTH(A2076),월별평균환율!$B$34:$D$45,3,0)))))))</f>
        <v>I열의 환율적용방법 선택</v>
      </c>
      <c r="K2076" s="495">
        <f t="shared" si="32"/>
        <v>0</v>
      </c>
      <c r="L2076" s="491"/>
      <c r="M2076" s="496"/>
      <c r="N2076" s="496"/>
    </row>
    <row r="2077" spans="1:14" x14ac:dyDescent="0.3">
      <c r="A2077" s="490"/>
      <c r="B2077" s="490"/>
      <c r="C2077" s="673" t="e">
        <f>VLOOKUP(F2077,DB!$D$4:$G$403,4,FALSE)</f>
        <v>#N/A</v>
      </c>
      <c r="D2077" s="674" t="e">
        <f>VLOOKUP(F2077,DB!$D$4:$G$403,3,FALSE)</f>
        <v>#N/A</v>
      </c>
      <c r="E2077" s="675" t="e">
        <f>VLOOKUP(F2077,DB!$D$4:$G$403,2,FALSE)</f>
        <v>#N/A</v>
      </c>
      <c r="F2077" s="491"/>
      <c r="G2077" s="491"/>
      <c r="H2077" s="492"/>
      <c r="I2077" s="493"/>
      <c r="J2077" s="494" t="str">
        <f>IF(I2077="","I열의 환율적용방법 선택",IF(I2077="개별환율", "직접입력 하세요.", IF(OR(I2077="가중평균환율",I2077="송금환율"), "직접입력 하세요.", IF(I2077="원화집행", 1, IF(I2077="월별평균환율(미화)",VLOOKUP(MONTH(A2077),월별평균환율!$B$34:$D$45,2,0), IF(I2077="월별평균환율(현지화)",VLOOKUP(MONTH(A2077),월별평균환율!$B$34:$D$45,3,0)))))))</f>
        <v>I열의 환율적용방법 선택</v>
      </c>
      <c r="K2077" s="495">
        <f t="shared" si="32"/>
        <v>0</v>
      </c>
      <c r="L2077" s="491"/>
      <c r="M2077" s="496"/>
      <c r="N2077" s="496"/>
    </row>
    <row r="2078" spans="1:14" x14ac:dyDescent="0.3">
      <c r="A2078" s="490"/>
      <c r="B2078" s="490"/>
      <c r="C2078" s="673" t="e">
        <f>VLOOKUP(F2078,DB!$D$4:$G$403,4,FALSE)</f>
        <v>#N/A</v>
      </c>
      <c r="D2078" s="674" t="e">
        <f>VLOOKUP(F2078,DB!$D$4:$G$403,3,FALSE)</f>
        <v>#N/A</v>
      </c>
      <c r="E2078" s="675" t="e">
        <f>VLOOKUP(F2078,DB!$D$4:$G$403,2,FALSE)</f>
        <v>#N/A</v>
      </c>
      <c r="F2078" s="491"/>
      <c r="G2078" s="491"/>
      <c r="H2078" s="492"/>
      <c r="I2078" s="493"/>
      <c r="J2078" s="494" t="str">
        <f>IF(I2078="","I열의 환율적용방법 선택",IF(I2078="개별환율", "직접입력 하세요.", IF(OR(I2078="가중평균환율",I2078="송금환율"), "직접입력 하세요.", IF(I2078="원화집행", 1, IF(I2078="월별평균환율(미화)",VLOOKUP(MONTH(A2078),월별평균환율!$B$34:$D$45,2,0), IF(I2078="월별평균환율(현지화)",VLOOKUP(MONTH(A2078),월별평균환율!$B$34:$D$45,3,0)))))))</f>
        <v>I열의 환율적용방법 선택</v>
      </c>
      <c r="K2078" s="495">
        <f t="shared" si="32"/>
        <v>0</v>
      </c>
      <c r="L2078" s="491"/>
      <c r="M2078" s="496"/>
      <c r="N2078" s="496"/>
    </row>
    <row r="2079" spans="1:14" x14ac:dyDescent="0.3">
      <c r="A2079" s="490"/>
      <c r="B2079" s="490"/>
      <c r="C2079" s="673" t="e">
        <f>VLOOKUP(F2079,DB!$D$4:$G$403,4,FALSE)</f>
        <v>#N/A</v>
      </c>
      <c r="D2079" s="674" t="e">
        <f>VLOOKUP(F2079,DB!$D$4:$G$403,3,FALSE)</f>
        <v>#N/A</v>
      </c>
      <c r="E2079" s="675" t="e">
        <f>VLOOKUP(F2079,DB!$D$4:$G$403,2,FALSE)</f>
        <v>#N/A</v>
      </c>
      <c r="F2079" s="491"/>
      <c r="G2079" s="491"/>
      <c r="H2079" s="492"/>
      <c r="I2079" s="493"/>
      <c r="J2079" s="494" t="str">
        <f>IF(I2079="","I열의 환율적용방법 선택",IF(I2079="개별환율", "직접입력 하세요.", IF(OR(I2079="가중평균환율",I2079="송금환율"), "직접입력 하세요.", IF(I2079="원화집행", 1, IF(I2079="월별평균환율(미화)",VLOOKUP(MONTH(A2079),월별평균환율!$B$34:$D$45,2,0), IF(I2079="월별평균환율(현지화)",VLOOKUP(MONTH(A2079),월별평균환율!$B$34:$D$45,3,0)))))))</f>
        <v>I열의 환율적용방법 선택</v>
      </c>
      <c r="K2079" s="495">
        <f t="shared" si="32"/>
        <v>0</v>
      </c>
      <c r="L2079" s="491"/>
      <c r="M2079" s="496"/>
      <c r="N2079" s="496"/>
    </row>
    <row r="2080" spans="1:14" x14ac:dyDescent="0.3">
      <c r="A2080" s="490"/>
      <c r="B2080" s="490"/>
      <c r="C2080" s="673" t="e">
        <f>VLOOKUP(F2080,DB!$D$4:$G$403,4,FALSE)</f>
        <v>#N/A</v>
      </c>
      <c r="D2080" s="674" t="e">
        <f>VLOOKUP(F2080,DB!$D$4:$G$403,3,FALSE)</f>
        <v>#N/A</v>
      </c>
      <c r="E2080" s="675" t="e">
        <f>VLOOKUP(F2080,DB!$D$4:$G$403,2,FALSE)</f>
        <v>#N/A</v>
      </c>
      <c r="F2080" s="491"/>
      <c r="G2080" s="491"/>
      <c r="H2080" s="492"/>
      <c r="I2080" s="493"/>
      <c r="J2080" s="494" t="str">
        <f>IF(I2080="","I열의 환율적용방법 선택",IF(I2080="개별환율", "직접입력 하세요.", IF(OR(I2080="가중평균환율",I2080="송금환율"), "직접입력 하세요.", IF(I2080="원화집행", 1, IF(I2080="월별평균환율(미화)",VLOOKUP(MONTH(A2080),월별평균환율!$B$34:$D$45,2,0), IF(I2080="월별평균환율(현지화)",VLOOKUP(MONTH(A2080),월별평균환율!$B$34:$D$45,3,0)))))))</f>
        <v>I열의 환율적용방법 선택</v>
      </c>
      <c r="K2080" s="495">
        <f t="shared" si="32"/>
        <v>0</v>
      </c>
      <c r="L2080" s="491"/>
      <c r="M2080" s="496"/>
      <c r="N2080" s="496"/>
    </row>
    <row r="2081" spans="1:14" x14ac:dyDescent="0.3">
      <c r="A2081" s="490"/>
      <c r="B2081" s="490"/>
      <c r="C2081" s="673" t="e">
        <f>VLOOKUP(F2081,DB!$D$4:$G$403,4,FALSE)</f>
        <v>#N/A</v>
      </c>
      <c r="D2081" s="674" t="e">
        <f>VLOOKUP(F2081,DB!$D$4:$G$403,3,FALSE)</f>
        <v>#N/A</v>
      </c>
      <c r="E2081" s="675" t="e">
        <f>VLOOKUP(F2081,DB!$D$4:$G$403,2,FALSE)</f>
        <v>#N/A</v>
      </c>
      <c r="F2081" s="491"/>
      <c r="G2081" s="491"/>
      <c r="H2081" s="492"/>
      <c r="I2081" s="493"/>
      <c r="J2081" s="494" t="str">
        <f>IF(I2081="","I열의 환율적용방법 선택",IF(I2081="개별환율", "직접입력 하세요.", IF(OR(I2081="가중평균환율",I2081="송금환율"), "직접입력 하세요.", IF(I2081="원화집행", 1, IF(I2081="월별평균환율(미화)",VLOOKUP(MONTH(A2081),월별평균환율!$B$34:$D$45,2,0), IF(I2081="월별평균환율(현지화)",VLOOKUP(MONTH(A2081),월별평균환율!$B$34:$D$45,3,0)))))))</f>
        <v>I열의 환율적용방법 선택</v>
      </c>
      <c r="K2081" s="495">
        <f t="shared" si="32"/>
        <v>0</v>
      </c>
      <c r="L2081" s="491"/>
      <c r="M2081" s="496"/>
      <c r="N2081" s="496"/>
    </row>
    <row r="2082" spans="1:14" x14ac:dyDescent="0.3">
      <c r="A2082" s="490"/>
      <c r="B2082" s="490"/>
      <c r="C2082" s="673" t="e">
        <f>VLOOKUP(F2082,DB!$D$4:$G$403,4,FALSE)</f>
        <v>#N/A</v>
      </c>
      <c r="D2082" s="674" t="e">
        <f>VLOOKUP(F2082,DB!$D$4:$G$403,3,FALSE)</f>
        <v>#N/A</v>
      </c>
      <c r="E2082" s="675" t="e">
        <f>VLOOKUP(F2082,DB!$D$4:$G$403,2,FALSE)</f>
        <v>#N/A</v>
      </c>
      <c r="F2082" s="491"/>
      <c r="G2082" s="491"/>
      <c r="H2082" s="492"/>
      <c r="I2082" s="493"/>
      <c r="J2082" s="494" t="str">
        <f>IF(I2082="","I열의 환율적용방법 선택",IF(I2082="개별환율", "직접입력 하세요.", IF(OR(I2082="가중평균환율",I2082="송금환율"), "직접입력 하세요.", IF(I2082="원화집행", 1, IF(I2082="월별평균환율(미화)",VLOOKUP(MONTH(A2082),월별평균환율!$B$34:$D$45,2,0), IF(I2082="월별평균환율(현지화)",VLOOKUP(MONTH(A2082),월별평균환율!$B$34:$D$45,3,0)))))))</f>
        <v>I열의 환율적용방법 선택</v>
      </c>
      <c r="K2082" s="495">
        <f t="shared" si="32"/>
        <v>0</v>
      </c>
      <c r="L2082" s="491"/>
      <c r="M2082" s="496"/>
      <c r="N2082" s="496"/>
    </row>
    <row r="2083" spans="1:14" x14ac:dyDescent="0.3">
      <c r="A2083" s="490"/>
      <c r="B2083" s="490"/>
      <c r="C2083" s="673" t="e">
        <f>VLOOKUP(F2083,DB!$D$4:$G$403,4,FALSE)</f>
        <v>#N/A</v>
      </c>
      <c r="D2083" s="674" t="e">
        <f>VLOOKUP(F2083,DB!$D$4:$G$403,3,FALSE)</f>
        <v>#N/A</v>
      </c>
      <c r="E2083" s="675" t="e">
        <f>VLOOKUP(F2083,DB!$D$4:$G$403,2,FALSE)</f>
        <v>#N/A</v>
      </c>
      <c r="F2083" s="491"/>
      <c r="G2083" s="491"/>
      <c r="H2083" s="492"/>
      <c r="I2083" s="493"/>
      <c r="J2083" s="494" t="str">
        <f>IF(I2083="","I열의 환율적용방법 선택",IF(I2083="개별환율", "직접입력 하세요.", IF(OR(I2083="가중평균환율",I2083="송금환율"), "직접입력 하세요.", IF(I2083="원화집행", 1, IF(I2083="월별평균환율(미화)",VLOOKUP(MONTH(A2083),월별평균환율!$B$34:$D$45,2,0), IF(I2083="월별평균환율(현지화)",VLOOKUP(MONTH(A2083),월별평균환율!$B$34:$D$45,3,0)))))))</f>
        <v>I열의 환율적용방법 선택</v>
      </c>
      <c r="K2083" s="495">
        <f t="shared" si="32"/>
        <v>0</v>
      </c>
      <c r="L2083" s="491"/>
      <c r="M2083" s="496"/>
      <c r="N2083" s="496"/>
    </row>
    <row r="2084" spans="1:14" x14ac:dyDescent="0.3">
      <c r="A2084" s="490"/>
      <c r="B2084" s="490"/>
      <c r="C2084" s="673" t="e">
        <f>VLOOKUP(F2084,DB!$D$4:$G$403,4,FALSE)</f>
        <v>#N/A</v>
      </c>
      <c r="D2084" s="674" t="e">
        <f>VLOOKUP(F2084,DB!$D$4:$G$403,3,FALSE)</f>
        <v>#N/A</v>
      </c>
      <c r="E2084" s="675" t="e">
        <f>VLOOKUP(F2084,DB!$D$4:$G$403,2,FALSE)</f>
        <v>#N/A</v>
      </c>
      <c r="F2084" s="491"/>
      <c r="G2084" s="491"/>
      <c r="H2084" s="492"/>
      <c r="I2084" s="493"/>
      <c r="J2084" s="494" t="str">
        <f>IF(I2084="","I열의 환율적용방법 선택",IF(I2084="개별환율", "직접입력 하세요.", IF(OR(I2084="가중평균환율",I2084="송금환율"), "직접입력 하세요.", IF(I2084="원화집행", 1, IF(I2084="월별평균환율(미화)",VLOOKUP(MONTH(A2084),월별평균환율!$B$34:$D$45,2,0), IF(I2084="월별평균환율(현지화)",VLOOKUP(MONTH(A2084),월별평균환율!$B$34:$D$45,3,0)))))))</f>
        <v>I열의 환율적용방법 선택</v>
      </c>
      <c r="K2084" s="495">
        <f t="shared" si="32"/>
        <v>0</v>
      </c>
      <c r="L2084" s="491"/>
      <c r="M2084" s="496"/>
      <c r="N2084" s="496"/>
    </row>
    <row r="2085" spans="1:14" x14ac:dyDescent="0.3">
      <c r="A2085" s="490"/>
      <c r="B2085" s="490"/>
      <c r="C2085" s="673" t="e">
        <f>VLOOKUP(F2085,DB!$D$4:$G$403,4,FALSE)</f>
        <v>#N/A</v>
      </c>
      <c r="D2085" s="674" t="e">
        <f>VLOOKUP(F2085,DB!$D$4:$G$403,3,FALSE)</f>
        <v>#N/A</v>
      </c>
      <c r="E2085" s="675" t="e">
        <f>VLOOKUP(F2085,DB!$D$4:$G$403,2,FALSE)</f>
        <v>#N/A</v>
      </c>
      <c r="F2085" s="491"/>
      <c r="G2085" s="491"/>
      <c r="H2085" s="492"/>
      <c r="I2085" s="493"/>
      <c r="J2085" s="494" t="str">
        <f>IF(I2085="","I열의 환율적용방법 선택",IF(I2085="개별환율", "직접입력 하세요.", IF(OR(I2085="가중평균환율",I2085="송금환율"), "직접입력 하세요.", IF(I2085="원화집행", 1, IF(I2085="월별평균환율(미화)",VLOOKUP(MONTH(A2085),월별평균환율!$B$34:$D$45,2,0), IF(I2085="월별평균환율(현지화)",VLOOKUP(MONTH(A2085),월별평균환율!$B$34:$D$45,3,0)))))))</f>
        <v>I열의 환율적용방법 선택</v>
      </c>
      <c r="K2085" s="495">
        <f t="shared" si="32"/>
        <v>0</v>
      </c>
      <c r="L2085" s="491"/>
      <c r="M2085" s="496"/>
      <c r="N2085" s="496"/>
    </row>
    <row r="2086" spans="1:14" x14ac:dyDescent="0.3">
      <c r="A2086" s="490"/>
      <c r="B2086" s="490"/>
      <c r="C2086" s="673" t="e">
        <f>VLOOKUP(F2086,DB!$D$4:$G$403,4,FALSE)</f>
        <v>#N/A</v>
      </c>
      <c r="D2086" s="674" t="e">
        <f>VLOOKUP(F2086,DB!$D$4:$G$403,3,FALSE)</f>
        <v>#N/A</v>
      </c>
      <c r="E2086" s="675" t="e">
        <f>VLOOKUP(F2086,DB!$D$4:$G$403,2,FALSE)</f>
        <v>#N/A</v>
      </c>
      <c r="F2086" s="491"/>
      <c r="G2086" s="491"/>
      <c r="H2086" s="492"/>
      <c r="I2086" s="493"/>
      <c r="J2086" s="494" t="str">
        <f>IF(I2086="","I열의 환율적용방법 선택",IF(I2086="개별환율", "직접입력 하세요.", IF(OR(I2086="가중평균환율",I2086="송금환율"), "직접입력 하세요.", IF(I2086="원화집행", 1, IF(I2086="월별평균환율(미화)",VLOOKUP(MONTH(A2086),월별평균환율!$B$34:$D$45,2,0), IF(I2086="월별평균환율(현지화)",VLOOKUP(MONTH(A2086),월별평균환율!$B$34:$D$45,3,0)))))))</f>
        <v>I열의 환율적용방법 선택</v>
      </c>
      <c r="K2086" s="495">
        <f t="shared" si="32"/>
        <v>0</v>
      </c>
      <c r="L2086" s="491"/>
      <c r="M2086" s="496"/>
      <c r="N2086" s="496"/>
    </row>
    <row r="2087" spans="1:14" x14ac:dyDescent="0.3">
      <c r="A2087" s="490"/>
      <c r="B2087" s="490"/>
      <c r="C2087" s="673" t="e">
        <f>VLOOKUP(F2087,DB!$D$4:$G$403,4,FALSE)</f>
        <v>#N/A</v>
      </c>
      <c r="D2087" s="674" t="e">
        <f>VLOOKUP(F2087,DB!$D$4:$G$403,3,FALSE)</f>
        <v>#N/A</v>
      </c>
      <c r="E2087" s="675" t="e">
        <f>VLOOKUP(F2087,DB!$D$4:$G$403,2,FALSE)</f>
        <v>#N/A</v>
      </c>
      <c r="F2087" s="491"/>
      <c r="G2087" s="491"/>
      <c r="H2087" s="492"/>
      <c r="I2087" s="493"/>
      <c r="J2087" s="494" t="str">
        <f>IF(I2087="","I열의 환율적용방법 선택",IF(I2087="개별환율", "직접입력 하세요.", IF(OR(I2087="가중평균환율",I2087="송금환율"), "직접입력 하세요.", IF(I2087="원화집행", 1, IF(I2087="월별평균환율(미화)",VLOOKUP(MONTH(A2087),월별평균환율!$B$34:$D$45,2,0), IF(I2087="월별평균환율(현지화)",VLOOKUP(MONTH(A2087),월별평균환율!$B$34:$D$45,3,0)))))))</f>
        <v>I열의 환율적용방법 선택</v>
      </c>
      <c r="K2087" s="495">
        <f t="shared" si="32"/>
        <v>0</v>
      </c>
      <c r="L2087" s="491"/>
      <c r="M2087" s="496"/>
      <c r="N2087" s="496"/>
    </row>
    <row r="2088" spans="1:14" x14ac:dyDescent="0.3">
      <c r="A2088" s="490"/>
      <c r="B2088" s="490"/>
      <c r="C2088" s="673" t="e">
        <f>VLOOKUP(F2088,DB!$D$4:$G$403,4,FALSE)</f>
        <v>#N/A</v>
      </c>
      <c r="D2088" s="674" t="e">
        <f>VLOOKUP(F2088,DB!$D$4:$G$403,3,FALSE)</f>
        <v>#N/A</v>
      </c>
      <c r="E2088" s="675" t="e">
        <f>VLOOKUP(F2088,DB!$D$4:$G$403,2,FALSE)</f>
        <v>#N/A</v>
      </c>
      <c r="F2088" s="491"/>
      <c r="G2088" s="491"/>
      <c r="H2088" s="492"/>
      <c r="I2088" s="493"/>
      <c r="J2088" s="494" t="str">
        <f>IF(I2088="","I열의 환율적용방법 선택",IF(I2088="개별환율", "직접입력 하세요.", IF(OR(I2088="가중평균환율",I2088="송금환율"), "직접입력 하세요.", IF(I2088="원화집행", 1, IF(I2088="월별평균환율(미화)",VLOOKUP(MONTH(A2088),월별평균환율!$B$34:$D$45,2,0), IF(I2088="월별평균환율(현지화)",VLOOKUP(MONTH(A2088),월별평균환율!$B$34:$D$45,3,0)))))))</f>
        <v>I열의 환율적용방법 선택</v>
      </c>
      <c r="K2088" s="495">
        <f t="shared" si="32"/>
        <v>0</v>
      </c>
      <c r="L2088" s="491"/>
      <c r="M2088" s="496"/>
      <c r="N2088" s="496"/>
    </row>
    <row r="2089" spans="1:14" x14ac:dyDescent="0.3">
      <c r="A2089" s="490"/>
      <c r="B2089" s="490"/>
      <c r="C2089" s="673" t="e">
        <f>VLOOKUP(F2089,DB!$D$4:$G$403,4,FALSE)</f>
        <v>#N/A</v>
      </c>
      <c r="D2089" s="674" t="e">
        <f>VLOOKUP(F2089,DB!$D$4:$G$403,3,FALSE)</f>
        <v>#N/A</v>
      </c>
      <c r="E2089" s="675" t="e">
        <f>VLOOKUP(F2089,DB!$D$4:$G$403,2,FALSE)</f>
        <v>#N/A</v>
      </c>
      <c r="F2089" s="491"/>
      <c r="G2089" s="491"/>
      <c r="H2089" s="492"/>
      <c r="I2089" s="493"/>
      <c r="J2089" s="494" t="str">
        <f>IF(I2089="","I열의 환율적용방법 선택",IF(I2089="개별환율", "직접입력 하세요.", IF(OR(I2089="가중평균환율",I2089="송금환율"), "직접입력 하세요.", IF(I2089="원화집행", 1, IF(I2089="월별평균환율(미화)",VLOOKUP(MONTH(A2089),월별평균환율!$B$34:$D$45,2,0), IF(I2089="월별평균환율(현지화)",VLOOKUP(MONTH(A2089),월별평균환율!$B$34:$D$45,3,0)))))))</f>
        <v>I열의 환율적용방법 선택</v>
      </c>
      <c r="K2089" s="495">
        <f t="shared" si="32"/>
        <v>0</v>
      </c>
      <c r="L2089" s="491"/>
      <c r="M2089" s="496"/>
      <c r="N2089" s="496"/>
    </row>
    <row r="2090" spans="1:14" x14ac:dyDescent="0.3">
      <c r="A2090" s="490"/>
      <c r="B2090" s="490"/>
      <c r="C2090" s="673" t="e">
        <f>VLOOKUP(F2090,DB!$D$4:$G$403,4,FALSE)</f>
        <v>#N/A</v>
      </c>
      <c r="D2090" s="674" t="e">
        <f>VLOOKUP(F2090,DB!$D$4:$G$403,3,FALSE)</f>
        <v>#N/A</v>
      </c>
      <c r="E2090" s="675" t="e">
        <f>VLOOKUP(F2090,DB!$D$4:$G$403,2,FALSE)</f>
        <v>#N/A</v>
      </c>
      <c r="F2090" s="491"/>
      <c r="G2090" s="491"/>
      <c r="H2090" s="492"/>
      <c r="I2090" s="493"/>
      <c r="J2090" s="494" t="str">
        <f>IF(I2090="","I열의 환율적용방법 선택",IF(I2090="개별환율", "직접입력 하세요.", IF(OR(I2090="가중평균환율",I2090="송금환율"), "직접입력 하세요.", IF(I2090="원화집행", 1, IF(I2090="월별평균환율(미화)",VLOOKUP(MONTH(A2090),월별평균환율!$B$34:$D$45,2,0), IF(I2090="월별평균환율(현지화)",VLOOKUP(MONTH(A2090),월별평균환율!$B$34:$D$45,3,0)))))))</f>
        <v>I열의 환율적용방법 선택</v>
      </c>
      <c r="K2090" s="495">
        <f t="shared" si="32"/>
        <v>0</v>
      </c>
      <c r="L2090" s="491"/>
      <c r="M2090" s="496"/>
      <c r="N2090" s="496"/>
    </row>
    <row r="2091" spans="1:14" x14ac:dyDescent="0.3">
      <c r="A2091" s="490"/>
      <c r="B2091" s="490"/>
      <c r="C2091" s="673" t="e">
        <f>VLOOKUP(F2091,DB!$D$4:$G$403,4,FALSE)</f>
        <v>#N/A</v>
      </c>
      <c r="D2091" s="674" t="e">
        <f>VLOOKUP(F2091,DB!$D$4:$G$403,3,FALSE)</f>
        <v>#N/A</v>
      </c>
      <c r="E2091" s="675" t="e">
        <f>VLOOKUP(F2091,DB!$D$4:$G$403,2,FALSE)</f>
        <v>#N/A</v>
      </c>
      <c r="F2091" s="491"/>
      <c r="G2091" s="491"/>
      <c r="H2091" s="492"/>
      <c r="I2091" s="493"/>
      <c r="J2091" s="494" t="str">
        <f>IF(I2091="","I열의 환율적용방법 선택",IF(I2091="개별환율", "직접입력 하세요.", IF(OR(I2091="가중평균환율",I2091="송금환율"), "직접입력 하세요.", IF(I2091="원화집행", 1, IF(I2091="월별평균환율(미화)",VLOOKUP(MONTH(A2091),월별평균환율!$B$34:$D$45,2,0), IF(I2091="월별평균환율(현지화)",VLOOKUP(MONTH(A2091),월별평균환율!$B$34:$D$45,3,0)))))))</f>
        <v>I열의 환율적용방법 선택</v>
      </c>
      <c r="K2091" s="495">
        <f t="shared" si="32"/>
        <v>0</v>
      </c>
      <c r="L2091" s="491"/>
      <c r="M2091" s="496"/>
      <c r="N2091" s="496"/>
    </row>
    <row r="2092" spans="1:14" x14ac:dyDescent="0.3">
      <c r="A2092" s="490"/>
      <c r="B2092" s="490"/>
      <c r="C2092" s="673" t="e">
        <f>VLOOKUP(F2092,DB!$D$4:$G$403,4,FALSE)</f>
        <v>#N/A</v>
      </c>
      <c r="D2092" s="674" t="e">
        <f>VLOOKUP(F2092,DB!$D$4:$G$403,3,FALSE)</f>
        <v>#N/A</v>
      </c>
      <c r="E2092" s="675" t="e">
        <f>VLOOKUP(F2092,DB!$D$4:$G$403,2,FALSE)</f>
        <v>#N/A</v>
      </c>
      <c r="F2092" s="491"/>
      <c r="G2092" s="491"/>
      <c r="H2092" s="492"/>
      <c r="I2092" s="493"/>
      <c r="J2092" s="494" t="str">
        <f>IF(I2092="","I열의 환율적용방법 선택",IF(I2092="개별환율", "직접입력 하세요.", IF(OR(I2092="가중평균환율",I2092="송금환율"), "직접입력 하세요.", IF(I2092="원화집행", 1, IF(I2092="월별평균환율(미화)",VLOOKUP(MONTH(A2092),월별평균환율!$B$34:$D$45,2,0), IF(I2092="월별평균환율(현지화)",VLOOKUP(MONTH(A2092),월별평균환율!$B$34:$D$45,3,0)))))))</f>
        <v>I열의 환율적용방법 선택</v>
      </c>
      <c r="K2092" s="495">
        <f t="shared" si="32"/>
        <v>0</v>
      </c>
      <c r="L2092" s="491"/>
      <c r="M2092" s="496"/>
      <c r="N2092" s="496"/>
    </row>
    <row r="2093" spans="1:14" x14ac:dyDescent="0.3">
      <c r="A2093" s="490"/>
      <c r="B2093" s="490"/>
      <c r="C2093" s="673" t="e">
        <f>VLOOKUP(F2093,DB!$D$4:$G$403,4,FALSE)</f>
        <v>#N/A</v>
      </c>
      <c r="D2093" s="674" t="e">
        <f>VLOOKUP(F2093,DB!$D$4:$G$403,3,FALSE)</f>
        <v>#N/A</v>
      </c>
      <c r="E2093" s="675" t="e">
        <f>VLOOKUP(F2093,DB!$D$4:$G$403,2,FALSE)</f>
        <v>#N/A</v>
      </c>
      <c r="F2093" s="491"/>
      <c r="G2093" s="491"/>
      <c r="H2093" s="492"/>
      <c r="I2093" s="493"/>
      <c r="J2093" s="494" t="str">
        <f>IF(I2093="","I열의 환율적용방법 선택",IF(I2093="개별환율", "직접입력 하세요.", IF(OR(I2093="가중평균환율",I2093="송금환율"), "직접입력 하세요.", IF(I2093="원화집행", 1, IF(I2093="월별평균환율(미화)",VLOOKUP(MONTH(A2093),월별평균환율!$B$34:$D$45,2,0), IF(I2093="월별평균환율(현지화)",VLOOKUP(MONTH(A2093),월별평균환율!$B$34:$D$45,3,0)))))))</f>
        <v>I열의 환율적용방법 선택</v>
      </c>
      <c r="K2093" s="495">
        <f t="shared" si="32"/>
        <v>0</v>
      </c>
      <c r="L2093" s="491"/>
      <c r="M2093" s="496"/>
      <c r="N2093" s="496"/>
    </row>
    <row r="2094" spans="1:14" x14ac:dyDescent="0.3">
      <c r="A2094" s="490"/>
      <c r="B2094" s="490"/>
      <c r="C2094" s="673" t="e">
        <f>VLOOKUP(F2094,DB!$D$4:$G$403,4,FALSE)</f>
        <v>#N/A</v>
      </c>
      <c r="D2094" s="674" t="e">
        <f>VLOOKUP(F2094,DB!$D$4:$G$403,3,FALSE)</f>
        <v>#N/A</v>
      </c>
      <c r="E2094" s="675" t="e">
        <f>VLOOKUP(F2094,DB!$D$4:$G$403,2,FALSE)</f>
        <v>#N/A</v>
      </c>
      <c r="F2094" s="491"/>
      <c r="G2094" s="491"/>
      <c r="H2094" s="492"/>
      <c r="I2094" s="493"/>
      <c r="J2094" s="494" t="str">
        <f>IF(I2094="","I열의 환율적용방법 선택",IF(I2094="개별환율", "직접입력 하세요.", IF(OR(I2094="가중평균환율",I2094="송금환율"), "직접입력 하세요.", IF(I2094="원화집행", 1, IF(I2094="월별평균환율(미화)",VLOOKUP(MONTH(A2094),월별평균환율!$B$34:$D$45,2,0), IF(I2094="월별평균환율(현지화)",VLOOKUP(MONTH(A2094),월별평균환율!$B$34:$D$45,3,0)))))))</f>
        <v>I열의 환율적용방법 선택</v>
      </c>
      <c r="K2094" s="495">
        <f t="shared" si="32"/>
        <v>0</v>
      </c>
      <c r="L2094" s="491"/>
      <c r="M2094" s="496"/>
      <c r="N2094" s="496"/>
    </row>
    <row r="2095" spans="1:14" x14ac:dyDescent="0.3">
      <c r="A2095" s="490"/>
      <c r="B2095" s="490"/>
      <c r="C2095" s="673" t="e">
        <f>VLOOKUP(F2095,DB!$D$4:$G$403,4,FALSE)</f>
        <v>#N/A</v>
      </c>
      <c r="D2095" s="674" t="e">
        <f>VLOOKUP(F2095,DB!$D$4:$G$403,3,FALSE)</f>
        <v>#N/A</v>
      </c>
      <c r="E2095" s="675" t="e">
        <f>VLOOKUP(F2095,DB!$D$4:$G$403,2,FALSE)</f>
        <v>#N/A</v>
      </c>
      <c r="F2095" s="491"/>
      <c r="G2095" s="491"/>
      <c r="H2095" s="492"/>
      <c r="I2095" s="493"/>
      <c r="J2095" s="494" t="str">
        <f>IF(I2095="","I열의 환율적용방법 선택",IF(I2095="개별환율", "직접입력 하세요.", IF(OR(I2095="가중평균환율",I2095="송금환율"), "직접입력 하세요.", IF(I2095="원화집행", 1, IF(I2095="월별평균환율(미화)",VLOOKUP(MONTH(A2095),월별평균환율!$B$34:$D$45,2,0), IF(I2095="월별평균환율(현지화)",VLOOKUP(MONTH(A2095),월별평균환율!$B$34:$D$45,3,0)))))))</f>
        <v>I열의 환율적용방법 선택</v>
      </c>
      <c r="K2095" s="495">
        <f t="shared" si="32"/>
        <v>0</v>
      </c>
      <c r="L2095" s="491"/>
      <c r="M2095" s="496"/>
      <c r="N2095" s="496"/>
    </row>
    <row r="2096" spans="1:14" x14ac:dyDescent="0.3">
      <c r="A2096" s="490"/>
      <c r="B2096" s="490"/>
      <c r="C2096" s="673" t="e">
        <f>VLOOKUP(F2096,DB!$D$4:$G$403,4,FALSE)</f>
        <v>#N/A</v>
      </c>
      <c r="D2096" s="674" t="e">
        <f>VLOOKUP(F2096,DB!$D$4:$G$403,3,FALSE)</f>
        <v>#N/A</v>
      </c>
      <c r="E2096" s="675" t="e">
        <f>VLOOKUP(F2096,DB!$D$4:$G$403,2,FALSE)</f>
        <v>#N/A</v>
      </c>
      <c r="F2096" s="491"/>
      <c r="G2096" s="491"/>
      <c r="H2096" s="492"/>
      <c r="I2096" s="493"/>
      <c r="J2096" s="494" t="str">
        <f>IF(I2096="","I열의 환율적용방법 선택",IF(I2096="개별환율", "직접입력 하세요.", IF(OR(I2096="가중평균환율",I2096="송금환율"), "직접입력 하세요.", IF(I2096="원화집행", 1, IF(I2096="월별평균환율(미화)",VLOOKUP(MONTH(A2096),월별평균환율!$B$34:$D$45,2,0), IF(I2096="월별평균환율(현지화)",VLOOKUP(MONTH(A2096),월별평균환율!$B$34:$D$45,3,0)))))))</f>
        <v>I열의 환율적용방법 선택</v>
      </c>
      <c r="K2096" s="495">
        <f t="shared" si="32"/>
        <v>0</v>
      </c>
      <c r="L2096" s="491"/>
      <c r="M2096" s="496"/>
      <c r="N2096" s="496"/>
    </row>
    <row r="2097" spans="1:14" x14ac:dyDescent="0.3">
      <c r="A2097" s="490"/>
      <c r="B2097" s="490"/>
      <c r="C2097" s="673" t="e">
        <f>VLOOKUP(F2097,DB!$D$4:$G$403,4,FALSE)</f>
        <v>#N/A</v>
      </c>
      <c r="D2097" s="674" t="e">
        <f>VLOOKUP(F2097,DB!$D$4:$G$403,3,FALSE)</f>
        <v>#N/A</v>
      </c>
      <c r="E2097" s="675" t="e">
        <f>VLOOKUP(F2097,DB!$D$4:$G$403,2,FALSE)</f>
        <v>#N/A</v>
      </c>
      <c r="F2097" s="491"/>
      <c r="G2097" s="491"/>
      <c r="H2097" s="492"/>
      <c r="I2097" s="493"/>
      <c r="J2097" s="494" t="str">
        <f>IF(I2097="","I열의 환율적용방법 선택",IF(I2097="개별환율", "직접입력 하세요.", IF(OR(I2097="가중평균환율",I2097="송금환율"), "직접입력 하세요.", IF(I2097="원화집행", 1, IF(I2097="월별평균환율(미화)",VLOOKUP(MONTH(A2097),월별평균환율!$B$34:$D$45,2,0), IF(I2097="월별평균환율(현지화)",VLOOKUP(MONTH(A2097),월별평균환율!$B$34:$D$45,3,0)))))))</f>
        <v>I열의 환율적용방법 선택</v>
      </c>
      <c r="K2097" s="495">
        <f t="shared" si="32"/>
        <v>0</v>
      </c>
      <c r="L2097" s="491"/>
      <c r="M2097" s="496"/>
      <c r="N2097" s="496"/>
    </row>
    <row r="2098" spans="1:14" x14ac:dyDescent="0.3">
      <c r="A2098" s="490"/>
      <c r="B2098" s="490"/>
      <c r="C2098" s="673" t="e">
        <f>VLOOKUP(F2098,DB!$D$4:$G$403,4,FALSE)</f>
        <v>#N/A</v>
      </c>
      <c r="D2098" s="674" t="e">
        <f>VLOOKUP(F2098,DB!$D$4:$G$403,3,FALSE)</f>
        <v>#N/A</v>
      </c>
      <c r="E2098" s="675" t="e">
        <f>VLOOKUP(F2098,DB!$D$4:$G$403,2,FALSE)</f>
        <v>#N/A</v>
      </c>
      <c r="F2098" s="491"/>
      <c r="G2098" s="491"/>
      <c r="H2098" s="492"/>
      <c r="I2098" s="493"/>
      <c r="J2098" s="494" t="str">
        <f>IF(I2098="","I열의 환율적용방법 선택",IF(I2098="개별환율", "직접입력 하세요.", IF(OR(I2098="가중평균환율",I2098="송금환율"), "직접입력 하세요.", IF(I2098="원화집행", 1, IF(I2098="월별평균환율(미화)",VLOOKUP(MONTH(A2098),월별평균환율!$B$34:$D$45,2,0), IF(I2098="월별평균환율(현지화)",VLOOKUP(MONTH(A2098),월별평균환율!$B$34:$D$45,3,0)))))))</f>
        <v>I열의 환율적용방법 선택</v>
      </c>
      <c r="K2098" s="495">
        <f t="shared" si="32"/>
        <v>0</v>
      </c>
      <c r="L2098" s="491"/>
      <c r="M2098" s="496"/>
      <c r="N2098" s="496"/>
    </row>
    <row r="2099" spans="1:14" x14ac:dyDescent="0.3">
      <c r="A2099" s="490"/>
      <c r="B2099" s="490"/>
      <c r="C2099" s="673" t="e">
        <f>VLOOKUP(F2099,DB!$D$4:$G$403,4,FALSE)</f>
        <v>#N/A</v>
      </c>
      <c r="D2099" s="674" t="e">
        <f>VLOOKUP(F2099,DB!$D$4:$G$403,3,FALSE)</f>
        <v>#N/A</v>
      </c>
      <c r="E2099" s="675" t="e">
        <f>VLOOKUP(F2099,DB!$D$4:$G$403,2,FALSE)</f>
        <v>#N/A</v>
      </c>
      <c r="F2099" s="491"/>
      <c r="G2099" s="491"/>
      <c r="H2099" s="492"/>
      <c r="I2099" s="493"/>
      <c r="J2099" s="494" t="str">
        <f>IF(I2099="","I열의 환율적용방법 선택",IF(I2099="개별환율", "직접입력 하세요.", IF(OR(I2099="가중평균환율",I2099="송금환율"), "직접입력 하세요.", IF(I2099="원화집행", 1, IF(I2099="월별평균환율(미화)",VLOOKUP(MONTH(A2099),월별평균환율!$B$34:$D$45,2,0), IF(I2099="월별평균환율(현지화)",VLOOKUP(MONTH(A2099),월별평균환율!$B$34:$D$45,3,0)))))))</f>
        <v>I열의 환율적용방법 선택</v>
      </c>
      <c r="K2099" s="495">
        <f t="shared" si="32"/>
        <v>0</v>
      </c>
      <c r="L2099" s="491"/>
      <c r="M2099" s="496"/>
      <c r="N2099" s="496"/>
    </row>
    <row r="2100" spans="1:14" x14ac:dyDescent="0.3">
      <c r="A2100" s="490"/>
      <c r="B2100" s="490"/>
      <c r="C2100" s="673" t="e">
        <f>VLOOKUP(F2100,DB!$D$4:$G$403,4,FALSE)</f>
        <v>#N/A</v>
      </c>
      <c r="D2100" s="674" t="e">
        <f>VLOOKUP(F2100,DB!$D$4:$G$403,3,FALSE)</f>
        <v>#N/A</v>
      </c>
      <c r="E2100" s="675" t="e">
        <f>VLOOKUP(F2100,DB!$D$4:$G$403,2,FALSE)</f>
        <v>#N/A</v>
      </c>
      <c r="F2100" s="491"/>
      <c r="G2100" s="491"/>
      <c r="H2100" s="492"/>
      <c r="I2100" s="493"/>
      <c r="J2100" s="494" t="str">
        <f>IF(I2100="","I열의 환율적용방법 선택",IF(I2100="개별환율", "직접입력 하세요.", IF(OR(I2100="가중평균환율",I2100="송금환율"), "직접입력 하세요.", IF(I2100="원화집행", 1, IF(I2100="월별평균환율(미화)",VLOOKUP(MONTH(A2100),월별평균환율!$B$34:$D$45,2,0), IF(I2100="월별평균환율(현지화)",VLOOKUP(MONTH(A2100),월별평균환율!$B$34:$D$45,3,0)))))))</f>
        <v>I열의 환율적용방법 선택</v>
      </c>
      <c r="K2100" s="495">
        <f t="shared" si="32"/>
        <v>0</v>
      </c>
      <c r="L2100" s="491"/>
      <c r="M2100" s="496"/>
      <c r="N2100" s="496"/>
    </row>
    <row r="2101" spans="1:14" x14ac:dyDescent="0.3">
      <c r="A2101" s="490"/>
      <c r="B2101" s="490"/>
      <c r="C2101" s="673" t="e">
        <f>VLOOKUP(F2101,DB!$D$4:$G$403,4,FALSE)</f>
        <v>#N/A</v>
      </c>
      <c r="D2101" s="674" t="e">
        <f>VLOOKUP(F2101,DB!$D$4:$G$403,3,FALSE)</f>
        <v>#N/A</v>
      </c>
      <c r="E2101" s="675" t="e">
        <f>VLOOKUP(F2101,DB!$D$4:$G$403,2,FALSE)</f>
        <v>#N/A</v>
      </c>
      <c r="F2101" s="491"/>
      <c r="G2101" s="491"/>
      <c r="H2101" s="492"/>
      <c r="I2101" s="493"/>
      <c r="J2101" s="494" t="str">
        <f>IF(I2101="","I열의 환율적용방법 선택",IF(I2101="개별환율", "직접입력 하세요.", IF(OR(I2101="가중평균환율",I2101="송금환율"), "직접입력 하세요.", IF(I2101="원화집행", 1, IF(I2101="월별평균환율(미화)",VLOOKUP(MONTH(A2101),월별평균환율!$B$34:$D$45,2,0), IF(I2101="월별평균환율(현지화)",VLOOKUP(MONTH(A2101),월별평균환율!$B$34:$D$45,3,0)))))))</f>
        <v>I열의 환율적용방법 선택</v>
      </c>
      <c r="K2101" s="495">
        <f t="shared" si="32"/>
        <v>0</v>
      </c>
      <c r="L2101" s="491"/>
      <c r="M2101" s="496"/>
      <c r="N2101" s="496"/>
    </row>
    <row r="2102" spans="1:14" x14ac:dyDescent="0.3">
      <c r="A2102" s="490"/>
      <c r="B2102" s="490"/>
      <c r="C2102" s="673" t="e">
        <f>VLOOKUP(F2102,DB!$D$4:$G$403,4,FALSE)</f>
        <v>#N/A</v>
      </c>
      <c r="D2102" s="674" t="e">
        <f>VLOOKUP(F2102,DB!$D$4:$G$403,3,FALSE)</f>
        <v>#N/A</v>
      </c>
      <c r="E2102" s="675" t="e">
        <f>VLOOKUP(F2102,DB!$D$4:$G$403,2,FALSE)</f>
        <v>#N/A</v>
      </c>
      <c r="F2102" s="491"/>
      <c r="G2102" s="491"/>
      <c r="H2102" s="492"/>
      <c r="I2102" s="493"/>
      <c r="J2102" s="494" t="str">
        <f>IF(I2102="","I열의 환율적용방법 선택",IF(I2102="개별환율", "직접입력 하세요.", IF(OR(I2102="가중평균환율",I2102="송금환율"), "직접입력 하세요.", IF(I2102="원화집행", 1, IF(I2102="월별평균환율(미화)",VLOOKUP(MONTH(A2102),월별평균환율!$B$34:$D$45,2,0), IF(I2102="월별평균환율(현지화)",VLOOKUP(MONTH(A2102),월별평균환율!$B$34:$D$45,3,0)))))))</f>
        <v>I열의 환율적용방법 선택</v>
      </c>
      <c r="K2102" s="495">
        <f t="shared" si="32"/>
        <v>0</v>
      </c>
      <c r="L2102" s="491"/>
      <c r="M2102" s="496"/>
      <c r="N2102" s="496"/>
    </row>
    <row r="2103" spans="1:14" x14ac:dyDescent="0.3">
      <c r="A2103" s="490"/>
      <c r="B2103" s="490"/>
      <c r="C2103" s="673" t="e">
        <f>VLOOKUP(F2103,DB!$D$4:$G$403,4,FALSE)</f>
        <v>#N/A</v>
      </c>
      <c r="D2103" s="674" t="e">
        <f>VLOOKUP(F2103,DB!$D$4:$G$403,3,FALSE)</f>
        <v>#N/A</v>
      </c>
      <c r="E2103" s="675" t="e">
        <f>VLOOKUP(F2103,DB!$D$4:$G$403,2,FALSE)</f>
        <v>#N/A</v>
      </c>
      <c r="F2103" s="491"/>
      <c r="G2103" s="491"/>
      <c r="H2103" s="492"/>
      <c r="I2103" s="493"/>
      <c r="J2103" s="494" t="str">
        <f>IF(I2103="","I열의 환율적용방법 선택",IF(I2103="개별환율", "직접입력 하세요.", IF(OR(I2103="가중평균환율",I2103="송금환율"), "직접입력 하세요.", IF(I2103="원화집행", 1, IF(I2103="월별평균환율(미화)",VLOOKUP(MONTH(A2103),월별평균환율!$B$34:$D$45,2,0), IF(I2103="월별평균환율(현지화)",VLOOKUP(MONTH(A2103),월별평균환율!$B$34:$D$45,3,0)))))))</f>
        <v>I열의 환율적용방법 선택</v>
      </c>
      <c r="K2103" s="495">
        <f t="shared" si="32"/>
        <v>0</v>
      </c>
      <c r="L2103" s="491"/>
      <c r="M2103" s="496"/>
      <c r="N2103" s="496"/>
    </row>
    <row r="2104" spans="1:14" x14ac:dyDescent="0.3">
      <c r="A2104" s="490"/>
      <c r="B2104" s="490"/>
      <c r="C2104" s="673" t="e">
        <f>VLOOKUP(F2104,DB!$D$4:$G$403,4,FALSE)</f>
        <v>#N/A</v>
      </c>
      <c r="D2104" s="674" t="e">
        <f>VLOOKUP(F2104,DB!$D$4:$G$403,3,FALSE)</f>
        <v>#N/A</v>
      </c>
      <c r="E2104" s="675" t="e">
        <f>VLOOKUP(F2104,DB!$D$4:$G$403,2,FALSE)</f>
        <v>#N/A</v>
      </c>
      <c r="F2104" s="491"/>
      <c r="G2104" s="491"/>
      <c r="H2104" s="492"/>
      <c r="I2104" s="493"/>
      <c r="J2104" s="494" t="str">
        <f>IF(I2104="","I열의 환율적용방법 선택",IF(I2104="개별환율", "직접입력 하세요.", IF(OR(I2104="가중평균환율",I2104="송금환율"), "직접입력 하세요.", IF(I2104="원화집행", 1, IF(I2104="월별평균환율(미화)",VLOOKUP(MONTH(A2104),월별평균환율!$B$34:$D$45,2,0), IF(I2104="월별평균환율(현지화)",VLOOKUP(MONTH(A2104),월별평균환율!$B$34:$D$45,3,0)))))))</f>
        <v>I열의 환율적용방법 선택</v>
      </c>
      <c r="K2104" s="495">
        <f t="shared" si="32"/>
        <v>0</v>
      </c>
      <c r="L2104" s="491"/>
      <c r="M2104" s="496"/>
      <c r="N2104" s="496"/>
    </row>
    <row r="2105" spans="1:14" x14ac:dyDescent="0.3">
      <c r="A2105" s="490"/>
      <c r="B2105" s="490"/>
      <c r="C2105" s="673" t="e">
        <f>VLOOKUP(F2105,DB!$D$4:$G$403,4,FALSE)</f>
        <v>#N/A</v>
      </c>
      <c r="D2105" s="674" t="e">
        <f>VLOOKUP(F2105,DB!$D$4:$G$403,3,FALSE)</f>
        <v>#N/A</v>
      </c>
      <c r="E2105" s="675" t="e">
        <f>VLOOKUP(F2105,DB!$D$4:$G$403,2,FALSE)</f>
        <v>#N/A</v>
      </c>
      <c r="F2105" s="491"/>
      <c r="G2105" s="491"/>
      <c r="H2105" s="492"/>
      <c r="I2105" s="493"/>
      <c r="J2105" s="494" t="str">
        <f>IF(I2105="","I열의 환율적용방법 선택",IF(I2105="개별환율", "직접입력 하세요.", IF(OR(I2105="가중평균환율",I2105="송금환율"), "직접입력 하세요.", IF(I2105="원화집행", 1, IF(I2105="월별평균환율(미화)",VLOOKUP(MONTH(A2105),월별평균환율!$B$34:$D$45,2,0), IF(I2105="월별평균환율(현지화)",VLOOKUP(MONTH(A2105),월별평균환율!$B$34:$D$45,3,0)))))))</f>
        <v>I열의 환율적용방법 선택</v>
      </c>
      <c r="K2105" s="495">
        <f t="shared" si="32"/>
        <v>0</v>
      </c>
      <c r="L2105" s="491"/>
      <c r="M2105" s="496"/>
      <c r="N2105" s="496"/>
    </row>
    <row r="2106" spans="1:14" x14ac:dyDescent="0.3">
      <c r="A2106" s="490"/>
      <c r="B2106" s="490"/>
      <c r="C2106" s="673" t="e">
        <f>VLOOKUP(F2106,DB!$D$4:$G$403,4,FALSE)</f>
        <v>#N/A</v>
      </c>
      <c r="D2106" s="674" t="e">
        <f>VLOOKUP(F2106,DB!$D$4:$G$403,3,FALSE)</f>
        <v>#N/A</v>
      </c>
      <c r="E2106" s="675" t="e">
        <f>VLOOKUP(F2106,DB!$D$4:$G$403,2,FALSE)</f>
        <v>#N/A</v>
      </c>
      <c r="F2106" s="491"/>
      <c r="G2106" s="491"/>
      <c r="H2106" s="492"/>
      <c r="I2106" s="493"/>
      <c r="J2106" s="494" t="str">
        <f>IF(I2106="","I열의 환율적용방법 선택",IF(I2106="개별환율", "직접입력 하세요.", IF(OR(I2106="가중평균환율",I2106="송금환율"), "직접입력 하세요.", IF(I2106="원화집행", 1, IF(I2106="월별평균환율(미화)",VLOOKUP(MONTH(A2106),월별평균환율!$B$34:$D$45,2,0), IF(I2106="월별평균환율(현지화)",VLOOKUP(MONTH(A2106),월별평균환율!$B$34:$D$45,3,0)))))))</f>
        <v>I열의 환율적용방법 선택</v>
      </c>
      <c r="K2106" s="495">
        <f t="shared" si="32"/>
        <v>0</v>
      </c>
      <c r="L2106" s="491"/>
      <c r="M2106" s="496"/>
      <c r="N2106" s="496"/>
    </row>
    <row r="2107" spans="1:14" x14ac:dyDescent="0.3">
      <c r="A2107" s="490"/>
      <c r="B2107" s="490"/>
      <c r="C2107" s="673" t="e">
        <f>VLOOKUP(F2107,DB!$D$4:$G$403,4,FALSE)</f>
        <v>#N/A</v>
      </c>
      <c r="D2107" s="674" t="e">
        <f>VLOOKUP(F2107,DB!$D$4:$G$403,3,FALSE)</f>
        <v>#N/A</v>
      </c>
      <c r="E2107" s="675" t="e">
        <f>VLOOKUP(F2107,DB!$D$4:$G$403,2,FALSE)</f>
        <v>#N/A</v>
      </c>
      <c r="F2107" s="491"/>
      <c r="G2107" s="491"/>
      <c r="H2107" s="492"/>
      <c r="I2107" s="493"/>
      <c r="J2107" s="494" t="str">
        <f>IF(I2107="","I열의 환율적용방법 선택",IF(I2107="개별환율", "직접입력 하세요.", IF(OR(I2107="가중평균환율",I2107="송금환율"), "직접입력 하세요.", IF(I2107="원화집행", 1, IF(I2107="월별평균환율(미화)",VLOOKUP(MONTH(A2107),월별평균환율!$B$34:$D$45,2,0), IF(I2107="월별평균환율(현지화)",VLOOKUP(MONTH(A2107),월별평균환율!$B$34:$D$45,3,0)))))))</f>
        <v>I열의 환율적용방법 선택</v>
      </c>
      <c r="K2107" s="495">
        <f t="shared" si="32"/>
        <v>0</v>
      </c>
      <c r="L2107" s="491"/>
      <c r="M2107" s="496"/>
      <c r="N2107" s="496"/>
    </row>
    <row r="2108" spans="1:14" x14ac:dyDescent="0.3">
      <c r="A2108" s="490"/>
      <c r="B2108" s="490"/>
      <c r="C2108" s="673" t="e">
        <f>VLOOKUP(F2108,DB!$D$4:$G$403,4,FALSE)</f>
        <v>#N/A</v>
      </c>
      <c r="D2108" s="674" t="e">
        <f>VLOOKUP(F2108,DB!$D$4:$G$403,3,FALSE)</f>
        <v>#N/A</v>
      </c>
      <c r="E2108" s="675" t="e">
        <f>VLOOKUP(F2108,DB!$D$4:$G$403,2,FALSE)</f>
        <v>#N/A</v>
      </c>
      <c r="F2108" s="491"/>
      <c r="G2108" s="491"/>
      <c r="H2108" s="492"/>
      <c r="I2108" s="493"/>
      <c r="J2108" s="494" t="str">
        <f>IF(I2108="","I열의 환율적용방법 선택",IF(I2108="개별환율", "직접입력 하세요.", IF(OR(I2108="가중평균환율",I2108="송금환율"), "직접입력 하세요.", IF(I2108="원화집행", 1, IF(I2108="월별평균환율(미화)",VLOOKUP(MONTH(A2108),월별평균환율!$B$34:$D$45,2,0), IF(I2108="월별평균환율(현지화)",VLOOKUP(MONTH(A2108),월별평균환율!$B$34:$D$45,3,0)))))))</f>
        <v>I열의 환율적용방법 선택</v>
      </c>
      <c r="K2108" s="495">
        <f t="shared" si="32"/>
        <v>0</v>
      </c>
      <c r="L2108" s="491"/>
      <c r="M2108" s="496"/>
      <c r="N2108" s="496"/>
    </row>
    <row r="2109" spans="1:14" x14ac:dyDescent="0.3">
      <c r="A2109" s="490"/>
      <c r="B2109" s="490"/>
      <c r="C2109" s="673" t="e">
        <f>VLOOKUP(F2109,DB!$D$4:$G$403,4,FALSE)</f>
        <v>#N/A</v>
      </c>
      <c r="D2109" s="674" t="e">
        <f>VLOOKUP(F2109,DB!$D$4:$G$403,3,FALSE)</f>
        <v>#N/A</v>
      </c>
      <c r="E2109" s="675" t="e">
        <f>VLOOKUP(F2109,DB!$D$4:$G$403,2,FALSE)</f>
        <v>#N/A</v>
      </c>
      <c r="F2109" s="491"/>
      <c r="G2109" s="491"/>
      <c r="H2109" s="492"/>
      <c r="I2109" s="493"/>
      <c r="J2109" s="494" t="str">
        <f>IF(I2109="","I열의 환율적용방법 선택",IF(I2109="개별환율", "직접입력 하세요.", IF(OR(I2109="가중평균환율",I2109="송금환율"), "직접입력 하세요.", IF(I2109="원화집행", 1, IF(I2109="월별평균환율(미화)",VLOOKUP(MONTH(A2109),월별평균환율!$B$34:$D$45,2,0), IF(I2109="월별평균환율(현지화)",VLOOKUP(MONTH(A2109),월별평균환율!$B$34:$D$45,3,0)))))))</f>
        <v>I열의 환율적용방법 선택</v>
      </c>
      <c r="K2109" s="495">
        <f t="shared" si="32"/>
        <v>0</v>
      </c>
      <c r="L2109" s="491"/>
      <c r="M2109" s="496"/>
      <c r="N2109" s="496"/>
    </row>
    <row r="2110" spans="1:14" x14ac:dyDescent="0.3">
      <c r="A2110" s="490"/>
      <c r="B2110" s="490"/>
      <c r="C2110" s="673" t="e">
        <f>VLOOKUP(F2110,DB!$D$4:$G$403,4,FALSE)</f>
        <v>#N/A</v>
      </c>
      <c r="D2110" s="674" t="e">
        <f>VLOOKUP(F2110,DB!$D$4:$G$403,3,FALSE)</f>
        <v>#N/A</v>
      </c>
      <c r="E2110" s="675" t="e">
        <f>VLOOKUP(F2110,DB!$D$4:$G$403,2,FALSE)</f>
        <v>#N/A</v>
      </c>
      <c r="F2110" s="491"/>
      <c r="G2110" s="491"/>
      <c r="H2110" s="492"/>
      <c r="I2110" s="493"/>
      <c r="J2110" s="494" t="str">
        <f>IF(I2110="","I열의 환율적용방법 선택",IF(I2110="개별환율", "직접입력 하세요.", IF(OR(I2110="가중평균환율",I2110="송금환율"), "직접입력 하세요.", IF(I2110="원화집행", 1, IF(I2110="월별평균환율(미화)",VLOOKUP(MONTH(A2110),월별평균환율!$B$34:$D$45,2,0), IF(I2110="월별평균환율(현지화)",VLOOKUP(MONTH(A2110),월별평균환율!$B$34:$D$45,3,0)))))))</f>
        <v>I열의 환율적용방법 선택</v>
      </c>
      <c r="K2110" s="495">
        <f t="shared" si="32"/>
        <v>0</v>
      </c>
      <c r="L2110" s="491"/>
      <c r="M2110" s="496"/>
      <c r="N2110" s="496"/>
    </row>
    <row r="2111" spans="1:14" x14ac:dyDescent="0.3">
      <c r="A2111" s="490"/>
      <c r="B2111" s="490"/>
      <c r="C2111" s="673" t="e">
        <f>VLOOKUP(F2111,DB!$D$4:$G$403,4,FALSE)</f>
        <v>#N/A</v>
      </c>
      <c r="D2111" s="674" t="e">
        <f>VLOOKUP(F2111,DB!$D$4:$G$403,3,FALSE)</f>
        <v>#N/A</v>
      </c>
      <c r="E2111" s="675" t="e">
        <f>VLOOKUP(F2111,DB!$D$4:$G$403,2,FALSE)</f>
        <v>#N/A</v>
      </c>
      <c r="F2111" s="491"/>
      <c r="G2111" s="491"/>
      <c r="H2111" s="492"/>
      <c r="I2111" s="493"/>
      <c r="J2111" s="494" t="str">
        <f>IF(I2111="","I열의 환율적용방법 선택",IF(I2111="개별환율", "직접입력 하세요.", IF(OR(I2111="가중평균환율",I2111="송금환율"), "직접입력 하세요.", IF(I2111="원화집행", 1, IF(I2111="월별평균환율(미화)",VLOOKUP(MONTH(A2111),월별평균환율!$B$34:$D$45,2,0), IF(I2111="월별평균환율(현지화)",VLOOKUP(MONTH(A2111),월별평균환율!$B$34:$D$45,3,0)))))))</f>
        <v>I열의 환율적용방법 선택</v>
      </c>
      <c r="K2111" s="495">
        <f t="shared" si="32"/>
        <v>0</v>
      </c>
      <c r="L2111" s="491"/>
      <c r="M2111" s="496"/>
      <c r="N2111" s="496"/>
    </row>
    <row r="2112" spans="1:14" x14ac:dyDescent="0.3">
      <c r="A2112" s="490"/>
      <c r="B2112" s="490"/>
      <c r="C2112" s="673" t="e">
        <f>VLOOKUP(F2112,DB!$D$4:$G$403,4,FALSE)</f>
        <v>#N/A</v>
      </c>
      <c r="D2112" s="674" t="e">
        <f>VLOOKUP(F2112,DB!$D$4:$G$403,3,FALSE)</f>
        <v>#N/A</v>
      </c>
      <c r="E2112" s="675" t="e">
        <f>VLOOKUP(F2112,DB!$D$4:$G$403,2,FALSE)</f>
        <v>#N/A</v>
      </c>
      <c r="F2112" s="491"/>
      <c r="G2112" s="491"/>
      <c r="H2112" s="492"/>
      <c r="I2112" s="493"/>
      <c r="J2112" s="494" t="str">
        <f>IF(I2112="","I열의 환율적용방법 선택",IF(I2112="개별환율", "직접입력 하세요.", IF(OR(I2112="가중평균환율",I2112="송금환율"), "직접입력 하세요.", IF(I2112="원화집행", 1, IF(I2112="월별평균환율(미화)",VLOOKUP(MONTH(A2112),월별평균환율!$B$34:$D$45,2,0), IF(I2112="월별평균환율(현지화)",VLOOKUP(MONTH(A2112),월별평균환율!$B$34:$D$45,3,0)))))))</f>
        <v>I열의 환율적용방법 선택</v>
      </c>
      <c r="K2112" s="495">
        <f t="shared" si="32"/>
        <v>0</v>
      </c>
      <c r="L2112" s="491"/>
      <c r="M2112" s="496"/>
      <c r="N2112" s="496"/>
    </row>
    <row r="2113" spans="1:14" x14ac:dyDescent="0.3">
      <c r="A2113" s="490"/>
      <c r="B2113" s="490"/>
      <c r="C2113" s="673" t="e">
        <f>VLOOKUP(F2113,DB!$D$4:$G$403,4,FALSE)</f>
        <v>#N/A</v>
      </c>
      <c r="D2113" s="674" t="e">
        <f>VLOOKUP(F2113,DB!$D$4:$G$403,3,FALSE)</f>
        <v>#N/A</v>
      </c>
      <c r="E2113" s="675" t="e">
        <f>VLOOKUP(F2113,DB!$D$4:$G$403,2,FALSE)</f>
        <v>#N/A</v>
      </c>
      <c r="F2113" s="491"/>
      <c r="G2113" s="491"/>
      <c r="H2113" s="492"/>
      <c r="I2113" s="493"/>
      <c r="J2113" s="494" t="str">
        <f>IF(I2113="","I열의 환율적용방법 선택",IF(I2113="개별환율", "직접입력 하세요.", IF(OR(I2113="가중평균환율",I2113="송금환율"), "직접입력 하세요.", IF(I2113="원화집행", 1, IF(I2113="월별평균환율(미화)",VLOOKUP(MONTH(A2113),월별평균환율!$B$34:$D$45,2,0), IF(I2113="월별평균환율(현지화)",VLOOKUP(MONTH(A2113),월별평균환율!$B$34:$D$45,3,0)))))))</f>
        <v>I열의 환율적용방법 선택</v>
      </c>
      <c r="K2113" s="495">
        <f t="shared" si="32"/>
        <v>0</v>
      </c>
      <c r="L2113" s="491"/>
      <c r="M2113" s="496"/>
      <c r="N2113" s="496"/>
    </row>
    <row r="2114" spans="1:14" x14ac:dyDescent="0.3">
      <c r="A2114" s="490"/>
      <c r="B2114" s="490"/>
      <c r="C2114" s="673" t="e">
        <f>VLOOKUP(F2114,DB!$D$4:$G$403,4,FALSE)</f>
        <v>#N/A</v>
      </c>
      <c r="D2114" s="674" t="e">
        <f>VLOOKUP(F2114,DB!$D$4:$G$403,3,FALSE)</f>
        <v>#N/A</v>
      </c>
      <c r="E2114" s="675" t="e">
        <f>VLOOKUP(F2114,DB!$D$4:$G$403,2,FALSE)</f>
        <v>#N/A</v>
      </c>
      <c r="F2114" s="491"/>
      <c r="G2114" s="491"/>
      <c r="H2114" s="492"/>
      <c r="I2114" s="493"/>
      <c r="J2114" s="494" t="str">
        <f>IF(I2114="","I열의 환율적용방법 선택",IF(I2114="개별환율", "직접입력 하세요.", IF(OR(I2114="가중평균환율",I2114="송금환율"), "직접입력 하세요.", IF(I2114="원화집행", 1, IF(I2114="월별평균환율(미화)",VLOOKUP(MONTH(A2114),월별평균환율!$B$34:$D$45,2,0), IF(I2114="월별평균환율(현지화)",VLOOKUP(MONTH(A2114),월별평균환율!$B$34:$D$45,3,0)))))))</f>
        <v>I열의 환율적용방법 선택</v>
      </c>
      <c r="K2114" s="495">
        <f t="shared" si="32"/>
        <v>0</v>
      </c>
      <c r="L2114" s="491"/>
      <c r="M2114" s="496"/>
      <c r="N2114" s="496"/>
    </row>
    <row r="2115" spans="1:14" x14ac:dyDescent="0.3">
      <c r="A2115" s="490"/>
      <c r="B2115" s="490"/>
      <c r="C2115" s="673" t="e">
        <f>VLOOKUP(F2115,DB!$D$4:$G$403,4,FALSE)</f>
        <v>#N/A</v>
      </c>
      <c r="D2115" s="674" t="e">
        <f>VLOOKUP(F2115,DB!$D$4:$G$403,3,FALSE)</f>
        <v>#N/A</v>
      </c>
      <c r="E2115" s="675" t="e">
        <f>VLOOKUP(F2115,DB!$D$4:$G$403,2,FALSE)</f>
        <v>#N/A</v>
      </c>
      <c r="F2115" s="491"/>
      <c r="G2115" s="491"/>
      <c r="H2115" s="492"/>
      <c r="I2115" s="493"/>
      <c r="J2115" s="494" t="str">
        <f>IF(I2115="","I열의 환율적용방법 선택",IF(I2115="개별환율", "직접입력 하세요.", IF(OR(I2115="가중평균환율",I2115="송금환율"), "직접입력 하세요.", IF(I2115="원화집행", 1, IF(I2115="월별평균환율(미화)",VLOOKUP(MONTH(A2115),월별평균환율!$B$34:$D$45,2,0), IF(I2115="월별평균환율(현지화)",VLOOKUP(MONTH(A2115),월별평균환율!$B$34:$D$45,3,0)))))))</f>
        <v>I열의 환율적용방법 선택</v>
      </c>
      <c r="K2115" s="495">
        <f t="shared" si="32"/>
        <v>0</v>
      </c>
      <c r="L2115" s="491"/>
      <c r="M2115" s="496"/>
      <c r="N2115" s="496"/>
    </row>
    <row r="2116" spans="1:14" x14ac:dyDescent="0.3">
      <c r="A2116" s="490"/>
      <c r="B2116" s="490"/>
      <c r="C2116" s="673" t="e">
        <f>VLOOKUP(F2116,DB!$D$4:$G$403,4,FALSE)</f>
        <v>#N/A</v>
      </c>
      <c r="D2116" s="674" t="e">
        <f>VLOOKUP(F2116,DB!$D$4:$G$403,3,FALSE)</f>
        <v>#N/A</v>
      </c>
      <c r="E2116" s="675" t="e">
        <f>VLOOKUP(F2116,DB!$D$4:$G$403,2,FALSE)</f>
        <v>#N/A</v>
      </c>
      <c r="F2116" s="491"/>
      <c r="G2116" s="491"/>
      <c r="H2116" s="492"/>
      <c r="I2116" s="493"/>
      <c r="J2116" s="494" t="str">
        <f>IF(I2116="","I열의 환율적용방법 선택",IF(I2116="개별환율", "직접입력 하세요.", IF(OR(I2116="가중평균환율",I2116="송금환율"), "직접입력 하세요.", IF(I2116="원화집행", 1, IF(I2116="월별평균환율(미화)",VLOOKUP(MONTH(A2116),월별평균환율!$B$34:$D$45,2,0), IF(I2116="월별평균환율(현지화)",VLOOKUP(MONTH(A2116),월별평균환율!$B$34:$D$45,3,0)))))))</f>
        <v>I열의 환율적용방법 선택</v>
      </c>
      <c r="K2116" s="495">
        <f t="shared" si="32"/>
        <v>0</v>
      </c>
      <c r="L2116" s="491"/>
      <c r="M2116" s="496"/>
      <c r="N2116" s="496"/>
    </row>
    <row r="2117" spans="1:14" x14ac:dyDescent="0.3">
      <c r="A2117" s="490"/>
      <c r="B2117" s="490"/>
      <c r="C2117" s="673" t="e">
        <f>VLOOKUP(F2117,DB!$D$4:$G$403,4,FALSE)</f>
        <v>#N/A</v>
      </c>
      <c r="D2117" s="674" t="e">
        <f>VLOOKUP(F2117,DB!$D$4:$G$403,3,FALSE)</f>
        <v>#N/A</v>
      </c>
      <c r="E2117" s="675" t="e">
        <f>VLOOKUP(F2117,DB!$D$4:$G$403,2,FALSE)</f>
        <v>#N/A</v>
      </c>
      <c r="F2117" s="491"/>
      <c r="G2117" s="491"/>
      <c r="H2117" s="492"/>
      <c r="I2117" s="493"/>
      <c r="J2117" s="494" t="str">
        <f>IF(I2117="","I열의 환율적용방법 선택",IF(I2117="개별환율", "직접입력 하세요.", IF(OR(I2117="가중평균환율",I2117="송금환율"), "직접입력 하세요.", IF(I2117="원화집행", 1, IF(I2117="월별평균환율(미화)",VLOOKUP(MONTH(A2117),월별평균환율!$B$34:$D$45,2,0), IF(I2117="월별평균환율(현지화)",VLOOKUP(MONTH(A2117),월별평균환율!$B$34:$D$45,3,0)))))))</f>
        <v>I열의 환율적용방법 선택</v>
      </c>
      <c r="K2117" s="495">
        <f t="shared" ref="K2117:K2180" si="33">IFERROR(ROUND(H2117*J2117, 0),0)</f>
        <v>0</v>
      </c>
      <c r="L2117" s="491"/>
      <c r="M2117" s="496"/>
      <c r="N2117" s="496"/>
    </row>
    <row r="2118" spans="1:14" x14ac:dyDescent="0.3">
      <c r="A2118" s="490"/>
      <c r="B2118" s="490"/>
      <c r="C2118" s="673" t="e">
        <f>VLOOKUP(F2118,DB!$D$4:$G$403,4,FALSE)</f>
        <v>#N/A</v>
      </c>
      <c r="D2118" s="674" t="e">
        <f>VLOOKUP(F2118,DB!$D$4:$G$403,3,FALSE)</f>
        <v>#N/A</v>
      </c>
      <c r="E2118" s="675" t="e">
        <f>VLOOKUP(F2118,DB!$D$4:$G$403,2,FALSE)</f>
        <v>#N/A</v>
      </c>
      <c r="F2118" s="491"/>
      <c r="G2118" s="491"/>
      <c r="H2118" s="492"/>
      <c r="I2118" s="493"/>
      <c r="J2118" s="494" t="str">
        <f>IF(I2118="","I열의 환율적용방법 선택",IF(I2118="개별환율", "직접입력 하세요.", IF(OR(I2118="가중평균환율",I2118="송금환율"), "직접입력 하세요.", IF(I2118="원화집행", 1, IF(I2118="월별평균환율(미화)",VLOOKUP(MONTH(A2118),월별평균환율!$B$34:$D$45,2,0), IF(I2118="월별평균환율(현지화)",VLOOKUP(MONTH(A2118),월별평균환율!$B$34:$D$45,3,0)))))))</f>
        <v>I열의 환율적용방법 선택</v>
      </c>
      <c r="K2118" s="495">
        <f t="shared" si="33"/>
        <v>0</v>
      </c>
      <c r="L2118" s="491"/>
      <c r="M2118" s="496"/>
      <c r="N2118" s="496"/>
    </row>
    <row r="2119" spans="1:14" x14ac:dyDescent="0.3">
      <c r="A2119" s="490"/>
      <c r="B2119" s="490"/>
      <c r="C2119" s="673" t="e">
        <f>VLOOKUP(F2119,DB!$D$4:$G$403,4,FALSE)</f>
        <v>#N/A</v>
      </c>
      <c r="D2119" s="674" t="e">
        <f>VLOOKUP(F2119,DB!$D$4:$G$403,3,FALSE)</f>
        <v>#N/A</v>
      </c>
      <c r="E2119" s="675" t="e">
        <f>VLOOKUP(F2119,DB!$D$4:$G$403,2,FALSE)</f>
        <v>#N/A</v>
      </c>
      <c r="F2119" s="491"/>
      <c r="G2119" s="491"/>
      <c r="H2119" s="492"/>
      <c r="I2119" s="493"/>
      <c r="J2119" s="494" t="str">
        <f>IF(I2119="","I열의 환율적용방법 선택",IF(I2119="개별환율", "직접입력 하세요.", IF(OR(I2119="가중평균환율",I2119="송금환율"), "직접입력 하세요.", IF(I2119="원화집행", 1, IF(I2119="월별평균환율(미화)",VLOOKUP(MONTH(A2119),월별평균환율!$B$34:$D$45,2,0), IF(I2119="월별평균환율(현지화)",VLOOKUP(MONTH(A2119),월별평균환율!$B$34:$D$45,3,0)))))))</f>
        <v>I열의 환율적용방법 선택</v>
      </c>
      <c r="K2119" s="495">
        <f t="shared" si="33"/>
        <v>0</v>
      </c>
      <c r="L2119" s="491"/>
      <c r="M2119" s="496"/>
      <c r="N2119" s="496"/>
    </row>
    <row r="2120" spans="1:14" x14ac:dyDescent="0.3">
      <c r="A2120" s="490"/>
      <c r="B2120" s="490"/>
      <c r="C2120" s="673" t="e">
        <f>VLOOKUP(F2120,DB!$D$4:$G$403,4,FALSE)</f>
        <v>#N/A</v>
      </c>
      <c r="D2120" s="674" t="e">
        <f>VLOOKUP(F2120,DB!$D$4:$G$403,3,FALSE)</f>
        <v>#N/A</v>
      </c>
      <c r="E2120" s="675" t="e">
        <f>VLOOKUP(F2120,DB!$D$4:$G$403,2,FALSE)</f>
        <v>#N/A</v>
      </c>
      <c r="F2120" s="491"/>
      <c r="G2120" s="491"/>
      <c r="H2120" s="492"/>
      <c r="I2120" s="493"/>
      <c r="J2120" s="494" t="str">
        <f>IF(I2120="","I열의 환율적용방법 선택",IF(I2120="개별환율", "직접입력 하세요.", IF(OR(I2120="가중평균환율",I2120="송금환율"), "직접입력 하세요.", IF(I2120="원화집행", 1, IF(I2120="월별평균환율(미화)",VLOOKUP(MONTH(A2120),월별평균환율!$B$34:$D$45,2,0), IF(I2120="월별평균환율(현지화)",VLOOKUP(MONTH(A2120),월별평균환율!$B$34:$D$45,3,0)))))))</f>
        <v>I열의 환율적용방법 선택</v>
      </c>
      <c r="K2120" s="495">
        <f t="shared" si="33"/>
        <v>0</v>
      </c>
      <c r="L2120" s="491"/>
      <c r="M2120" s="496"/>
      <c r="N2120" s="496"/>
    </row>
    <row r="2121" spans="1:14" x14ac:dyDescent="0.3">
      <c r="A2121" s="490"/>
      <c r="B2121" s="490"/>
      <c r="C2121" s="673" t="e">
        <f>VLOOKUP(F2121,DB!$D$4:$G$403,4,FALSE)</f>
        <v>#N/A</v>
      </c>
      <c r="D2121" s="674" t="e">
        <f>VLOOKUP(F2121,DB!$D$4:$G$403,3,FALSE)</f>
        <v>#N/A</v>
      </c>
      <c r="E2121" s="675" t="e">
        <f>VLOOKUP(F2121,DB!$D$4:$G$403,2,FALSE)</f>
        <v>#N/A</v>
      </c>
      <c r="F2121" s="491"/>
      <c r="G2121" s="491"/>
      <c r="H2121" s="492"/>
      <c r="I2121" s="493"/>
      <c r="J2121" s="494" t="str">
        <f>IF(I2121="","I열의 환율적용방법 선택",IF(I2121="개별환율", "직접입력 하세요.", IF(OR(I2121="가중평균환율",I2121="송금환율"), "직접입력 하세요.", IF(I2121="원화집행", 1, IF(I2121="월별평균환율(미화)",VLOOKUP(MONTH(A2121),월별평균환율!$B$34:$D$45,2,0), IF(I2121="월별평균환율(현지화)",VLOOKUP(MONTH(A2121),월별평균환율!$B$34:$D$45,3,0)))))))</f>
        <v>I열의 환율적용방법 선택</v>
      </c>
      <c r="K2121" s="495">
        <f t="shared" si="33"/>
        <v>0</v>
      </c>
      <c r="L2121" s="491"/>
      <c r="M2121" s="496"/>
      <c r="N2121" s="496"/>
    </row>
    <row r="2122" spans="1:14" x14ac:dyDescent="0.3">
      <c r="A2122" s="490"/>
      <c r="B2122" s="490"/>
      <c r="C2122" s="673" t="e">
        <f>VLOOKUP(F2122,DB!$D$4:$G$403,4,FALSE)</f>
        <v>#N/A</v>
      </c>
      <c r="D2122" s="674" t="e">
        <f>VLOOKUP(F2122,DB!$D$4:$G$403,3,FALSE)</f>
        <v>#N/A</v>
      </c>
      <c r="E2122" s="675" t="e">
        <f>VLOOKUP(F2122,DB!$D$4:$G$403,2,FALSE)</f>
        <v>#N/A</v>
      </c>
      <c r="F2122" s="491"/>
      <c r="G2122" s="491"/>
      <c r="H2122" s="492"/>
      <c r="I2122" s="493"/>
      <c r="J2122" s="494" t="str">
        <f>IF(I2122="","I열의 환율적용방법 선택",IF(I2122="개별환율", "직접입력 하세요.", IF(OR(I2122="가중평균환율",I2122="송금환율"), "직접입력 하세요.", IF(I2122="원화집행", 1, IF(I2122="월별평균환율(미화)",VLOOKUP(MONTH(A2122),월별평균환율!$B$34:$D$45,2,0), IF(I2122="월별평균환율(현지화)",VLOOKUP(MONTH(A2122),월별평균환율!$B$34:$D$45,3,0)))))))</f>
        <v>I열의 환율적용방법 선택</v>
      </c>
      <c r="K2122" s="495">
        <f t="shared" si="33"/>
        <v>0</v>
      </c>
      <c r="L2122" s="491"/>
      <c r="M2122" s="496"/>
      <c r="N2122" s="496"/>
    </row>
    <row r="2123" spans="1:14" x14ac:dyDescent="0.3">
      <c r="A2123" s="490"/>
      <c r="B2123" s="490"/>
      <c r="C2123" s="673" t="e">
        <f>VLOOKUP(F2123,DB!$D$4:$G$403,4,FALSE)</f>
        <v>#N/A</v>
      </c>
      <c r="D2123" s="674" t="e">
        <f>VLOOKUP(F2123,DB!$D$4:$G$403,3,FALSE)</f>
        <v>#N/A</v>
      </c>
      <c r="E2123" s="675" t="e">
        <f>VLOOKUP(F2123,DB!$D$4:$G$403,2,FALSE)</f>
        <v>#N/A</v>
      </c>
      <c r="F2123" s="491"/>
      <c r="G2123" s="491"/>
      <c r="H2123" s="492"/>
      <c r="I2123" s="493"/>
      <c r="J2123" s="494" t="str">
        <f>IF(I2123="","I열의 환율적용방법 선택",IF(I2123="개별환율", "직접입력 하세요.", IF(OR(I2123="가중평균환율",I2123="송금환율"), "직접입력 하세요.", IF(I2123="원화집행", 1, IF(I2123="월별평균환율(미화)",VLOOKUP(MONTH(A2123),월별평균환율!$B$34:$D$45,2,0), IF(I2123="월별평균환율(현지화)",VLOOKUP(MONTH(A2123),월별평균환율!$B$34:$D$45,3,0)))))))</f>
        <v>I열의 환율적용방법 선택</v>
      </c>
      <c r="K2123" s="495">
        <f t="shared" si="33"/>
        <v>0</v>
      </c>
      <c r="L2123" s="491"/>
      <c r="M2123" s="496"/>
      <c r="N2123" s="496"/>
    </row>
    <row r="2124" spans="1:14" x14ac:dyDescent="0.3">
      <c r="A2124" s="490"/>
      <c r="B2124" s="490"/>
      <c r="C2124" s="673" t="e">
        <f>VLOOKUP(F2124,DB!$D$4:$G$403,4,FALSE)</f>
        <v>#N/A</v>
      </c>
      <c r="D2124" s="674" t="e">
        <f>VLOOKUP(F2124,DB!$D$4:$G$403,3,FALSE)</f>
        <v>#N/A</v>
      </c>
      <c r="E2124" s="675" t="e">
        <f>VLOOKUP(F2124,DB!$D$4:$G$403,2,FALSE)</f>
        <v>#N/A</v>
      </c>
      <c r="F2124" s="491"/>
      <c r="G2124" s="491"/>
      <c r="H2124" s="492"/>
      <c r="I2124" s="493"/>
      <c r="J2124" s="494" t="str">
        <f>IF(I2124="","I열의 환율적용방법 선택",IF(I2124="개별환율", "직접입력 하세요.", IF(OR(I2124="가중평균환율",I2124="송금환율"), "직접입력 하세요.", IF(I2124="원화집행", 1, IF(I2124="월별평균환율(미화)",VLOOKUP(MONTH(A2124),월별평균환율!$B$34:$D$45,2,0), IF(I2124="월별평균환율(현지화)",VLOOKUP(MONTH(A2124),월별평균환율!$B$34:$D$45,3,0)))))))</f>
        <v>I열의 환율적용방법 선택</v>
      </c>
      <c r="K2124" s="495">
        <f t="shared" si="33"/>
        <v>0</v>
      </c>
      <c r="L2124" s="491"/>
      <c r="M2124" s="496"/>
      <c r="N2124" s="496"/>
    </row>
    <row r="2125" spans="1:14" x14ac:dyDescent="0.3">
      <c r="A2125" s="490"/>
      <c r="B2125" s="490"/>
      <c r="C2125" s="673" t="e">
        <f>VLOOKUP(F2125,DB!$D$4:$G$403,4,FALSE)</f>
        <v>#N/A</v>
      </c>
      <c r="D2125" s="674" t="e">
        <f>VLOOKUP(F2125,DB!$D$4:$G$403,3,FALSE)</f>
        <v>#N/A</v>
      </c>
      <c r="E2125" s="675" t="e">
        <f>VLOOKUP(F2125,DB!$D$4:$G$403,2,FALSE)</f>
        <v>#N/A</v>
      </c>
      <c r="F2125" s="491"/>
      <c r="G2125" s="491"/>
      <c r="H2125" s="492"/>
      <c r="I2125" s="493"/>
      <c r="J2125" s="494" t="str">
        <f>IF(I2125="","I열의 환율적용방법 선택",IF(I2125="개별환율", "직접입력 하세요.", IF(OR(I2125="가중평균환율",I2125="송금환율"), "직접입력 하세요.", IF(I2125="원화집행", 1, IF(I2125="월별평균환율(미화)",VLOOKUP(MONTH(A2125),월별평균환율!$B$34:$D$45,2,0), IF(I2125="월별평균환율(현지화)",VLOOKUP(MONTH(A2125),월별평균환율!$B$34:$D$45,3,0)))))))</f>
        <v>I열의 환율적용방법 선택</v>
      </c>
      <c r="K2125" s="495">
        <f t="shared" si="33"/>
        <v>0</v>
      </c>
      <c r="L2125" s="491"/>
      <c r="M2125" s="496"/>
      <c r="N2125" s="496"/>
    </row>
    <row r="2126" spans="1:14" x14ac:dyDescent="0.3">
      <c r="A2126" s="490"/>
      <c r="B2126" s="490"/>
      <c r="C2126" s="673" t="e">
        <f>VLOOKUP(F2126,DB!$D$4:$G$403,4,FALSE)</f>
        <v>#N/A</v>
      </c>
      <c r="D2126" s="674" t="e">
        <f>VLOOKUP(F2126,DB!$D$4:$G$403,3,FALSE)</f>
        <v>#N/A</v>
      </c>
      <c r="E2126" s="675" t="e">
        <f>VLOOKUP(F2126,DB!$D$4:$G$403,2,FALSE)</f>
        <v>#N/A</v>
      </c>
      <c r="F2126" s="491"/>
      <c r="G2126" s="491"/>
      <c r="H2126" s="492"/>
      <c r="I2126" s="493"/>
      <c r="J2126" s="494" t="str">
        <f>IF(I2126="","I열의 환율적용방법 선택",IF(I2126="개별환율", "직접입력 하세요.", IF(OR(I2126="가중평균환율",I2126="송금환율"), "직접입력 하세요.", IF(I2126="원화집행", 1, IF(I2126="월별평균환율(미화)",VLOOKUP(MONTH(A2126),월별평균환율!$B$34:$D$45,2,0), IF(I2126="월별평균환율(현지화)",VLOOKUP(MONTH(A2126),월별평균환율!$B$34:$D$45,3,0)))))))</f>
        <v>I열의 환율적용방법 선택</v>
      </c>
      <c r="K2126" s="495">
        <f t="shared" si="33"/>
        <v>0</v>
      </c>
      <c r="L2126" s="491"/>
      <c r="M2126" s="496"/>
      <c r="N2126" s="496"/>
    </row>
    <row r="2127" spans="1:14" x14ac:dyDescent="0.3">
      <c r="A2127" s="490"/>
      <c r="B2127" s="490"/>
      <c r="C2127" s="673" t="e">
        <f>VLOOKUP(F2127,DB!$D$4:$G$403,4,FALSE)</f>
        <v>#N/A</v>
      </c>
      <c r="D2127" s="674" t="e">
        <f>VLOOKUP(F2127,DB!$D$4:$G$403,3,FALSE)</f>
        <v>#N/A</v>
      </c>
      <c r="E2127" s="675" t="e">
        <f>VLOOKUP(F2127,DB!$D$4:$G$403,2,FALSE)</f>
        <v>#N/A</v>
      </c>
      <c r="F2127" s="491"/>
      <c r="G2127" s="491"/>
      <c r="H2127" s="492"/>
      <c r="I2127" s="493"/>
      <c r="J2127" s="494" t="str">
        <f>IF(I2127="","I열의 환율적용방법 선택",IF(I2127="개별환율", "직접입력 하세요.", IF(OR(I2127="가중평균환율",I2127="송금환율"), "직접입력 하세요.", IF(I2127="원화집행", 1, IF(I2127="월별평균환율(미화)",VLOOKUP(MONTH(A2127),월별평균환율!$B$34:$D$45,2,0), IF(I2127="월별평균환율(현지화)",VLOOKUP(MONTH(A2127),월별평균환율!$B$34:$D$45,3,0)))))))</f>
        <v>I열의 환율적용방법 선택</v>
      </c>
      <c r="K2127" s="495">
        <f t="shared" si="33"/>
        <v>0</v>
      </c>
      <c r="L2127" s="491"/>
      <c r="M2127" s="496"/>
      <c r="N2127" s="496"/>
    </row>
    <row r="2128" spans="1:14" x14ac:dyDescent="0.3">
      <c r="A2128" s="490"/>
      <c r="B2128" s="490"/>
      <c r="C2128" s="673" t="e">
        <f>VLOOKUP(F2128,DB!$D$4:$G$403,4,FALSE)</f>
        <v>#N/A</v>
      </c>
      <c r="D2128" s="674" t="e">
        <f>VLOOKUP(F2128,DB!$D$4:$G$403,3,FALSE)</f>
        <v>#N/A</v>
      </c>
      <c r="E2128" s="675" t="e">
        <f>VLOOKUP(F2128,DB!$D$4:$G$403,2,FALSE)</f>
        <v>#N/A</v>
      </c>
      <c r="F2128" s="491"/>
      <c r="G2128" s="491"/>
      <c r="H2128" s="492"/>
      <c r="I2128" s="493"/>
      <c r="J2128" s="494" t="str">
        <f>IF(I2128="","I열의 환율적용방법 선택",IF(I2128="개별환율", "직접입력 하세요.", IF(OR(I2128="가중평균환율",I2128="송금환율"), "직접입력 하세요.", IF(I2128="원화집행", 1, IF(I2128="월별평균환율(미화)",VLOOKUP(MONTH(A2128),월별평균환율!$B$34:$D$45,2,0), IF(I2128="월별평균환율(현지화)",VLOOKUP(MONTH(A2128),월별평균환율!$B$34:$D$45,3,0)))))))</f>
        <v>I열의 환율적용방법 선택</v>
      </c>
      <c r="K2128" s="495">
        <f t="shared" si="33"/>
        <v>0</v>
      </c>
      <c r="L2128" s="491"/>
      <c r="M2128" s="496"/>
      <c r="N2128" s="496"/>
    </row>
    <row r="2129" spans="1:14" x14ac:dyDescent="0.3">
      <c r="A2129" s="490"/>
      <c r="B2129" s="490"/>
      <c r="C2129" s="673" t="e">
        <f>VLOOKUP(F2129,DB!$D$4:$G$403,4,FALSE)</f>
        <v>#N/A</v>
      </c>
      <c r="D2129" s="674" t="e">
        <f>VLOOKUP(F2129,DB!$D$4:$G$403,3,FALSE)</f>
        <v>#N/A</v>
      </c>
      <c r="E2129" s="675" t="e">
        <f>VLOOKUP(F2129,DB!$D$4:$G$403,2,FALSE)</f>
        <v>#N/A</v>
      </c>
      <c r="F2129" s="491"/>
      <c r="G2129" s="491"/>
      <c r="H2129" s="492"/>
      <c r="I2129" s="493"/>
      <c r="J2129" s="494" t="str">
        <f>IF(I2129="","I열의 환율적용방법 선택",IF(I2129="개별환율", "직접입력 하세요.", IF(OR(I2129="가중평균환율",I2129="송금환율"), "직접입력 하세요.", IF(I2129="원화집행", 1, IF(I2129="월별평균환율(미화)",VLOOKUP(MONTH(A2129),월별평균환율!$B$34:$D$45,2,0), IF(I2129="월별평균환율(현지화)",VLOOKUP(MONTH(A2129),월별평균환율!$B$34:$D$45,3,0)))))))</f>
        <v>I열의 환율적용방법 선택</v>
      </c>
      <c r="K2129" s="495">
        <f t="shared" si="33"/>
        <v>0</v>
      </c>
      <c r="L2129" s="491"/>
      <c r="M2129" s="496"/>
      <c r="N2129" s="496"/>
    </row>
    <row r="2130" spans="1:14" x14ac:dyDescent="0.3">
      <c r="A2130" s="490"/>
      <c r="B2130" s="490"/>
      <c r="C2130" s="673" t="e">
        <f>VLOOKUP(F2130,DB!$D$4:$G$403,4,FALSE)</f>
        <v>#N/A</v>
      </c>
      <c r="D2130" s="674" t="e">
        <f>VLOOKUP(F2130,DB!$D$4:$G$403,3,FALSE)</f>
        <v>#N/A</v>
      </c>
      <c r="E2130" s="675" t="e">
        <f>VLOOKUP(F2130,DB!$D$4:$G$403,2,FALSE)</f>
        <v>#N/A</v>
      </c>
      <c r="F2130" s="491"/>
      <c r="G2130" s="491"/>
      <c r="H2130" s="492"/>
      <c r="I2130" s="493"/>
      <c r="J2130" s="494" t="str">
        <f>IF(I2130="","I열의 환율적용방법 선택",IF(I2130="개별환율", "직접입력 하세요.", IF(OR(I2130="가중평균환율",I2130="송금환율"), "직접입력 하세요.", IF(I2130="원화집행", 1, IF(I2130="월별평균환율(미화)",VLOOKUP(MONTH(A2130),월별평균환율!$B$34:$D$45,2,0), IF(I2130="월별평균환율(현지화)",VLOOKUP(MONTH(A2130),월별평균환율!$B$34:$D$45,3,0)))))))</f>
        <v>I열의 환율적용방법 선택</v>
      </c>
      <c r="K2130" s="495">
        <f t="shared" si="33"/>
        <v>0</v>
      </c>
      <c r="L2130" s="491"/>
      <c r="M2130" s="496"/>
      <c r="N2130" s="496"/>
    </row>
    <row r="2131" spans="1:14" x14ac:dyDescent="0.3">
      <c r="A2131" s="490"/>
      <c r="B2131" s="490"/>
      <c r="C2131" s="673" t="e">
        <f>VLOOKUP(F2131,DB!$D$4:$G$403,4,FALSE)</f>
        <v>#N/A</v>
      </c>
      <c r="D2131" s="674" t="e">
        <f>VLOOKUP(F2131,DB!$D$4:$G$403,3,FALSE)</f>
        <v>#N/A</v>
      </c>
      <c r="E2131" s="675" t="e">
        <f>VLOOKUP(F2131,DB!$D$4:$G$403,2,FALSE)</f>
        <v>#N/A</v>
      </c>
      <c r="F2131" s="491"/>
      <c r="G2131" s="491"/>
      <c r="H2131" s="492"/>
      <c r="I2131" s="493"/>
      <c r="J2131" s="494" t="str">
        <f>IF(I2131="","I열의 환율적용방법 선택",IF(I2131="개별환율", "직접입력 하세요.", IF(OR(I2131="가중평균환율",I2131="송금환율"), "직접입력 하세요.", IF(I2131="원화집행", 1, IF(I2131="월별평균환율(미화)",VLOOKUP(MONTH(A2131),월별평균환율!$B$34:$D$45,2,0), IF(I2131="월별평균환율(현지화)",VLOOKUP(MONTH(A2131),월별평균환율!$B$34:$D$45,3,0)))))))</f>
        <v>I열의 환율적용방법 선택</v>
      </c>
      <c r="K2131" s="495">
        <f t="shared" si="33"/>
        <v>0</v>
      </c>
      <c r="L2131" s="491"/>
      <c r="M2131" s="496"/>
      <c r="N2131" s="496"/>
    </row>
    <row r="2132" spans="1:14" x14ac:dyDescent="0.3">
      <c r="A2132" s="490"/>
      <c r="B2132" s="490"/>
      <c r="C2132" s="673" t="e">
        <f>VLOOKUP(F2132,DB!$D$4:$G$403,4,FALSE)</f>
        <v>#N/A</v>
      </c>
      <c r="D2132" s="674" t="e">
        <f>VLOOKUP(F2132,DB!$D$4:$G$403,3,FALSE)</f>
        <v>#N/A</v>
      </c>
      <c r="E2132" s="675" t="e">
        <f>VLOOKUP(F2132,DB!$D$4:$G$403,2,FALSE)</f>
        <v>#N/A</v>
      </c>
      <c r="F2132" s="491"/>
      <c r="G2132" s="491"/>
      <c r="H2132" s="492"/>
      <c r="I2132" s="493"/>
      <c r="J2132" s="494" t="str">
        <f>IF(I2132="","I열의 환율적용방법 선택",IF(I2132="개별환율", "직접입력 하세요.", IF(OR(I2132="가중평균환율",I2132="송금환율"), "직접입력 하세요.", IF(I2132="원화집행", 1, IF(I2132="월별평균환율(미화)",VLOOKUP(MONTH(A2132),월별평균환율!$B$34:$D$45,2,0), IF(I2132="월별평균환율(현지화)",VLOOKUP(MONTH(A2132),월별평균환율!$B$34:$D$45,3,0)))))))</f>
        <v>I열의 환율적용방법 선택</v>
      </c>
      <c r="K2132" s="495">
        <f t="shared" si="33"/>
        <v>0</v>
      </c>
      <c r="L2132" s="491"/>
      <c r="M2132" s="496"/>
      <c r="N2132" s="496"/>
    </row>
    <row r="2133" spans="1:14" x14ac:dyDescent="0.3">
      <c r="A2133" s="490"/>
      <c r="B2133" s="490"/>
      <c r="C2133" s="673" t="e">
        <f>VLOOKUP(F2133,DB!$D$4:$G$403,4,FALSE)</f>
        <v>#N/A</v>
      </c>
      <c r="D2133" s="674" t="e">
        <f>VLOOKUP(F2133,DB!$D$4:$G$403,3,FALSE)</f>
        <v>#N/A</v>
      </c>
      <c r="E2133" s="675" t="e">
        <f>VLOOKUP(F2133,DB!$D$4:$G$403,2,FALSE)</f>
        <v>#N/A</v>
      </c>
      <c r="F2133" s="491"/>
      <c r="G2133" s="491"/>
      <c r="H2133" s="492"/>
      <c r="I2133" s="493"/>
      <c r="J2133" s="494" t="str">
        <f>IF(I2133="","I열의 환율적용방법 선택",IF(I2133="개별환율", "직접입력 하세요.", IF(OR(I2133="가중평균환율",I2133="송금환율"), "직접입력 하세요.", IF(I2133="원화집행", 1, IF(I2133="월별평균환율(미화)",VLOOKUP(MONTH(A2133),월별평균환율!$B$34:$D$45,2,0), IF(I2133="월별평균환율(현지화)",VLOOKUP(MONTH(A2133),월별평균환율!$B$34:$D$45,3,0)))))))</f>
        <v>I열의 환율적용방법 선택</v>
      </c>
      <c r="K2133" s="495">
        <f t="shared" si="33"/>
        <v>0</v>
      </c>
      <c r="L2133" s="491"/>
      <c r="M2133" s="496"/>
      <c r="N2133" s="496"/>
    </row>
    <row r="2134" spans="1:14" x14ac:dyDescent="0.3">
      <c r="A2134" s="490"/>
      <c r="B2134" s="490"/>
      <c r="C2134" s="673" t="e">
        <f>VLOOKUP(F2134,DB!$D$4:$G$403,4,FALSE)</f>
        <v>#N/A</v>
      </c>
      <c r="D2134" s="674" t="e">
        <f>VLOOKUP(F2134,DB!$D$4:$G$403,3,FALSE)</f>
        <v>#N/A</v>
      </c>
      <c r="E2134" s="675" t="e">
        <f>VLOOKUP(F2134,DB!$D$4:$G$403,2,FALSE)</f>
        <v>#N/A</v>
      </c>
      <c r="F2134" s="491"/>
      <c r="G2134" s="491"/>
      <c r="H2134" s="492"/>
      <c r="I2134" s="493"/>
      <c r="J2134" s="494" t="str">
        <f>IF(I2134="","I열의 환율적용방법 선택",IF(I2134="개별환율", "직접입력 하세요.", IF(OR(I2134="가중평균환율",I2134="송금환율"), "직접입력 하세요.", IF(I2134="원화집행", 1, IF(I2134="월별평균환율(미화)",VLOOKUP(MONTH(A2134),월별평균환율!$B$34:$D$45,2,0), IF(I2134="월별평균환율(현지화)",VLOOKUP(MONTH(A2134),월별평균환율!$B$34:$D$45,3,0)))))))</f>
        <v>I열의 환율적용방법 선택</v>
      </c>
      <c r="K2134" s="495">
        <f t="shared" si="33"/>
        <v>0</v>
      </c>
      <c r="L2134" s="491"/>
      <c r="M2134" s="496"/>
      <c r="N2134" s="496"/>
    </row>
    <row r="2135" spans="1:14" x14ac:dyDescent="0.3">
      <c r="A2135" s="490"/>
      <c r="B2135" s="490"/>
      <c r="C2135" s="673" t="e">
        <f>VLOOKUP(F2135,DB!$D$4:$G$403,4,FALSE)</f>
        <v>#N/A</v>
      </c>
      <c r="D2135" s="674" t="e">
        <f>VLOOKUP(F2135,DB!$D$4:$G$403,3,FALSE)</f>
        <v>#N/A</v>
      </c>
      <c r="E2135" s="675" t="e">
        <f>VLOOKUP(F2135,DB!$D$4:$G$403,2,FALSE)</f>
        <v>#N/A</v>
      </c>
      <c r="F2135" s="491"/>
      <c r="G2135" s="491"/>
      <c r="H2135" s="492"/>
      <c r="I2135" s="493"/>
      <c r="J2135" s="494" t="str">
        <f>IF(I2135="","I열의 환율적용방법 선택",IF(I2135="개별환율", "직접입력 하세요.", IF(OR(I2135="가중평균환율",I2135="송금환율"), "직접입력 하세요.", IF(I2135="원화집행", 1, IF(I2135="월별평균환율(미화)",VLOOKUP(MONTH(A2135),월별평균환율!$B$34:$D$45,2,0), IF(I2135="월별평균환율(현지화)",VLOOKUP(MONTH(A2135),월별평균환율!$B$34:$D$45,3,0)))))))</f>
        <v>I열의 환율적용방법 선택</v>
      </c>
      <c r="K2135" s="495">
        <f t="shared" si="33"/>
        <v>0</v>
      </c>
      <c r="L2135" s="491"/>
      <c r="M2135" s="496"/>
      <c r="N2135" s="496"/>
    </row>
    <row r="2136" spans="1:14" x14ac:dyDescent="0.3">
      <c r="A2136" s="490"/>
      <c r="B2136" s="490"/>
      <c r="C2136" s="673" t="e">
        <f>VLOOKUP(F2136,DB!$D$4:$G$403,4,FALSE)</f>
        <v>#N/A</v>
      </c>
      <c r="D2136" s="674" t="e">
        <f>VLOOKUP(F2136,DB!$D$4:$G$403,3,FALSE)</f>
        <v>#N/A</v>
      </c>
      <c r="E2136" s="675" t="e">
        <f>VLOOKUP(F2136,DB!$D$4:$G$403,2,FALSE)</f>
        <v>#N/A</v>
      </c>
      <c r="F2136" s="491"/>
      <c r="G2136" s="491"/>
      <c r="H2136" s="492"/>
      <c r="I2136" s="493"/>
      <c r="J2136" s="494" t="str">
        <f>IF(I2136="","I열의 환율적용방법 선택",IF(I2136="개별환율", "직접입력 하세요.", IF(OR(I2136="가중평균환율",I2136="송금환율"), "직접입력 하세요.", IF(I2136="원화집행", 1, IF(I2136="월별평균환율(미화)",VLOOKUP(MONTH(A2136),월별평균환율!$B$34:$D$45,2,0), IF(I2136="월별평균환율(현지화)",VLOOKUP(MONTH(A2136),월별평균환율!$B$34:$D$45,3,0)))))))</f>
        <v>I열의 환율적용방법 선택</v>
      </c>
      <c r="K2136" s="495">
        <f t="shared" si="33"/>
        <v>0</v>
      </c>
      <c r="L2136" s="491"/>
      <c r="M2136" s="496"/>
      <c r="N2136" s="496"/>
    </row>
    <row r="2137" spans="1:14" x14ac:dyDescent="0.3">
      <c r="A2137" s="490"/>
      <c r="B2137" s="490"/>
      <c r="C2137" s="673" t="e">
        <f>VLOOKUP(F2137,DB!$D$4:$G$403,4,FALSE)</f>
        <v>#N/A</v>
      </c>
      <c r="D2137" s="674" t="e">
        <f>VLOOKUP(F2137,DB!$D$4:$G$403,3,FALSE)</f>
        <v>#N/A</v>
      </c>
      <c r="E2137" s="675" t="e">
        <f>VLOOKUP(F2137,DB!$D$4:$G$403,2,FALSE)</f>
        <v>#N/A</v>
      </c>
      <c r="F2137" s="491"/>
      <c r="G2137" s="491"/>
      <c r="H2137" s="492"/>
      <c r="I2137" s="493"/>
      <c r="J2137" s="494" t="str">
        <f>IF(I2137="","I열의 환율적용방법 선택",IF(I2137="개별환율", "직접입력 하세요.", IF(OR(I2137="가중평균환율",I2137="송금환율"), "직접입력 하세요.", IF(I2137="원화집행", 1, IF(I2137="월별평균환율(미화)",VLOOKUP(MONTH(A2137),월별평균환율!$B$34:$D$45,2,0), IF(I2137="월별평균환율(현지화)",VLOOKUP(MONTH(A2137),월별평균환율!$B$34:$D$45,3,0)))))))</f>
        <v>I열의 환율적용방법 선택</v>
      </c>
      <c r="K2137" s="495">
        <f t="shared" si="33"/>
        <v>0</v>
      </c>
      <c r="L2137" s="491"/>
      <c r="M2137" s="496"/>
      <c r="N2137" s="496"/>
    </row>
    <row r="2138" spans="1:14" x14ac:dyDescent="0.3">
      <c r="A2138" s="490"/>
      <c r="B2138" s="490"/>
      <c r="C2138" s="673" t="e">
        <f>VLOOKUP(F2138,DB!$D$4:$G$403,4,FALSE)</f>
        <v>#N/A</v>
      </c>
      <c r="D2138" s="674" t="e">
        <f>VLOOKUP(F2138,DB!$D$4:$G$403,3,FALSE)</f>
        <v>#N/A</v>
      </c>
      <c r="E2138" s="675" t="e">
        <f>VLOOKUP(F2138,DB!$D$4:$G$403,2,FALSE)</f>
        <v>#N/A</v>
      </c>
      <c r="F2138" s="491"/>
      <c r="G2138" s="491"/>
      <c r="H2138" s="492"/>
      <c r="I2138" s="493"/>
      <c r="J2138" s="494" t="str">
        <f>IF(I2138="","I열의 환율적용방법 선택",IF(I2138="개별환율", "직접입력 하세요.", IF(OR(I2138="가중평균환율",I2138="송금환율"), "직접입력 하세요.", IF(I2138="원화집행", 1, IF(I2138="월별평균환율(미화)",VLOOKUP(MONTH(A2138),월별평균환율!$B$34:$D$45,2,0), IF(I2138="월별평균환율(현지화)",VLOOKUP(MONTH(A2138),월별평균환율!$B$34:$D$45,3,0)))))))</f>
        <v>I열의 환율적용방법 선택</v>
      </c>
      <c r="K2138" s="495">
        <f t="shared" si="33"/>
        <v>0</v>
      </c>
      <c r="L2138" s="491"/>
      <c r="M2138" s="496"/>
      <c r="N2138" s="496"/>
    </row>
    <row r="2139" spans="1:14" x14ac:dyDescent="0.3">
      <c r="A2139" s="490"/>
      <c r="B2139" s="490"/>
      <c r="C2139" s="673" t="e">
        <f>VLOOKUP(F2139,DB!$D$4:$G$403,4,FALSE)</f>
        <v>#N/A</v>
      </c>
      <c r="D2139" s="674" t="e">
        <f>VLOOKUP(F2139,DB!$D$4:$G$403,3,FALSE)</f>
        <v>#N/A</v>
      </c>
      <c r="E2139" s="675" t="e">
        <f>VLOOKUP(F2139,DB!$D$4:$G$403,2,FALSE)</f>
        <v>#N/A</v>
      </c>
      <c r="F2139" s="491"/>
      <c r="G2139" s="491"/>
      <c r="H2139" s="492"/>
      <c r="I2139" s="493"/>
      <c r="J2139" s="494" t="str">
        <f>IF(I2139="","I열의 환율적용방법 선택",IF(I2139="개별환율", "직접입력 하세요.", IF(OR(I2139="가중평균환율",I2139="송금환율"), "직접입력 하세요.", IF(I2139="원화집행", 1, IF(I2139="월별평균환율(미화)",VLOOKUP(MONTH(A2139),월별평균환율!$B$34:$D$45,2,0), IF(I2139="월별평균환율(현지화)",VLOOKUP(MONTH(A2139),월별평균환율!$B$34:$D$45,3,0)))))))</f>
        <v>I열의 환율적용방법 선택</v>
      </c>
      <c r="K2139" s="495">
        <f t="shared" si="33"/>
        <v>0</v>
      </c>
      <c r="L2139" s="491"/>
      <c r="M2139" s="496"/>
      <c r="N2139" s="496"/>
    </row>
    <row r="2140" spans="1:14" x14ac:dyDescent="0.3">
      <c r="A2140" s="490"/>
      <c r="B2140" s="490"/>
      <c r="C2140" s="673" t="e">
        <f>VLOOKUP(F2140,DB!$D$4:$G$403,4,FALSE)</f>
        <v>#N/A</v>
      </c>
      <c r="D2140" s="674" t="e">
        <f>VLOOKUP(F2140,DB!$D$4:$G$403,3,FALSE)</f>
        <v>#N/A</v>
      </c>
      <c r="E2140" s="675" t="e">
        <f>VLOOKUP(F2140,DB!$D$4:$G$403,2,FALSE)</f>
        <v>#N/A</v>
      </c>
      <c r="F2140" s="491"/>
      <c r="G2140" s="491"/>
      <c r="H2140" s="492"/>
      <c r="I2140" s="493"/>
      <c r="J2140" s="494" t="str">
        <f>IF(I2140="","I열의 환율적용방법 선택",IF(I2140="개별환율", "직접입력 하세요.", IF(OR(I2140="가중평균환율",I2140="송금환율"), "직접입력 하세요.", IF(I2140="원화집행", 1, IF(I2140="월별평균환율(미화)",VLOOKUP(MONTH(A2140),월별평균환율!$B$34:$D$45,2,0), IF(I2140="월별평균환율(현지화)",VLOOKUP(MONTH(A2140),월별평균환율!$B$34:$D$45,3,0)))))))</f>
        <v>I열의 환율적용방법 선택</v>
      </c>
      <c r="K2140" s="495">
        <f t="shared" si="33"/>
        <v>0</v>
      </c>
      <c r="L2140" s="491"/>
      <c r="M2140" s="496"/>
      <c r="N2140" s="496"/>
    </row>
    <row r="2141" spans="1:14" x14ac:dyDescent="0.3">
      <c r="A2141" s="490"/>
      <c r="B2141" s="490"/>
      <c r="C2141" s="673" t="e">
        <f>VLOOKUP(F2141,DB!$D$4:$G$403,4,FALSE)</f>
        <v>#N/A</v>
      </c>
      <c r="D2141" s="674" t="e">
        <f>VLOOKUP(F2141,DB!$D$4:$G$403,3,FALSE)</f>
        <v>#N/A</v>
      </c>
      <c r="E2141" s="675" t="e">
        <f>VLOOKUP(F2141,DB!$D$4:$G$403,2,FALSE)</f>
        <v>#N/A</v>
      </c>
      <c r="F2141" s="491"/>
      <c r="G2141" s="491"/>
      <c r="H2141" s="492"/>
      <c r="I2141" s="493"/>
      <c r="J2141" s="494" t="str">
        <f>IF(I2141="","I열의 환율적용방법 선택",IF(I2141="개별환율", "직접입력 하세요.", IF(OR(I2141="가중평균환율",I2141="송금환율"), "직접입력 하세요.", IF(I2141="원화집행", 1, IF(I2141="월별평균환율(미화)",VLOOKUP(MONTH(A2141),월별평균환율!$B$34:$D$45,2,0), IF(I2141="월별평균환율(현지화)",VLOOKUP(MONTH(A2141),월별평균환율!$B$34:$D$45,3,0)))))))</f>
        <v>I열의 환율적용방법 선택</v>
      </c>
      <c r="K2141" s="495">
        <f t="shared" si="33"/>
        <v>0</v>
      </c>
      <c r="L2141" s="491"/>
      <c r="M2141" s="496"/>
      <c r="N2141" s="496"/>
    </row>
    <row r="2142" spans="1:14" x14ac:dyDescent="0.3">
      <c r="A2142" s="490"/>
      <c r="B2142" s="490"/>
      <c r="C2142" s="673" t="e">
        <f>VLOOKUP(F2142,DB!$D$4:$G$403,4,FALSE)</f>
        <v>#N/A</v>
      </c>
      <c r="D2142" s="674" t="e">
        <f>VLOOKUP(F2142,DB!$D$4:$G$403,3,FALSE)</f>
        <v>#N/A</v>
      </c>
      <c r="E2142" s="675" t="e">
        <f>VLOOKUP(F2142,DB!$D$4:$G$403,2,FALSE)</f>
        <v>#N/A</v>
      </c>
      <c r="F2142" s="491"/>
      <c r="G2142" s="491"/>
      <c r="H2142" s="492"/>
      <c r="I2142" s="493"/>
      <c r="J2142" s="494" t="str">
        <f>IF(I2142="","I열의 환율적용방법 선택",IF(I2142="개별환율", "직접입력 하세요.", IF(OR(I2142="가중평균환율",I2142="송금환율"), "직접입력 하세요.", IF(I2142="원화집행", 1, IF(I2142="월별평균환율(미화)",VLOOKUP(MONTH(A2142),월별평균환율!$B$34:$D$45,2,0), IF(I2142="월별평균환율(현지화)",VLOOKUP(MONTH(A2142),월별평균환율!$B$34:$D$45,3,0)))))))</f>
        <v>I열의 환율적용방법 선택</v>
      </c>
      <c r="K2142" s="495">
        <f t="shared" si="33"/>
        <v>0</v>
      </c>
      <c r="L2142" s="491"/>
      <c r="M2142" s="496"/>
      <c r="N2142" s="496"/>
    </row>
    <row r="2143" spans="1:14" x14ac:dyDescent="0.3">
      <c r="A2143" s="490"/>
      <c r="B2143" s="490"/>
      <c r="C2143" s="673" t="e">
        <f>VLOOKUP(F2143,DB!$D$4:$G$403,4,FALSE)</f>
        <v>#N/A</v>
      </c>
      <c r="D2143" s="674" t="e">
        <f>VLOOKUP(F2143,DB!$D$4:$G$403,3,FALSE)</f>
        <v>#N/A</v>
      </c>
      <c r="E2143" s="675" t="e">
        <f>VLOOKUP(F2143,DB!$D$4:$G$403,2,FALSE)</f>
        <v>#N/A</v>
      </c>
      <c r="F2143" s="491"/>
      <c r="G2143" s="491"/>
      <c r="H2143" s="492"/>
      <c r="I2143" s="493"/>
      <c r="J2143" s="494" t="str">
        <f>IF(I2143="","I열의 환율적용방법 선택",IF(I2143="개별환율", "직접입력 하세요.", IF(OR(I2143="가중평균환율",I2143="송금환율"), "직접입력 하세요.", IF(I2143="원화집행", 1, IF(I2143="월별평균환율(미화)",VLOOKUP(MONTH(A2143),월별평균환율!$B$34:$D$45,2,0), IF(I2143="월별평균환율(현지화)",VLOOKUP(MONTH(A2143),월별평균환율!$B$34:$D$45,3,0)))))))</f>
        <v>I열의 환율적용방법 선택</v>
      </c>
      <c r="K2143" s="495">
        <f t="shared" si="33"/>
        <v>0</v>
      </c>
      <c r="L2143" s="491"/>
      <c r="M2143" s="496"/>
      <c r="N2143" s="496"/>
    </row>
    <row r="2144" spans="1:14" x14ac:dyDescent="0.3">
      <c r="A2144" s="490"/>
      <c r="B2144" s="490"/>
      <c r="C2144" s="673" t="e">
        <f>VLOOKUP(F2144,DB!$D$4:$G$403,4,FALSE)</f>
        <v>#N/A</v>
      </c>
      <c r="D2144" s="674" t="e">
        <f>VLOOKUP(F2144,DB!$D$4:$G$403,3,FALSE)</f>
        <v>#N/A</v>
      </c>
      <c r="E2144" s="675" t="e">
        <f>VLOOKUP(F2144,DB!$D$4:$G$403,2,FALSE)</f>
        <v>#N/A</v>
      </c>
      <c r="F2144" s="491"/>
      <c r="G2144" s="491"/>
      <c r="H2144" s="492"/>
      <c r="I2144" s="493"/>
      <c r="J2144" s="494" t="str">
        <f>IF(I2144="","I열의 환율적용방법 선택",IF(I2144="개별환율", "직접입력 하세요.", IF(OR(I2144="가중평균환율",I2144="송금환율"), "직접입력 하세요.", IF(I2144="원화집행", 1, IF(I2144="월별평균환율(미화)",VLOOKUP(MONTH(A2144),월별평균환율!$B$34:$D$45,2,0), IF(I2144="월별평균환율(현지화)",VLOOKUP(MONTH(A2144),월별평균환율!$B$34:$D$45,3,0)))))))</f>
        <v>I열의 환율적용방법 선택</v>
      </c>
      <c r="K2144" s="495">
        <f t="shared" si="33"/>
        <v>0</v>
      </c>
      <c r="L2144" s="491"/>
      <c r="M2144" s="496"/>
      <c r="N2144" s="496"/>
    </row>
    <row r="2145" spans="1:14" x14ac:dyDescent="0.3">
      <c r="A2145" s="490"/>
      <c r="B2145" s="490"/>
      <c r="C2145" s="673" t="e">
        <f>VLOOKUP(F2145,DB!$D$4:$G$403,4,FALSE)</f>
        <v>#N/A</v>
      </c>
      <c r="D2145" s="674" t="e">
        <f>VLOOKUP(F2145,DB!$D$4:$G$403,3,FALSE)</f>
        <v>#N/A</v>
      </c>
      <c r="E2145" s="675" t="e">
        <f>VLOOKUP(F2145,DB!$D$4:$G$403,2,FALSE)</f>
        <v>#N/A</v>
      </c>
      <c r="F2145" s="491"/>
      <c r="G2145" s="491"/>
      <c r="H2145" s="492"/>
      <c r="I2145" s="493"/>
      <c r="J2145" s="494" t="str">
        <f>IF(I2145="","I열의 환율적용방법 선택",IF(I2145="개별환율", "직접입력 하세요.", IF(OR(I2145="가중평균환율",I2145="송금환율"), "직접입력 하세요.", IF(I2145="원화집행", 1, IF(I2145="월별평균환율(미화)",VLOOKUP(MONTH(A2145),월별평균환율!$B$34:$D$45,2,0), IF(I2145="월별평균환율(현지화)",VLOOKUP(MONTH(A2145),월별평균환율!$B$34:$D$45,3,0)))))))</f>
        <v>I열의 환율적용방법 선택</v>
      </c>
      <c r="K2145" s="495">
        <f t="shared" si="33"/>
        <v>0</v>
      </c>
      <c r="L2145" s="491"/>
      <c r="M2145" s="496"/>
      <c r="N2145" s="496"/>
    </row>
    <row r="2146" spans="1:14" x14ac:dyDescent="0.3">
      <c r="A2146" s="490"/>
      <c r="B2146" s="490"/>
      <c r="C2146" s="673" t="e">
        <f>VLOOKUP(F2146,DB!$D$4:$G$403,4,FALSE)</f>
        <v>#N/A</v>
      </c>
      <c r="D2146" s="674" t="e">
        <f>VLOOKUP(F2146,DB!$D$4:$G$403,3,FALSE)</f>
        <v>#N/A</v>
      </c>
      <c r="E2146" s="675" t="e">
        <f>VLOOKUP(F2146,DB!$D$4:$G$403,2,FALSE)</f>
        <v>#N/A</v>
      </c>
      <c r="F2146" s="491"/>
      <c r="G2146" s="491"/>
      <c r="H2146" s="492"/>
      <c r="I2146" s="493"/>
      <c r="J2146" s="494" t="str">
        <f>IF(I2146="","I열의 환율적용방법 선택",IF(I2146="개별환율", "직접입력 하세요.", IF(OR(I2146="가중평균환율",I2146="송금환율"), "직접입력 하세요.", IF(I2146="원화집행", 1, IF(I2146="월별평균환율(미화)",VLOOKUP(MONTH(A2146),월별평균환율!$B$34:$D$45,2,0), IF(I2146="월별평균환율(현지화)",VLOOKUP(MONTH(A2146),월별평균환율!$B$34:$D$45,3,0)))))))</f>
        <v>I열의 환율적용방법 선택</v>
      </c>
      <c r="K2146" s="495">
        <f t="shared" si="33"/>
        <v>0</v>
      </c>
      <c r="L2146" s="491"/>
      <c r="M2146" s="496"/>
      <c r="N2146" s="496"/>
    </row>
    <row r="2147" spans="1:14" x14ac:dyDescent="0.3">
      <c r="A2147" s="490"/>
      <c r="B2147" s="490"/>
      <c r="C2147" s="673" t="e">
        <f>VLOOKUP(F2147,DB!$D$4:$G$403,4,FALSE)</f>
        <v>#N/A</v>
      </c>
      <c r="D2147" s="674" t="e">
        <f>VLOOKUP(F2147,DB!$D$4:$G$403,3,FALSE)</f>
        <v>#N/A</v>
      </c>
      <c r="E2147" s="675" t="e">
        <f>VLOOKUP(F2147,DB!$D$4:$G$403,2,FALSE)</f>
        <v>#N/A</v>
      </c>
      <c r="F2147" s="491"/>
      <c r="G2147" s="491"/>
      <c r="H2147" s="492"/>
      <c r="I2147" s="493"/>
      <c r="J2147" s="494" t="str">
        <f>IF(I2147="","I열의 환율적용방법 선택",IF(I2147="개별환율", "직접입력 하세요.", IF(OR(I2147="가중평균환율",I2147="송금환율"), "직접입력 하세요.", IF(I2147="원화집행", 1, IF(I2147="월별평균환율(미화)",VLOOKUP(MONTH(A2147),월별평균환율!$B$34:$D$45,2,0), IF(I2147="월별평균환율(현지화)",VLOOKUP(MONTH(A2147),월별평균환율!$B$34:$D$45,3,0)))))))</f>
        <v>I열의 환율적용방법 선택</v>
      </c>
      <c r="K2147" s="495">
        <f t="shared" si="33"/>
        <v>0</v>
      </c>
      <c r="L2147" s="491"/>
      <c r="M2147" s="496"/>
      <c r="N2147" s="496"/>
    </row>
    <row r="2148" spans="1:14" x14ac:dyDescent="0.3">
      <c r="A2148" s="490"/>
      <c r="B2148" s="490"/>
      <c r="C2148" s="673" t="e">
        <f>VLOOKUP(F2148,DB!$D$4:$G$403,4,FALSE)</f>
        <v>#N/A</v>
      </c>
      <c r="D2148" s="674" t="e">
        <f>VLOOKUP(F2148,DB!$D$4:$G$403,3,FALSE)</f>
        <v>#N/A</v>
      </c>
      <c r="E2148" s="675" t="e">
        <f>VLOOKUP(F2148,DB!$D$4:$G$403,2,FALSE)</f>
        <v>#N/A</v>
      </c>
      <c r="F2148" s="491"/>
      <c r="G2148" s="491"/>
      <c r="H2148" s="492"/>
      <c r="I2148" s="493"/>
      <c r="J2148" s="494" t="str">
        <f>IF(I2148="","I열의 환율적용방법 선택",IF(I2148="개별환율", "직접입력 하세요.", IF(OR(I2148="가중평균환율",I2148="송금환율"), "직접입력 하세요.", IF(I2148="원화집행", 1, IF(I2148="월별평균환율(미화)",VLOOKUP(MONTH(A2148),월별평균환율!$B$34:$D$45,2,0), IF(I2148="월별평균환율(현지화)",VLOOKUP(MONTH(A2148),월별평균환율!$B$34:$D$45,3,0)))))))</f>
        <v>I열의 환율적용방법 선택</v>
      </c>
      <c r="K2148" s="495">
        <f t="shared" si="33"/>
        <v>0</v>
      </c>
      <c r="L2148" s="491"/>
      <c r="M2148" s="496"/>
      <c r="N2148" s="496"/>
    </row>
    <row r="2149" spans="1:14" x14ac:dyDescent="0.3">
      <c r="A2149" s="490"/>
      <c r="B2149" s="490"/>
      <c r="C2149" s="673" t="e">
        <f>VLOOKUP(F2149,DB!$D$4:$G$403,4,FALSE)</f>
        <v>#N/A</v>
      </c>
      <c r="D2149" s="674" t="e">
        <f>VLOOKUP(F2149,DB!$D$4:$G$403,3,FALSE)</f>
        <v>#N/A</v>
      </c>
      <c r="E2149" s="675" t="e">
        <f>VLOOKUP(F2149,DB!$D$4:$G$403,2,FALSE)</f>
        <v>#N/A</v>
      </c>
      <c r="F2149" s="491"/>
      <c r="G2149" s="491"/>
      <c r="H2149" s="492"/>
      <c r="I2149" s="493"/>
      <c r="J2149" s="494" t="str">
        <f>IF(I2149="","I열의 환율적용방법 선택",IF(I2149="개별환율", "직접입력 하세요.", IF(OR(I2149="가중평균환율",I2149="송금환율"), "직접입력 하세요.", IF(I2149="원화집행", 1, IF(I2149="월별평균환율(미화)",VLOOKUP(MONTH(A2149),월별평균환율!$B$34:$D$45,2,0), IF(I2149="월별평균환율(현지화)",VLOOKUP(MONTH(A2149),월별평균환율!$B$34:$D$45,3,0)))))))</f>
        <v>I열의 환율적용방법 선택</v>
      </c>
      <c r="K2149" s="495">
        <f t="shared" si="33"/>
        <v>0</v>
      </c>
      <c r="L2149" s="491"/>
      <c r="M2149" s="496"/>
      <c r="N2149" s="496"/>
    </row>
    <row r="2150" spans="1:14" x14ac:dyDescent="0.3">
      <c r="A2150" s="490"/>
      <c r="B2150" s="490"/>
      <c r="C2150" s="673" t="e">
        <f>VLOOKUP(F2150,DB!$D$4:$G$403,4,FALSE)</f>
        <v>#N/A</v>
      </c>
      <c r="D2150" s="674" t="e">
        <f>VLOOKUP(F2150,DB!$D$4:$G$403,3,FALSE)</f>
        <v>#N/A</v>
      </c>
      <c r="E2150" s="675" t="e">
        <f>VLOOKUP(F2150,DB!$D$4:$G$403,2,FALSE)</f>
        <v>#N/A</v>
      </c>
      <c r="F2150" s="491"/>
      <c r="G2150" s="491"/>
      <c r="H2150" s="492"/>
      <c r="I2150" s="493"/>
      <c r="J2150" s="494" t="str">
        <f>IF(I2150="","I열의 환율적용방법 선택",IF(I2150="개별환율", "직접입력 하세요.", IF(OR(I2150="가중평균환율",I2150="송금환율"), "직접입력 하세요.", IF(I2150="원화집행", 1, IF(I2150="월별평균환율(미화)",VLOOKUP(MONTH(A2150),월별평균환율!$B$34:$D$45,2,0), IF(I2150="월별평균환율(현지화)",VLOOKUP(MONTH(A2150),월별평균환율!$B$34:$D$45,3,0)))))))</f>
        <v>I열의 환율적용방법 선택</v>
      </c>
      <c r="K2150" s="495">
        <f t="shared" si="33"/>
        <v>0</v>
      </c>
      <c r="L2150" s="491"/>
      <c r="M2150" s="496"/>
      <c r="N2150" s="496"/>
    </row>
    <row r="2151" spans="1:14" x14ac:dyDescent="0.3">
      <c r="A2151" s="490"/>
      <c r="B2151" s="490"/>
      <c r="C2151" s="673" t="e">
        <f>VLOOKUP(F2151,DB!$D$4:$G$403,4,FALSE)</f>
        <v>#N/A</v>
      </c>
      <c r="D2151" s="674" t="e">
        <f>VLOOKUP(F2151,DB!$D$4:$G$403,3,FALSE)</f>
        <v>#N/A</v>
      </c>
      <c r="E2151" s="675" t="e">
        <f>VLOOKUP(F2151,DB!$D$4:$G$403,2,FALSE)</f>
        <v>#N/A</v>
      </c>
      <c r="F2151" s="491"/>
      <c r="G2151" s="491"/>
      <c r="H2151" s="492"/>
      <c r="I2151" s="493"/>
      <c r="J2151" s="494" t="str">
        <f>IF(I2151="","I열의 환율적용방법 선택",IF(I2151="개별환율", "직접입력 하세요.", IF(OR(I2151="가중평균환율",I2151="송금환율"), "직접입력 하세요.", IF(I2151="원화집행", 1, IF(I2151="월별평균환율(미화)",VLOOKUP(MONTH(A2151),월별평균환율!$B$34:$D$45,2,0), IF(I2151="월별평균환율(현지화)",VLOOKUP(MONTH(A2151),월별평균환율!$B$34:$D$45,3,0)))))))</f>
        <v>I열의 환율적용방법 선택</v>
      </c>
      <c r="K2151" s="495">
        <f t="shared" si="33"/>
        <v>0</v>
      </c>
      <c r="L2151" s="491"/>
      <c r="M2151" s="496"/>
      <c r="N2151" s="496"/>
    </row>
    <row r="2152" spans="1:14" x14ac:dyDescent="0.3">
      <c r="A2152" s="490"/>
      <c r="B2152" s="490"/>
      <c r="C2152" s="673" t="e">
        <f>VLOOKUP(F2152,DB!$D$4:$G$403,4,FALSE)</f>
        <v>#N/A</v>
      </c>
      <c r="D2152" s="674" t="e">
        <f>VLOOKUP(F2152,DB!$D$4:$G$403,3,FALSE)</f>
        <v>#N/A</v>
      </c>
      <c r="E2152" s="675" t="e">
        <f>VLOOKUP(F2152,DB!$D$4:$G$403,2,FALSE)</f>
        <v>#N/A</v>
      </c>
      <c r="F2152" s="491"/>
      <c r="G2152" s="491"/>
      <c r="H2152" s="492"/>
      <c r="I2152" s="493"/>
      <c r="J2152" s="494" t="str">
        <f>IF(I2152="","I열의 환율적용방법 선택",IF(I2152="개별환율", "직접입력 하세요.", IF(OR(I2152="가중평균환율",I2152="송금환율"), "직접입력 하세요.", IF(I2152="원화집행", 1, IF(I2152="월별평균환율(미화)",VLOOKUP(MONTH(A2152),월별평균환율!$B$34:$D$45,2,0), IF(I2152="월별평균환율(현지화)",VLOOKUP(MONTH(A2152),월별평균환율!$B$34:$D$45,3,0)))))))</f>
        <v>I열의 환율적용방법 선택</v>
      </c>
      <c r="K2152" s="495">
        <f t="shared" si="33"/>
        <v>0</v>
      </c>
      <c r="L2152" s="491"/>
      <c r="M2152" s="496"/>
      <c r="N2152" s="496"/>
    </row>
    <row r="2153" spans="1:14" x14ac:dyDescent="0.3">
      <c r="A2153" s="490"/>
      <c r="B2153" s="490"/>
      <c r="C2153" s="673" t="e">
        <f>VLOOKUP(F2153,DB!$D$4:$G$403,4,FALSE)</f>
        <v>#N/A</v>
      </c>
      <c r="D2153" s="674" t="e">
        <f>VLOOKUP(F2153,DB!$D$4:$G$403,3,FALSE)</f>
        <v>#N/A</v>
      </c>
      <c r="E2153" s="675" t="e">
        <f>VLOOKUP(F2153,DB!$D$4:$G$403,2,FALSE)</f>
        <v>#N/A</v>
      </c>
      <c r="F2153" s="491"/>
      <c r="G2153" s="491"/>
      <c r="H2153" s="492"/>
      <c r="I2153" s="493"/>
      <c r="J2153" s="494" t="str">
        <f>IF(I2153="","I열의 환율적용방법 선택",IF(I2153="개별환율", "직접입력 하세요.", IF(OR(I2153="가중평균환율",I2153="송금환율"), "직접입력 하세요.", IF(I2153="원화집행", 1, IF(I2153="월별평균환율(미화)",VLOOKUP(MONTH(A2153),월별평균환율!$B$34:$D$45,2,0), IF(I2153="월별평균환율(현지화)",VLOOKUP(MONTH(A2153),월별평균환율!$B$34:$D$45,3,0)))))))</f>
        <v>I열의 환율적용방법 선택</v>
      </c>
      <c r="K2153" s="495">
        <f t="shared" si="33"/>
        <v>0</v>
      </c>
      <c r="L2153" s="491"/>
      <c r="M2153" s="496"/>
      <c r="N2153" s="496"/>
    </row>
    <row r="2154" spans="1:14" x14ac:dyDescent="0.3">
      <c r="A2154" s="490"/>
      <c r="B2154" s="490"/>
      <c r="C2154" s="673" t="e">
        <f>VLOOKUP(F2154,DB!$D$4:$G$403,4,FALSE)</f>
        <v>#N/A</v>
      </c>
      <c r="D2154" s="674" t="e">
        <f>VLOOKUP(F2154,DB!$D$4:$G$403,3,FALSE)</f>
        <v>#N/A</v>
      </c>
      <c r="E2154" s="675" t="e">
        <f>VLOOKUP(F2154,DB!$D$4:$G$403,2,FALSE)</f>
        <v>#N/A</v>
      </c>
      <c r="F2154" s="491"/>
      <c r="G2154" s="491"/>
      <c r="H2154" s="492"/>
      <c r="I2154" s="493"/>
      <c r="J2154" s="494" t="str">
        <f>IF(I2154="","I열의 환율적용방법 선택",IF(I2154="개별환율", "직접입력 하세요.", IF(OR(I2154="가중평균환율",I2154="송금환율"), "직접입력 하세요.", IF(I2154="원화집행", 1, IF(I2154="월별평균환율(미화)",VLOOKUP(MONTH(A2154),월별평균환율!$B$34:$D$45,2,0), IF(I2154="월별평균환율(현지화)",VLOOKUP(MONTH(A2154),월별평균환율!$B$34:$D$45,3,0)))))))</f>
        <v>I열의 환율적용방법 선택</v>
      </c>
      <c r="K2154" s="495">
        <f t="shared" si="33"/>
        <v>0</v>
      </c>
      <c r="L2154" s="491"/>
      <c r="M2154" s="496"/>
      <c r="N2154" s="496"/>
    </row>
    <row r="2155" spans="1:14" x14ac:dyDescent="0.3">
      <c r="A2155" s="490"/>
      <c r="B2155" s="490"/>
      <c r="C2155" s="673" t="e">
        <f>VLOOKUP(F2155,DB!$D$4:$G$403,4,FALSE)</f>
        <v>#N/A</v>
      </c>
      <c r="D2155" s="674" t="e">
        <f>VLOOKUP(F2155,DB!$D$4:$G$403,3,FALSE)</f>
        <v>#N/A</v>
      </c>
      <c r="E2155" s="675" t="e">
        <f>VLOOKUP(F2155,DB!$D$4:$G$403,2,FALSE)</f>
        <v>#N/A</v>
      </c>
      <c r="F2155" s="491"/>
      <c r="G2155" s="491"/>
      <c r="H2155" s="492"/>
      <c r="I2155" s="493"/>
      <c r="J2155" s="494" t="str">
        <f>IF(I2155="","I열의 환율적용방법 선택",IF(I2155="개별환율", "직접입력 하세요.", IF(OR(I2155="가중평균환율",I2155="송금환율"), "직접입력 하세요.", IF(I2155="원화집행", 1, IF(I2155="월별평균환율(미화)",VLOOKUP(MONTH(A2155),월별평균환율!$B$34:$D$45,2,0), IF(I2155="월별평균환율(현지화)",VLOOKUP(MONTH(A2155),월별평균환율!$B$34:$D$45,3,0)))))))</f>
        <v>I열의 환율적용방법 선택</v>
      </c>
      <c r="K2155" s="495">
        <f t="shared" si="33"/>
        <v>0</v>
      </c>
      <c r="L2155" s="491"/>
      <c r="M2155" s="496"/>
      <c r="N2155" s="496"/>
    </row>
    <row r="2156" spans="1:14" x14ac:dyDescent="0.3">
      <c r="A2156" s="490"/>
      <c r="B2156" s="490"/>
      <c r="C2156" s="673" t="e">
        <f>VLOOKUP(F2156,DB!$D$4:$G$403,4,FALSE)</f>
        <v>#N/A</v>
      </c>
      <c r="D2156" s="674" t="e">
        <f>VLOOKUP(F2156,DB!$D$4:$G$403,3,FALSE)</f>
        <v>#N/A</v>
      </c>
      <c r="E2156" s="675" t="e">
        <f>VLOOKUP(F2156,DB!$D$4:$G$403,2,FALSE)</f>
        <v>#N/A</v>
      </c>
      <c r="F2156" s="491"/>
      <c r="G2156" s="491"/>
      <c r="H2156" s="492"/>
      <c r="I2156" s="493"/>
      <c r="J2156" s="494" t="str">
        <f>IF(I2156="","I열의 환율적용방법 선택",IF(I2156="개별환율", "직접입력 하세요.", IF(OR(I2156="가중평균환율",I2156="송금환율"), "직접입력 하세요.", IF(I2156="원화집행", 1, IF(I2156="월별평균환율(미화)",VLOOKUP(MONTH(A2156),월별평균환율!$B$34:$D$45,2,0), IF(I2156="월별평균환율(현지화)",VLOOKUP(MONTH(A2156),월별평균환율!$B$34:$D$45,3,0)))))))</f>
        <v>I열의 환율적용방법 선택</v>
      </c>
      <c r="K2156" s="495">
        <f t="shared" si="33"/>
        <v>0</v>
      </c>
      <c r="L2156" s="491"/>
      <c r="M2156" s="496"/>
      <c r="N2156" s="496"/>
    </row>
    <row r="2157" spans="1:14" x14ac:dyDescent="0.3">
      <c r="A2157" s="490"/>
      <c r="B2157" s="490"/>
      <c r="C2157" s="673" t="e">
        <f>VLOOKUP(F2157,DB!$D$4:$G$403,4,FALSE)</f>
        <v>#N/A</v>
      </c>
      <c r="D2157" s="674" t="e">
        <f>VLOOKUP(F2157,DB!$D$4:$G$403,3,FALSE)</f>
        <v>#N/A</v>
      </c>
      <c r="E2157" s="675" t="e">
        <f>VLOOKUP(F2157,DB!$D$4:$G$403,2,FALSE)</f>
        <v>#N/A</v>
      </c>
      <c r="F2157" s="491"/>
      <c r="G2157" s="491"/>
      <c r="H2157" s="492"/>
      <c r="I2157" s="493"/>
      <c r="J2157" s="494" t="str">
        <f>IF(I2157="","I열의 환율적용방법 선택",IF(I2157="개별환율", "직접입력 하세요.", IF(OR(I2157="가중평균환율",I2157="송금환율"), "직접입력 하세요.", IF(I2157="원화집행", 1, IF(I2157="월별평균환율(미화)",VLOOKUP(MONTH(A2157),월별평균환율!$B$34:$D$45,2,0), IF(I2157="월별평균환율(현지화)",VLOOKUP(MONTH(A2157),월별평균환율!$B$34:$D$45,3,0)))))))</f>
        <v>I열의 환율적용방법 선택</v>
      </c>
      <c r="K2157" s="495">
        <f t="shared" si="33"/>
        <v>0</v>
      </c>
      <c r="L2157" s="491"/>
      <c r="M2157" s="496"/>
      <c r="N2157" s="496"/>
    </row>
    <row r="2158" spans="1:14" x14ac:dyDescent="0.3">
      <c r="A2158" s="490"/>
      <c r="B2158" s="490"/>
      <c r="C2158" s="673" t="e">
        <f>VLOOKUP(F2158,DB!$D$4:$G$403,4,FALSE)</f>
        <v>#N/A</v>
      </c>
      <c r="D2158" s="674" t="e">
        <f>VLOOKUP(F2158,DB!$D$4:$G$403,3,FALSE)</f>
        <v>#N/A</v>
      </c>
      <c r="E2158" s="675" t="e">
        <f>VLOOKUP(F2158,DB!$D$4:$G$403,2,FALSE)</f>
        <v>#N/A</v>
      </c>
      <c r="F2158" s="491"/>
      <c r="G2158" s="491"/>
      <c r="H2158" s="492"/>
      <c r="I2158" s="493"/>
      <c r="J2158" s="494" t="str">
        <f>IF(I2158="","I열의 환율적용방법 선택",IF(I2158="개별환율", "직접입력 하세요.", IF(OR(I2158="가중평균환율",I2158="송금환율"), "직접입력 하세요.", IF(I2158="원화집행", 1, IF(I2158="월별평균환율(미화)",VLOOKUP(MONTH(A2158),월별평균환율!$B$34:$D$45,2,0), IF(I2158="월별평균환율(현지화)",VLOOKUP(MONTH(A2158),월별평균환율!$B$34:$D$45,3,0)))))))</f>
        <v>I열의 환율적용방법 선택</v>
      </c>
      <c r="K2158" s="495">
        <f t="shared" si="33"/>
        <v>0</v>
      </c>
      <c r="L2158" s="491"/>
      <c r="M2158" s="496"/>
      <c r="N2158" s="496"/>
    </row>
    <row r="2159" spans="1:14" x14ac:dyDescent="0.3">
      <c r="A2159" s="490"/>
      <c r="B2159" s="490"/>
      <c r="C2159" s="673" t="e">
        <f>VLOOKUP(F2159,DB!$D$4:$G$403,4,FALSE)</f>
        <v>#N/A</v>
      </c>
      <c r="D2159" s="674" t="e">
        <f>VLOOKUP(F2159,DB!$D$4:$G$403,3,FALSE)</f>
        <v>#N/A</v>
      </c>
      <c r="E2159" s="675" t="e">
        <f>VLOOKUP(F2159,DB!$D$4:$G$403,2,FALSE)</f>
        <v>#N/A</v>
      </c>
      <c r="F2159" s="491"/>
      <c r="G2159" s="491"/>
      <c r="H2159" s="492"/>
      <c r="I2159" s="493"/>
      <c r="J2159" s="494" t="str">
        <f>IF(I2159="","I열의 환율적용방법 선택",IF(I2159="개별환율", "직접입력 하세요.", IF(OR(I2159="가중평균환율",I2159="송금환율"), "직접입력 하세요.", IF(I2159="원화집행", 1, IF(I2159="월별평균환율(미화)",VLOOKUP(MONTH(A2159),월별평균환율!$B$34:$D$45,2,0), IF(I2159="월별평균환율(현지화)",VLOOKUP(MONTH(A2159),월별평균환율!$B$34:$D$45,3,0)))))))</f>
        <v>I열의 환율적용방법 선택</v>
      </c>
      <c r="K2159" s="495">
        <f t="shared" si="33"/>
        <v>0</v>
      </c>
      <c r="L2159" s="491"/>
      <c r="M2159" s="496"/>
      <c r="N2159" s="496"/>
    </row>
    <row r="2160" spans="1:14" x14ac:dyDescent="0.3">
      <c r="A2160" s="490"/>
      <c r="B2160" s="490"/>
      <c r="C2160" s="673" t="e">
        <f>VLOOKUP(F2160,DB!$D$4:$G$403,4,FALSE)</f>
        <v>#N/A</v>
      </c>
      <c r="D2160" s="674" t="e">
        <f>VLOOKUP(F2160,DB!$D$4:$G$403,3,FALSE)</f>
        <v>#N/A</v>
      </c>
      <c r="E2160" s="675" t="e">
        <f>VLOOKUP(F2160,DB!$D$4:$G$403,2,FALSE)</f>
        <v>#N/A</v>
      </c>
      <c r="F2160" s="491"/>
      <c r="G2160" s="491"/>
      <c r="H2160" s="492"/>
      <c r="I2160" s="493"/>
      <c r="J2160" s="494" t="str">
        <f>IF(I2160="","I열의 환율적용방법 선택",IF(I2160="개별환율", "직접입력 하세요.", IF(OR(I2160="가중평균환율",I2160="송금환율"), "직접입력 하세요.", IF(I2160="원화집행", 1, IF(I2160="월별평균환율(미화)",VLOOKUP(MONTH(A2160),월별평균환율!$B$34:$D$45,2,0), IF(I2160="월별평균환율(현지화)",VLOOKUP(MONTH(A2160),월별평균환율!$B$34:$D$45,3,0)))))))</f>
        <v>I열의 환율적용방법 선택</v>
      </c>
      <c r="K2160" s="495">
        <f t="shared" si="33"/>
        <v>0</v>
      </c>
      <c r="L2160" s="491"/>
      <c r="M2160" s="496"/>
      <c r="N2160" s="496"/>
    </row>
    <row r="2161" spans="1:14" x14ac:dyDescent="0.3">
      <c r="A2161" s="490"/>
      <c r="B2161" s="490"/>
      <c r="C2161" s="673" t="e">
        <f>VLOOKUP(F2161,DB!$D$4:$G$403,4,FALSE)</f>
        <v>#N/A</v>
      </c>
      <c r="D2161" s="674" t="e">
        <f>VLOOKUP(F2161,DB!$D$4:$G$403,3,FALSE)</f>
        <v>#N/A</v>
      </c>
      <c r="E2161" s="675" t="e">
        <f>VLOOKUP(F2161,DB!$D$4:$G$403,2,FALSE)</f>
        <v>#N/A</v>
      </c>
      <c r="F2161" s="491"/>
      <c r="G2161" s="491"/>
      <c r="H2161" s="492"/>
      <c r="I2161" s="493"/>
      <c r="J2161" s="494" t="str">
        <f>IF(I2161="","I열의 환율적용방법 선택",IF(I2161="개별환율", "직접입력 하세요.", IF(OR(I2161="가중평균환율",I2161="송금환율"), "직접입력 하세요.", IF(I2161="원화집행", 1, IF(I2161="월별평균환율(미화)",VLOOKUP(MONTH(A2161),월별평균환율!$B$34:$D$45,2,0), IF(I2161="월별평균환율(현지화)",VLOOKUP(MONTH(A2161),월별평균환율!$B$34:$D$45,3,0)))))))</f>
        <v>I열의 환율적용방법 선택</v>
      </c>
      <c r="K2161" s="495">
        <f t="shared" si="33"/>
        <v>0</v>
      </c>
      <c r="L2161" s="491"/>
      <c r="M2161" s="496"/>
      <c r="N2161" s="496"/>
    </row>
    <row r="2162" spans="1:14" x14ac:dyDescent="0.3">
      <c r="A2162" s="490"/>
      <c r="B2162" s="490"/>
      <c r="C2162" s="673" t="e">
        <f>VLOOKUP(F2162,DB!$D$4:$G$403,4,FALSE)</f>
        <v>#N/A</v>
      </c>
      <c r="D2162" s="674" t="e">
        <f>VLOOKUP(F2162,DB!$D$4:$G$403,3,FALSE)</f>
        <v>#N/A</v>
      </c>
      <c r="E2162" s="675" t="e">
        <f>VLOOKUP(F2162,DB!$D$4:$G$403,2,FALSE)</f>
        <v>#N/A</v>
      </c>
      <c r="F2162" s="491"/>
      <c r="G2162" s="491"/>
      <c r="H2162" s="492"/>
      <c r="I2162" s="493"/>
      <c r="J2162" s="494" t="str">
        <f>IF(I2162="","I열의 환율적용방법 선택",IF(I2162="개별환율", "직접입력 하세요.", IF(OR(I2162="가중평균환율",I2162="송금환율"), "직접입력 하세요.", IF(I2162="원화집행", 1, IF(I2162="월별평균환율(미화)",VLOOKUP(MONTH(A2162),월별평균환율!$B$34:$D$45,2,0), IF(I2162="월별평균환율(현지화)",VLOOKUP(MONTH(A2162),월별평균환율!$B$34:$D$45,3,0)))))))</f>
        <v>I열의 환율적용방법 선택</v>
      </c>
      <c r="K2162" s="495">
        <f t="shared" si="33"/>
        <v>0</v>
      </c>
      <c r="L2162" s="491"/>
      <c r="M2162" s="496"/>
      <c r="N2162" s="496"/>
    </row>
    <row r="2163" spans="1:14" x14ac:dyDescent="0.3">
      <c r="A2163" s="490"/>
      <c r="B2163" s="490"/>
      <c r="C2163" s="673" t="e">
        <f>VLOOKUP(F2163,DB!$D$4:$G$403,4,FALSE)</f>
        <v>#N/A</v>
      </c>
      <c r="D2163" s="674" t="e">
        <f>VLOOKUP(F2163,DB!$D$4:$G$403,3,FALSE)</f>
        <v>#N/A</v>
      </c>
      <c r="E2163" s="675" t="e">
        <f>VLOOKUP(F2163,DB!$D$4:$G$403,2,FALSE)</f>
        <v>#N/A</v>
      </c>
      <c r="F2163" s="491"/>
      <c r="G2163" s="491"/>
      <c r="H2163" s="492"/>
      <c r="I2163" s="493"/>
      <c r="J2163" s="494" t="str">
        <f>IF(I2163="","I열의 환율적용방법 선택",IF(I2163="개별환율", "직접입력 하세요.", IF(OR(I2163="가중평균환율",I2163="송금환율"), "직접입력 하세요.", IF(I2163="원화집행", 1, IF(I2163="월별평균환율(미화)",VLOOKUP(MONTH(A2163),월별평균환율!$B$34:$D$45,2,0), IF(I2163="월별평균환율(현지화)",VLOOKUP(MONTH(A2163),월별평균환율!$B$34:$D$45,3,0)))))))</f>
        <v>I열의 환율적용방법 선택</v>
      </c>
      <c r="K2163" s="495">
        <f t="shared" si="33"/>
        <v>0</v>
      </c>
      <c r="L2163" s="491"/>
      <c r="M2163" s="496"/>
      <c r="N2163" s="496"/>
    </row>
    <row r="2164" spans="1:14" x14ac:dyDescent="0.3">
      <c r="A2164" s="490"/>
      <c r="B2164" s="490"/>
      <c r="C2164" s="673" t="e">
        <f>VLOOKUP(F2164,DB!$D$4:$G$403,4,FALSE)</f>
        <v>#N/A</v>
      </c>
      <c r="D2164" s="674" t="e">
        <f>VLOOKUP(F2164,DB!$D$4:$G$403,3,FALSE)</f>
        <v>#N/A</v>
      </c>
      <c r="E2164" s="675" t="e">
        <f>VLOOKUP(F2164,DB!$D$4:$G$403,2,FALSE)</f>
        <v>#N/A</v>
      </c>
      <c r="F2164" s="491"/>
      <c r="G2164" s="491"/>
      <c r="H2164" s="492"/>
      <c r="I2164" s="493"/>
      <c r="J2164" s="494" t="str">
        <f>IF(I2164="","I열의 환율적용방법 선택",IF(I2164="개별환율", "직접입력 하세요.", IF(OR(I2164="가중평균환율",I2164="송금환율"), "직접입력 하세요.", IF(I2164="원화집행", 1, IF(I2164="월별평균환율(미화)",VLOOKUP(MONTH(A2164),월별평균환율!$B$34:$D$45,2,0), IF(I2164="월별평균환율(현지화)",VLOOKUP(MONTH(A2164),월별평균환율!$B$34:$D$45,3,0)))))))</f>
        <v>I열의 환율적용방법 선택</v>
      </c>
      <c r="K2164" s="495">
        <f t="shared" si="33"/>
        <v>0</v>
      </c>
      <c r="L2164" s="491"/>
      <c r="M2164" s="496"/>
      <c r="N2164" s="496"/>
    </row>
    <row r="2165" spans="1:14" x14ac:dyDescent="0.3">
      <c r="A2165" s="490"/>
      <c r="B2165" s="490"/>
      <c r="C2165" s="673" t="e">
        <f>VLOOKUP(F2165,DB!$D$4:$G$403,4,FALSE)</f>
        <v>#N/A</v>
      </c>
      <c r="D2165" s="674" t="e">
        <f>VLOOKUP(F2165,DB!$D$4:$G$403,3,FALSE)</f>
        <v>#N/A</v>
      </c>
      <c r="E2165" s="675" t="e">
        <f>VLOOKUP(F2165,DB!$D$4:$G$403,2,FALSE)</f>
        <v>#N/A</v>
      </c>
      <c r="F2165" s="491"/>
      <c r="G2165" s="491"/>
      <c r="H2165" s="492"/>
      <c r="I2165" s="493"/>
      <c r="J2165" s="494" t="str">
        <f>IF(I2165="","I열의 환율적용방법 선택",IF(I2165="개별환율", "직접입력 하세요.", IF(OR(I2165="가중평균환율",I2165="송금환율"), "직접입력 하세요.", IF(I2165="원화집행", 1, IF(I2165="월별평균환율(미화)",VLOOKUP(MONTH(A2165),월별평균환율!$B$34:$D$45,2,0), IF(I2165="월별평균환율(현지화)",VLOOKUP(MONTH(A2165),월별평균환율!$B$34:$D$45,3,0)))))))</f>
        <v>I열의 환율적용방법 선택</v>
      </c>
      <c r="K2165" s="495">
        <f t="shared" si="33"/>
        <v>0</v>
      </c>
      <c r="L2165" s="491"/>
      <c r="M2165" s="496"/>
      <c r="N2165" s="496"/>
    </row>
    <row r="2166" spans="1:14" x14ac:dyDescent="0.3">
      <c r="A2166" s="490"/>
      <c r="B2166" s="490"/>
      <c r="C2166" s="673" t="e">
        <f>VLOOKUP(F2166,DB!$D$4:$G$403,4,FALSE)</f>
        <v>#N/A</v>
      </c>
      <c r="D2166" s="674" t="e">
        <f>VLOOKUP(F2166,DB!$D$4:$G$403,3,FALSE)</f>
        <v>#N/A</v>
      </c>
      <c r="E2166" s="675" t="e">
        <f>VLOOKUP(F2166,DB!$D$4:$G$403,2,FALSE)</f>
        <v>#N/A</v>
      </c>
      <c r="F2166" s="491"/>
      <c r="G2166" s="491"/>
      <c r="H2166" s="492"/>
      <c r="I2166" s="493"/>
      <c r="J2166" s="494" t="str">
        <f>IF(I2166="","I열의 환율적용방법 선택",IF(I2166="개별환율", "직접입력 하세요.", IF(OR(I2166="가중평균환율",I2166="송금환율"), "직접입력 하세요.", IF(I2166="원화집행", 1, IF(I2166="월별평균환율(미화)",VLOOKUP(MONTH(A2166),월별평균환율!$B$34:$D$45,2,0), IF(I2166="월별평균환율(현지화)",VLOOKUP(MONTH(A2166),월별평균환율!$B$34:$D$45,3,0)))))))</f>
        <v>I열의 환율적용방법 선택</v>
      </c>
      <c r="K2166" s="495">
        <f t="shared" si="33"/>
        <v>0</v>
      </c>
      <c r="L2166" s="491"/>
      <c r="M2166" s="496"/>
      <c r="N2166" s="496"/>
    </row>
    <row r="2167" spans="1:14" x14ac:dyDescent="0.3">
      <c r="A2167" s="490"/>
      <c r="B2167" s="490"/>
      <c r="C2167" s="673" t="e">
        <f>VLOOKUP(F2167,DB!$D$4:$G$403,4,FALSE)</f>
        <v>#N/A</v>
      </c>
      <c r="D2167" s="674" t="e">
        <f>VLOOKUP(F2167,DB!$D$4:$G$403,3,FALSE)</f>
        <v>#N/A</v>
      </c>
      <c r="E2167" s="675" t="e">
        <f>VLOOKUP(F2167,DB!$D$4:$G$403,2,FALSE)</f>
        <v>#N/A</v>
      </c>
      <c r="F2167" s="491"/>
      <c r="G2167" s="491"/>
      <c r="H2167" s="492"/>
      <c r="I2167" s="493"/>
      <c r="J2167" s="494" t="str">
        <f>IF(I2167="","I열의 환율적용방법 선택",IF(I2167="개별환율", "직접입력 하세요.", IF(OR(I2167="가중평균환율",I2167="송금환율"), "직접입력 하세요.", IF(I2167="원화집행", 1, IF(I2167="월별평균환율(미화)",VLOOKUP(MONTH(A2167),월별평균환율!$B$34:$D$45,2,0), IF(I2167="월별평균환율(현지화)",VLOOKUP(MONTH(A2167),월별평균환율!$B$34:$D$45,3,0)))))))</f>
        <v>I열의 환율적용방법 선택</v>
      </c>
      <c r="K2167" s="495">
        <f t="shared" si="33"/>
        <v>0</v>
      </c>
      <c r="L2167" s="491"/>
      <c r="M2167" s="496"/>
      <c r="N2167" s="496"/>
    </row>
    <row r="2168" spans="1:14" x14ac:dyDescent="0.3">
      <c r="A2168" s="490"/>
      <c r="B2168" s="490"/>
      <c r="C2168" s="673" t="e">
        <f>VLOOKUP(F2168,DB!$D$4:$G$403,4,FALSE)</f>
        <v>#N/A</v>
      </c>
      <c r="D2168" s="674" t="e">
        <f>VLOOKUP(F2168,DB!$D$4:$G$403,3,FALSE)</f>
        <v>#N/A</v>
      </c>
      <c r="E2168" s="675" t="e">
        <f>VLOOKUP(F2168,DB!$D$4:$G$403,2,FALSE)</f>
        <v>#N/A</v>
      </c>
      <c r="F2168" s="491"/>
      <c r="G2168" s="491"/>
      <c r="H2168" s="492"/>
      <c r="I2168" s="493"/>
      <c r="J2168" s="494" t="str">
        <f>IF(I2168="","I열의 환율적용방법 선택",IF(I2168="개별환율", "직접입력 하세요.", IF(OR(I2168="가중평균환율",I2168="송금환율"), "직접입력 하세요.", IF(I2168="원화집행", 1, IF(I2168="월별평균환율(미화)",VLOOKUP(MONTH(A2168),월별평균환율!$B$34:$D$45,2,0), IF(I2168="월별평균환율(현지화)",VLOOKUP(MONTH(A2168),월별평균환율!$B$34:$D$45,3,0)))))))</f>
        <v>I열의 환율적용방법 선택</v>
      </c>
      <c r="K2168" s="495">
        <f t="shared" si="33"/>
        <v>0</v>
      </c>
      <c r="L2168" s="491"/>
      <c r="M2168" s="496"/>
      <c r="N2168" s="496"/>
    </row>
    <row r="2169" spans="1:14" x14ac:dyDescent="0.3">
      <c r="A2169" s="490"/>
      <c r="B2169" s="490"/>
      <c r="C2169" s="673" t="e">
        <f>VLOOKUP(F2169,DB!$D$4:$G$403,4,FALSE)</f>
        <v>#N/A</v>
      </c>
      <c r="D2169" s="674" t="e">
        <f>VLOOKUP(F2169,DB!$D$4:$G$403,3,FALSE)</f>
        <v>#N/A</v>
      </c>
      <c r="E2169" s="675" t="e">
        <f>VLOOKUP(F2169,DB!$D$4:$G$403,2,FALSE)</f>
        <v>#N/A</v>
      </c>
      <c r="F2169" s="491"/>
      <c r="G2169" s="491"/>
      <c r="H2169" s="492"/>
      <c r="I2169" s="493"/>
      <c r="J2169" s="494" t="str">
        <f>IF(I2169="","I열의 환율적용방법 선택",IF(I2169="개별환율", "직접입력 하세요.", IF(OR(I2169="가중평균환율",I2169="송금환율"), "직접입력 하세요.", IF(I2169="원화집행", 1, IF(I2169="월별평균환율(미화)",VLOOKUP(MONTH(A2169),월별평균환율!$B$34:$D$45,2,0), IF(I2169="월별평균환율(현지화)",VLOOKUP(MONTH(A2169),월별평균환율!$B$34:$D$45,3,0)))))))</f>
        <v>I열의 환율적용방법 선택</v>
      </c>
      <c r="K2169" s="495">
        <f t="shared" si="33"/>
        <v>0</v>
      </c>
      <c r="L2169" s="491"/>
      <c r="M2169" s="496"/>
      <c r="N2169" s="496"/>
    </row>
    <row r="2170" spans="1:14" x14ac:dyDescent="0.3">
      <c r="A2170" s="490"/>
      <c r="B2170" s="490"/>
      <c r="C2170" s="673" t="e">
        <f>VLOOKUP(F2170,DB!$D$4:$G$403,4,FALSE)</f>
        <v>#N/A</v>
      </c>
      <c r="D2170" s="674" t="e">
        <f>VLOOKUP(F2170,DB!$D$4:$G$403,3,FALSE)</f>
        <v>#N/A</v>
      </c>
      <c r="E2170" s="675" t="e">
        <f>VLOOKUP(F2170,DB!$D$4:$G$403,2,FALSE)</f>
        <v>#N/A</v>
      </c>
      <c r="F2170" s="491"/>
      <c r="G2170" s="491"/>
      <c r="H2170" s="492"/>
      <c r="I2170" s="493"/>
      <c r="J2170" s="494" t="str">
        <f>IF(I2170="","I열의 환율적용방법 선택",IF(I2170="개별환율", "직접입력 하세요.", IF(OR(I2170="가중평균환율",I2170="송금환율"), "직접입력 하세요.", IF(I2170="원화집행", 1, IF(I2170="월별평균환율(미화)",VLOOKUP(MONTH(A2170),월별평균환율!$B$34:$D$45,2,0), IF(I2170="월별평균환율(현지화)",VLOOKUP(MONTH(A2170),월별평균환율!$B$34:$D$45,3,0)))))))</f>
        <v>I열의 환율적용방법 선택</v>
      </c>
      <c r="K2170" s="495">
        <f t="shared" si="33"/>
        <v>0</v>
      </c>
      <c r="L2170" s="491"/>
      <c r="M2170" s="496"/>
      <c r="N2170" s="496"/>
    </row>
    <row r="2171" spans="1:14" x14ac:dyDescent="0.3">
      <c r="A2171" s="490"/>
      <c r="B2171" s="490"/>
      <c r="C2171" s="673" t="e">
        <f>VLOOKUP(F2171,DB!$D$4:$G$403,4,FALSE)</f>
        <v>#N/A</v>
      </c>
      <c r="D2171" s="674" t="e">
        <f>VLOOKUP(F2171,DB!$D$4:$G$403,3,FALSE)</f>
        <v>#N/A</v>
      </c>
      <c r="E2171" s="675" t="e">
        <f>VLOOKUP(F2171,DB!$D$4:$G$403,2,FALSE)</f>
        <v>#N/A</v>
      </c>
      <c r="F2171" s="491"/>
      <c r="G2171" s="491"/>
      <c r="H2171" s="492"/>
      <c r="I2171" s="493"/>
      <c r="J2171" s="494" t="str">
        <f>IF(I2171="","I열의 환율적용방법 선택",IF(I2171="개별환율", "직접입력 하세요.", IF(OR(I2171="가중평균환율",I2171="송금환율"), "직접입력 하세요.", IF(I2171="원화집행", 1, IF(I2171="월별평균환율(미화)",VLOOKUP(MONTH(A2171),월별평균환율!$B$34:$D$45,2,0), IF(I2171="월별평균환율(현지화)",VLOOKUP(MONTH(A2171),월별평균환율!$B$34:$D$45,3,0)))))))</f>
        <v>I열의 환율적용방법 선택</v>
      </c>
      <c r="K2171" s="495">
        <f t="shared" si="33"/>
        <v>0</v>
      </c>
      <c r="L2171" s="491"/>
      <c r="M2171" s="496"/>
      <c r="N2171" s="496"/>
    </row>
    <row r="2172" spans="1:14" x14ac:dyDescent="0.3">
      <c r="A2172" s="490"/>
      <c r="B2172" s="490"/>
      <c r="C2172" s="673" t="e">
        <f>VLOOKUP(F2172,DB!$D$4:$G$403,4,FALSE)</f>
        <v>#N/A</v>
      </c>
      <c r="D2172" s="674" t="e">
        <f>VLOOKUP(F2172,DB!$D$4:$G$403,3,FALSE)</f>
        <v>#N/A</v>
      </c>
      <c r="E2172" s="675" t="e">
        <f>VLOOKUP(F2172,DB!$D$4:$G$403,2,FALSE)</f>
        <v>#N/A</v>
      </c>
      <c r="F2172" s="491"/>
      <c r="G2172" s="491"/>
      <c r="H2172" s="492"/>
      <c r="I2172" s="493"/>
      <c r="J2172" s="494" t="str">
        <f>IF(I2172="","I열의 환율적용방법 선택",IF(I2172="개별환율", "직접입력 하세요.", IF(OR(I2172="가중평균환율",I2172="송금환율"), "직접입력 하세요.", IF(I2172="원화집행", 1, IF(I2172="월별평균환율(미화)",VLOOKUP(MONTH(A2172),월별평균환율!$B$34:$D$45,2,0), IF(I2172="월별평균환율(현지화)",VLOOKUP(MONTH(A2172),월별평균환율!$B$34:$D$45,3,0)))))))</f>
        <v>I열의 환율적용방법 선택</v>
      </c>
      <c r="K2172" s="495">
        <f t="shared" si="33"/>
        <v>0</v>
      </c>
      <c r="L2172" s="491"/>
      <c r="M2172" s="496"/>
      <c r="N2172" s="496"/>
    </row>
    <row r="2173" spans="1:14" x14ac:dyDescent="0.3">
      <c r="A2173" s="490"/>
      <c r="B2173" s="490"/>
      <c r="C2173" s="673" t="e">
        <f>VLOOKUP(F2173,DB!$D$4:$G$403,4,FALSE)</f>
        <v>#N/A</v>
      </c>
      <c r="D2173" s="674" t="e">
        <f>VLOOKUP(F2173,DB!$D$4:$G$403,3,FALSE)</f>
        <v>#N/A</v>
      </c>
      <c r="E2173" s="675" t="e">
        <f>VLOOKUP(F2173,DB!$D$4:$G$403,2,FALSE)</f>
        <v>#N/A</v>
      </c>
      <c r="F2173" s="491"/>
      <c r="G2173" s="491"/>
      <c r="H2173" s="492"/>
      <c r="I2173" s="493"/>
      <c r="J2173" s="494" t="str">
        <f>IF(I2173="","I열의 환율적용방법 선택",IF(I2173="개별환율", "직접입력 하세요.", IF(OR(I2173="가중평균환율",I2173="송금환율"), "직접입력 하세요.", IF(I2173="원화집행", 1, IF(I2173="월별평균환율(미화)",VLOOKUP(MONTH(A2173),월별평균환율!$B$34:$D$45,2,0), IF(I2173="월별평균환율(현지화)",VLOOKUP(MONTH(A2173),월별평균환율!$B$34:$D$45,3,0)))))))</f>
        <v>I열의 환율적용방법 선택</v>
      </c>
      <c r="K2173" s="495">
        <f t="shared" si="33"/>
        <v>0</v>
      </c>
      <c r="L2173" s="491"/>
      <c r="M2173" s="496"/>
      <c r="N2173" s="496"/>
    </row>
    <row r="2174" spans="1:14" x14ac:dyDescent="0.3">
      <c r="A2174" s="490"/>
      <c r="B2174" s="490"/>
      <c r="C2174" s="673" t="e">
        <f>VLOOKUP(F2174,DB!$D$4:$G$403,4,FALSE)</f>
        <v>#N/A</v>
      </c>
      <c r="D2174" s="674" t="e">
        <f>VLOOKUP(F2174,DB!$D$4:$G$403,3,FALSE)</f>
        <v>#N/A</v>
      </c>
      <c r="E2174" s="675" t="e">
        <f>VLOOKUP(F2174,DB!$D$4:$G$403,2,FALSE)</f>
        <v>#N/A</v>
      </c>
      <c r="F2174" s="491"/>
      <c r="G2174" s="491"/>
      <c r="H2174" s="492"/>
      <c r="I2174" s="493"/>
      <c r="J2174" s="494" t="str">
        <f>IF(I2174="","I열의 환율적용방법 선택",IF(I2174="개별환율", "직접입력 하세요.", IF(OR(I2174="가중평균환율",I2174="송금환율"), "직접입력 하세요.", IF(I2174="원화집행", 1, IF(I2174="월별평균환율(미화)",VLOOKUP(MONTH(A2174),월별평균환율!$B$34:$D$45,2,0), IF(I2174="월별평균환율(현지화)",VLOOKUP(MONTH(A2174),월별평균환율!$B$34:$D$45,3,0)))))))</f>
        <v>I열의 환율적용방법 선택</v>
      </c>
      <c r="K2174" s="495">
        <f t="shared" si="33"/>
        <v>0</v>
      </c>
      <c r="L2174" s="491"/>
      <c r="M2174" s="496"/>
      <c r="N2174" s="496"/>
    </row>
    <row r="2175" spans="1:14" x14ac:dyDescent="0.3">
      <c r="A2175" s="490"/>
      <c r="B2175" s="490"/>
      <c r="C2175" s="673" t="e">
        <f>VLOOKUP(F2175,DB!$D$4:$G$403,4,FALSE)</f>
        <v>#N/A</v>
      </c>
      <c r="D2175" s="674" t="e">
        <f>VLOOKUP(F2175,DB!$D$4:$G$403,3,FALSE)</f>
        <v>#N/A</v>
      </c>
      <c r="E2175" s="675" t="e">
        <f>VLOOKUP(F2175,DB!$D$4:$G$403,2,FALSE)</f>
        <v>#N/A</v>
      </c>
      <c r="F2175" s="491"/>
      <c r="G2175" s="491"/>
      <c r="H2175" s="492"/>
      <c r="I2175" s="493"/>
      <c r="J2175" s="494" t="str">
        <f>IF(I2175="","I열의 환율적용방법 선택",IF(I2175="개별환율", "직접입력 하세요.", IF(OR(I2175="가중평균환율",I2175="송금환율"), "직접입력 하세요.", IF(I2175="원화집행", 1, IF(I2175="월별평균환율(미화)",VLOOKUP(MONTH(A2175),월별평균환율!$B$34:$D$45,2,0), IF(I2175="월별평균환율(현지화)",VLOOKUP(MONTH(A2175),월별평균환율!$B$34:$D$45,3,0)))))))</f>
        <v>I열의 환율적용방법 선택</v>
      </c>
      <c r="K2175" s="495">
        <f t="shared" si="33"/>
        <v>0</v>
      </c>
      <c r="L2175" s="491"/>
      <c r="M2175" s="496"/>
      <c r="N2175" s="496"/>
    </row>
    <row r="2176" spans="1:14" x14ac:dyDescent="0.3">
      <c r="A2176" s="490"/>
      <c r="B2176" s="490"/>
      <c r="C2176" s="673" t="e">
        <f>VLOOKUP(F2176,DB!$D$4:$G$403,4,FALSE)</f>
        <v>#N/A</v>
      </c>
      <c r="D2176" s="674" t="e">
        <f>VLOOKUP(F2176,DB!$D$4:$G$403,3,FALSE)</f>
        <v>#N/A</v>
      </c>
      <c r="E2176" s="675" t="e">
        <f>VLOOKUP(F2176,DB!$D$4:$G$403,2,FALSE)</f>
        <v>#N/A</v>
      </c>
      <c r="F2176" s="491"/>
      <c r="G2176" s="491"/>
      <c r="H2176" s="492"/>
      <c r="I2176" s="493"/>
      <c r="J2176" s="494" t="str">
        <f>IF(I2176="","I열의 환율적용방법 선택",IF(I2176="개별환율", "직접입력 하세요.", IF(OR(I2176="가중평균환율",I2176="송금환율"), "직접입력 하세요.", IF(I2176="원화집행", 1, IF(I2176="월별평균환율(미화)",VLOOKUP(MONTH(A2176),월별평균환율!$B$34:$D$45,2,0), IF(I2176="월별평균환율(현지화)",VLOOKUP(MONTH(A2176),월별평균환율!$B$34:$D$45,3,0)))))))</f>
        <v>I열의 환율적용방법 선택</v>
      </c>
      <c r="K2176" s="495">
        <f t="shared" si="33"/>
        <v>0</v>
      </c>
      <c r="L2176" s="491"/>
      <c r="M2176" s="496"/>
      <c r="N2176" s="496"/>
    </row>
    <row r="2177" spans="1:14" x14ac:dyDescent="0.3">
      <c r="A2177" s="490"/>
      <c r="B2177" s="490"/>
      <c r="C2177" s="673" t="e">
        <f>VLOOKUP(F2177,DB!$D$4:$G$403,4,FALSE)</f>
        <v>#N/A</v>
      </c>
      <c r="D2177" s="674" t="e">
        <f>VLOOKUP(F2177,DB!$D$4:$G$403,3,FALSE)</f>
        <v>#N/A</v>
      </c>
      <c r="E2177" s="675" t="e">
        <f>VLOOKUP(F2177,DB!$D$4:$G$403,2,FALSE)</f>
        <v>#N/A</v>
      </c>
      <c r="F2177" s="491"/>
      <c r="G2177" s="491"/>
      <c r="H2177" s="492"/>
      <c r="I2177" s="493"/>
      <c r="J2177" s="494" t="str">
        <f>IF(I2177="","I열의 환율적용방법 선택",IF(I2177="개별환율", "직접입력 하세요.", IF(OR(I2177="가중평균환율",I2177="송금환율"), "직접입력 하세요.", IF(I2177="원화집행", 1, IF(I2177="월별평균환율(미화)",VLOOKUP(MONTH(A2177),월별평균환율!$B$34:$D$45,2,0), IF(I2177="월별평균환율(현지화)",VLOOKUP(MONTH(A2177),월별평균환율!$B$34:$D$45,3,0)))))))</f>
        <v>I열의 환율적용방법 선택</v>
      </c>
      <c r="K2177" s="495">
        <f t="shared" si="33"/>
        <v>0</v>
      </c>
      <c r="L2177" s="491"/>
      <c r="M2177" s="496"/>
      <c r="N2177" s="496"/>
    </row>
    <row r="2178" spans="1:14" x14ac:dyDescent="0.3">
      <c r="A2178" s="490"/>
      <c r="B2178" s="490"/>
      <c r="C2178" s="673" t="e">
        <f>VLOOKUP(F2178,DB!$D$4:$G$403,4,FALSE)</f>
        <v>#N/A</v>
      </c>
      <c r="D2178" s="674" t="e">
        <f>VLOOKUP(F2178,DB!$D$4:$G$403,3,FALSE)</f>
        <v>#N/A</v>
      </c>
      <c r="E2178" s="675" t="e">
        <f>VLOOKUP(F2178,DB!$D$4:$G$403,2,FALSE)</f>
        <v>#N/A</v>
      </c>
      <c r="F2178" s="491"/>
      <c r="G2178" s="491"/>
      <c r="H2178" s="492"/>
      <c r="I2178" s="493"/>
      <c r="J2178" s="494" t="str">
        <f>IF(I2178="","I열의 환율적용방법 선택",IF(I2178="개별환율", "직접입력 하세요.", IF(OR(I2178="가중평균환율",I2178="송금환율"), "직접입력 하세요.", IF(I2178="원화집행", 1, IF(I2178="월별평균환율(미화)",VLOOKUP(MONTH(A2178),월별평균환율!$B$34:$D$45,2,0), IF(I2178="월별평균환율(현지화)",VLOOKUP(MONTH(A2178),월별평균환율!$B$34:$D$45,3,0)))))))</f>
        <v>I열의 환율적용방법 선택</v>
      </c>
      <c r="K2178" s="495">
        <f t="shared" si="33"/>
        <v>0</v>
      </c>
      <c r="L2178" s="491"/>
      <c r="M2178" s="496"/>
      <c r="N2178" s="496"/>
    </row>
    <row r="2179" spans="1:14" x14ac:dyDescent="0.3">
      <c r="A2179" s="490"/>
      <c r="B2179" s="490"/>
      <c r="C2179" s="673" t="e">
        <f>VLOOKUP(F2179,DB!$D$4:$G$403,4,FALSE)</f>
        <v>#N/A</v>
      </c>
      <c r="D2179" s="674" t="e">
        <f>VLOOKUP(F2179,DB!$D$4:$G$403,3,FALSE)</f>
        <v>#N/A</v>
      </c>
      <c r="E2179" s="675" t="e">
        <f>VLOOKUP(F2179,DB!$D$4:$G$403,2,FALSE)</f>
        <v>#N/A</v>
      </c>
      <c r="F2179" s="491"/>
      <c r="G2179" s="491"/>
      <c r="H2179" s="492"/>
      <c r="I2179" s="493"/>
      <c r="J2179" s="494" t="str">
        <f>IF(I2179="","I열의 환율적용방법 선택",IF(I2179="개별환율", "직접입력 하세요.", IF(OR(I2179="가중평균환율",I2179="송금환율"), "직접입력 하세요.", IF(I2179="원화집행", 1, IF(I2179="월별평균환율(미화)",VLOOKUP(MONTH(A2179),월별평균환율!$B$34:$D$45,2,0), IF(I2179="월별평균환율(현지화)",VLOOKUP(MONTH(A2179),월별평균환율!$B$34:$D$45,3,0)))))))</f>
        <v>I열의 환율적용방법 선택</v>
      </c>
      <c r="K2179" s="495">
        <f t="shared" si="33"/>
        <v>0</v>
      </c>
      <c r="L2179" s="491"/>
      <c r="M2179" s="496"/>
      <c r="N2179" s="496"/>
    </row>
    <row r="2180" spans="1:14" x14ac:dyDescent="0.3">
      <c r="A2180" s="490"/>
      <c r="B2180" s="490"/>
      <c r="C2180" s="673" t="e">
        <f>VLOOKUP(F2180,DB!$D$4:$G$403,4,FALSE)</f>
        <v>#N/A</v>
      </c>
      <c r="D2180" s="674" t="e">
        <f>VLOOKUP(F2180,DB!$D$4:$G$403,3,FALSE)</f>
        <v>#N/A</v>
      </c>
      <c r="E2180" s="675" t="e">
        <f>VLOOKUP(F2180,DB!$D$4:$G$403,2,FALSE)</f>
        <v>#N/A</v>
      </c>
      <c r="F2180" s="491"/>
      <c r="G2180" s="491"/>
      <c r="H2180" s="492"/>
      <c r="I2180" s="493"/>
      <c r="J2180" s="494" t="str">
        <f>IF(I2180="","I열의 환율적용방법 선택",IF(I2180="개별환율", "직접입력 하세요.", IF(OR(I2180="가중평균환율",I2180="송금환율"), "직접입력 하세요.", IF(I2180="원화집행", 1, IF(I2180="월별평균환율(미화)",VLOOKUP(MONTH(A2180),월별평균환율!$B$34:$D$45,2,0), IF(I2180="월별평균환율(현지화)",VLOOKUP(MONTH(A2180),월별평균환율!$B$34:$D$45,3,0)))))))</f>
        <v>I열의 환율적용방법 선택</v>
      </c>
      <c r="K2180" s="495">
        <f t="shared" si="33"/>
        <v>0</v>
      </c>
      <c r="L2180" s="491"/>
      <c r="M2180" s="496"/>
      <c r="N2180" s="496"/>
    </row>
    <row r="2181" spans="1:14" x14ac:dyDescent="0.3">
      <c r="A2181" s="490"/>
      <c r="B2181" s="490"/>
      <c r="C2181" s="673" t="e">
        <f>VLOOKUP(F2181,DB!$D$4:$G$403,4,FALSE)</f>
        <v>#N/A</v>
      </c>
      <c r="D2181" s="674" t="e">
        <f>VLOOKUP(F2181,DB!$D$4:$G$403,3,FALSE)</f>
        <v>#N/A</v>
      </c>
      <c r="E2181" s="675" t="e">
        <f>VLOOKUP(F2181,DB!$D$4:$G$403,2,FALSE)</f>
        <v>#N/A</v>
      </c>
      <c r="F2181" s="491"/>
      <c r="G2181" s="491"/>
      <c r="H2181" s="492"/>
      <c r="I2181" s="493"/>
      <c r="J2181" s="494" t="str">
        <f>IF(I2181="","I열의 환율적용방법 선택",IF(I2181="개별환율", "직접입력 하세요.", IF(OR(I2181="가중평균환율",I2181="송금환율"), "직접입력 하세요.", IF(I2181="원화집행", 1, IF(I2181="월별평균환율(미화)",VLOOKUP(MONTH(A2181),월별평균환율!$B$34:$D$45,2,0), IF(I2181="월별평균환율(현지화)",VLOOKUP(MONTH(A2181),월별평균환율!$B$34:$D$45,3,0)))))))</f>
        <v>I열의 환율적용방법 선택</v>
      </c>
      <c r="K2181" s="495">
        <f t="shared" ref="K2181:K2244" si="34">IFERROR(ROUND(H2181*J2181, 0),0)</f>
        <v>0</v>
      </c>
      <c r="L2181" s="491"/>
      <c r="M2181" s="496"/>
      <c r="N2181" s="496"/>
    </row>
    <row r="2182" spans="1:14" x14ac:dyDescent="0.3">
      <c r="A2182" s="490"/>
      <c r="B2182" s="490"/>
      <c r="C2182" s="673" t="e">
        <f>VLOOKUP(F2182,DB!$D$4:$G$403,4,FALSE)</f>
        <v>#N/A</v>
      </c>
      <c r="D2182" s="674" t="e">
        <f>VLOOKUP(F2182,DB!$D$4:$G$403,3,FALSE)</f>
        <v>#N/A</v>
      </c>
      <c r="E2182" s="675" t="e">
        <f>VLOOKUP(F2182,DB!$D$4:$G$403,2,FALSE)</f>
        <v>#N/A</v>
      </c>
      <c r="F2182" s="491"/>
      <c r="G2182" s="491"/>
      <c r="H2182" s="492"/>
      <c r="I2182" s="493"/>
      <c r="J2182" s="494" t="str">
        <f>IF(I2182="","I열의 환율적용방법 선택",IF(I2182="개별환율", "직접입력 하세요.", IF(OR(I2182="가중평균환율",I2182="송금환율"), "직접입력 하세요.", IF(I2182="원화집행", 1, IF(I2182="월별평균환율(미화)",VLOOKUP(MONTH(A2182),월별평균환율!$B$34:$D$45,2,0), IF(I2182="월별평균환율(현지화)",VLOOKUP(MONTH(A2182),월별평균환율!$B$34:$D$45,3,0)))))))</f>
        <v>I열의 환율적용방법 선택</v>
      </c>
      <c r="K2182" s="495">
        <f t="shared" si="34"/>
        <v>0</v>
      </c>
      <c r="L2182" s="491"/>
      <c r="M2182" s="496"/>
      <c r="N2182" s="496"/>
    </row>
    <row r="2183" spans="1:14" x14ac:dyDescent="0.3">
      <c r="A2183" s="490"/>
      <c r="B2183" s="490"/>
      <c r="C2183" s="673" t="e">
        <f>VLOOKUP(F2183,DB!$D$4:$G$403,4,FALSE)</f>
        <v>#N/A</v>
      </c>
      <c r="D2183" s="674" t="e">
        <f>VLOOKUP(F2183,DB!$D$4:$G$403,3,FALSE)</f>
        <v>#N/A</v>
      </c>
      <c r="E2183" s="675" t="e">
        <f>VLOOKUP(F2183,DB!$D$4:$G$403,2,FALSE)</f>
        <v>#N/A</v>
      </c>
      <c r="F2183" s="491"/>
      <c r="G2183" s="491"/>
      <c r="H2183" s="492"/>
      <c r="I2183" s="493"/>
      <c r="J2183" s="494" t="str">
        <f>IF(I2183="","I열의 환율적용방법 선택",IF(I2183="개별환율", "직접입력 하세요.", IF(OR(I2183="가중평균환율",I2183="송금환율"), "직접입력 하세요.", IF(I2183="원화집행", 1, IF(I2183="월별평균환율(미화)",VLOOKUP(MONTH(A2183),월별평균환율!$B$34:$D$45,2,0), IF(I2183="월별평균환율(현지화)",VLOOKUP(MONTH(A2183),월별평균환율!$B$34:$D$45,3,0)))))))</f>
        <v>I열의 환율적용방법 선택</v>
      </c>
      <c r="K2183" s="495">
        <f t="shared" si="34"/>
        <v>0</v>
      </c>
      <c r="L2183" s="491"/>
      <c r="M2183" s="496"/>
      <c r="N2183" s="496"/>
    </row>
    <row r="2184" spans="1:14" x14ac:dyDescent="0.3">
      <c r="A2184" s="490"/>
      <c r="B2184" s="490"/>
      <c r="C2184" s="673" t="e">
        <f>VLOOKUP(F2184,DB!$D$4:$G$403,4,FALSE)</f>
        <v>#N/A</v>
      </c>
      <c r="D2184" s="674" t="e">
        <f>VLOOKUP(F2184,DB!$D$4:$G$403,3,FALSE)</f>
        <v>#N/A</v>
      </c>
      <c r="E2184" s="675" t="e">
        <f>VLOOKUP(F2184,DB!$D$4:$G$403,2,FALSE)</f>
        <v>#N/A</v>
      </c>
      <c r="F2184" s="491"/>
      <c r="G2184" s="491"/>
      <c r="H2184" s="492"/>
      <c r="I2184" s="493"/>
      <c r="J2184" s="494" t="str">
        <f>IF(I2184="","I열의 환율적용방법 선택",IF(I2184="개별환율", "직접입력 하세요.", IF(OR(I2184="가중평균환율",I2184="송금환율"), "직접입력 하세요.", IF(I2184="원화집행", 1, IF(I2184="월별평균환율(미화)",VLOOKUP(MONTH(A2184),월별평균환율!$B$34:$D$45,2,0), IF(I2184="월별평균환율(현지화)",VLOOKUP(MONTH(A2184),월별평균환율!$B$34:$D$45,3,0)))))))</f>
        <v>I열의 환율적용방법 선택</v>
      </c>
      <c r="K2184" s="495">
        <f t="shared" si="34"/>
        <v>0</v>
      </c>
      <c r="L2184" s="491"/>
      <c r="M2184" s="496"/>
      <c r="N2184" s="496"/>
    </row>
    <row r="2185" spans="1:14" x14ac:dyDescent="0.3">
      <c r="A2185" s="490"/>
      <c r="B2185" s="490"/>
      <c r="C2185" s="673" t="e">
        <f>VLOOKUP(F2185,DB!$D$4:$G$403,4,FALSE)</f>
        <v>#N/A</v>
      </c>
      <c r="D2185" s="674" t="e">
        <f>VLOOKUP(F2185,DB!$D$4:$G$403,3,FALSE)</f>
        <v>#N/A</v>
      </c>
      <c r="E2185" s="675" t="e">
        <f>VLOOKUP(F2185,DB!$D$4:$G$403,2,FALSE)</f>
        <v>#N/A</v>
      </c>
      <c r="F2185" s="491"/>
      <c r="G2185" s="491"/>
      <c r="H2185" s="492"/>
      <c r="I2185" s="493"/>
      <c r="J2185" s="494" t="str">
        <f>IF(I2185="","I열의 환율적용방법 선택",IF(I2185="개별환율", "직접입력 하세요.", IF(OR(I2185="가중평균환율",I2185="송금환율"), "직접입력 하세요.", IF(I2185="원화집행", 1, IF(I2185="월별평균환율(미화)",VLOOKUP(MONTH(A2185),월별평균환율!$B$34:$D$45,2,0), IF(I2185="월별평균환율(현지화)",VLOOKUP(MONTH(A2185),월별평균환율!$B$34:$D$45,3,0)))))))</f>
        <v>I열의 환율적용방법 선택</v>
      </c>
      <c r="K2185" s="495">
        <f t="shared" si="34"/>
        <v>0</v>
      </c>
      <c r="L2185" s="491"/>
      <c r="M2185" s="496"/>
      <c r="N2185" s="496"/>
    </row>
    <row r="2186" spans="1:14" x14ac:dyDescent="0.3">
      <c r="A2186" s="490"/>
      <c r="B2186" s="490"/>
      <c r="C2186" s="673" t="e">
        <f>VLOOKUP(F2186,DB!$D$4:$G$403,4,FALSE)</f>
        <v>#N/A</v>
      </c>
      <c r="D2186" s="674" t="e">
        <f>VLOOKUP(F2186,DB!$D$4:$G$403,3,FALSE)</f>
        <v>#N/A</v>
      </c>
      <c r="E2186" s="675" t="e">
        <f>VLOOKUP(F2186,DB!$D$4:$G$403,2,FALSE)</f>
        <v>#N/A</v>
      </c>
      <c r="F2186" s="491"/>
      <c r="G2186" s="491"/>
      <c r="H2186" s="492"/>
      <c r="I2186" s="493"/>
      <c r="J2186" s="494" t="str">
        <f>IF(I2186="","I열의 환율적용방법 선택",IF(I2186="개별환율", "직접입력 하세요.", IF(OR(I2186="가중평균환율",I2186="송금환율"), "직접입력 하세요.", IF(I2186="원화집행", 1, IF(I2186="월별평균환율(미화)",VLOOKUP(MONTH(A2186),월별평균환율!$B$34:$D$45,2,0), IF(I2186="월별평균환율(현지화)",VLOOKUP(MONTH(A2186),월별평균환율!$B$34:$D$45,3,0)))))))</f>
        <v>I열의 환율적용방법 선택</v>
      </c>
      <c r="K2186" s="495">
        <f t="shared" si="34"/>
        <v>0</v>
      </c>
      <c r="L2186" s="491"/>
      <c r="M2186" s="496"/>
      <c r="N2186" s="496"/>
    </row>
    <row r="2187" spans="1:14" x14ac:dyDescent="0.3">
      <c r="A2187" s="490"/>
      <c r="B2187" s="490"/>
      <c r="C2187" s="673" t="e">
        <f>VLOOKUP(F2187,DB!$D$4:$G$403,4,FALSE)</f>
        <v>#N/A</v>
      </c>
      <c r="D2187" s="674" t="e">
        <f>VLOOKUP(F2187,DB!$D$4:$G$403,3,FALSE)</f>
        <v>#N/A</v>
      </c>
      <c r="E2187" s="675" t="e">
        <f>VLOOKUP(F2187,DB!$D$4:$G$403,2,FALSE)</f>
        <v>#N/A</v>
      </c>
      <c r="F2187" s="491"/>
      <c r="G2187" s="491"/>
      <c r="H2187" s="492"/>
      <c r="I2187" s="493"/>
      <c r="J2187" s="494" t="str">
        <f>IF(I2187="","I열의 환율적용방법 선택",IF(I2187="개별환율", "직접입력 하세요.", IF(OR(I2187="가중평균환율",I2187="송금환율"), "직접입력 하세요.", IF(I2187="원화집행", 1, IF(I2187="월별평균환율(미화)",VLOOKUP(MONTH(A2187),월별평균환율!$B$34:$D$45,2,0), IF(I2187="월별평균환율(현지화)",VLOOKUP(MONTH(A2187),월별평균환율!$B$34:$D$45,3,0)))))))</f>
        <v>I열의 환율적용방법 선택</v>
      </c>
      <c r="K2187" s="495">
        <f t="shared" si="34"/>
        <v>0</v>
      </c>
      <c r="L2187" s="491"/>
      <c r="M2187" s="496"/>
      <c r="N2187" s="496"/>
    </row>
    <row r="2188" spans="1:14" x14ac:dyDescent="0.3">
      <c r="A2188" s="490"/>
      <c r="B2188" s="490"/>
      <c r="C2188" s="673" t="e">
        <f>VLOOKUP(F2188,DB!$D$4:$G$403,4,FALSE)</f>
        <v>#N/A</v>
      </c>
      <c r="D2188" s="674" t="e">
        <f>VLOOKUP(F2188,DB!$D$4:$G$403,3,FALSE)</f>
        <v>#N/A</v>
      </c>
      <c r="E2188" s="675" t="e">
        <f>VLOOKUP(F2188,DB!$D$4:$G$403,2,FALSE)</f>
        <v>#N/A</v>
      </c>
      <c r="F2188" s="491"/>
      <c r="G2188" s="491"/>
      <c r="H2188" s="492"/>
      <c r="I2188" s="493"/>
      <c r="J2188" s="494" t="str">
        <f>IF(I2188="","I열의 환율적용방법 선택",IF(I2188="개별환율", "직접입력 하세요.", IF(OR(I2188="가중평균환율",I2188="송금환율"), "직접입력 하세요.", IF(I2188="원화집행", 1, IF(I2188="월별평균환율(미화)",VLOOKUP(MONTH(A2188),월별평균환율!$B$34:$D$45,2,0), IF(I2188="월별평균환율(현지화)",VLOOKUP(MONTH(A2188),월별평균환율!$B$34:$D$45,3,0)))))))</f>
        <v>I열의 환율적용방법 선택</v>
      </c>
      <c r="K2188" s="495">
        <f t="shared" si="34"/>
        <v>0</v>
      </c>
      <c r="L2188" s="491"/>
      <c r="M2188" s="496"/>
      <c r="N2188" s="496"/>
    </row>
    <row r="2189" spans="1:14" x14ac:dyDescent="0.3">
      <c r="A2189" s="490"/>
      <c r="B2189" s="490"/>
      <c r="C2189" s="673" t="e">
        <f>VLOOKUP(F2189,DB!$D$4:$G$403,4,FALSE)</f>
        <v>#N/A</v>
      </c>
      <c r="D2189" s="674" t="e">
        <f>VLOOKUP(F2189,DB!$D$4:$G$403,3,FALSE)</f>
        <v>#N/A</v>
      </c>
      <c r="E2189" s="675" t="e">
        <f>VLOOKUP(F2189,DB!$D$4:$G$403,2,FALSE)</f>
        <v>#N/A</v>
      </c>
      <c r="F2189" s="491"/>
      <c r="G2189" s="491"/>
      <c r="H2189" s="492"/>
      <c r="I2189" s="493"/>
      <c r="J2189" s="494" t="str">
        <f>IF(I2189="","I열의 환율적용방법 선택",IF(I2189="개별환율", "직접입력 하세요.", IF(OR(I2189="가중평균환율",I2189="송금환율"), "직접입력 하세요.", IF(I2189="원화집행", 1, IF(I2189="월별평균환율(미화)",VLOOKUP(MONTH(A2189),월별평균환율!$B$34:$D$45,2,0), IF(I2189="월별평균환율(현지화)",VLOOKUP(MONTH(A2189),월별평균환율!$B$34:$D$45,3,0)))))))</f>
        <v>I열의 환율적용방법 선택</v>
      </c>
      <c r="K2189" s="495">
        <f t="shared" si="34"/>
        <v>0</v>
      </c>
      <c r="L2189" s="491"/>
      <c r="M2189" s="496"/>
      <c r="N2189" s="496"/>
    </row>
    <row r="2190" spans="1:14" x14ac:dyDescent="0.3">
      <c r="A2190" s="490"/>
      <c r="B2190" s="490"/>
      <c r="C2190" s="673" t="e">
        <f>VLOOKUP(F2190,DB!$D$4:$G$403,4,FALSE)</f>
        <v>#N/A</v>
      </c>
      <c r="D2190" s="674" t="e">
        <f>VLOOKUP(F2190,DB!$D$4:$G$403,3,FALSE)</f>
        <v>#N/A</v>
      </c>
      <c r="E2190" s="675" t="e">
        <f>VLOOKUP(F2190,DB!$D$4:$G$403,2,FALSE)</f>
        <v>#N/A</v>
      </c>
      <c r="F2190" s="491"/>
      <c r="G2190" s="491"/>
      <c r="H2190" s="492"/>
      <c r="I2190" s="493"/>
      <c r="J2190" s="494" t="str">
        <f>IF(I2190="","I열의 환율적용방법 선택",IF(I2190="개별환율", "직접입력 하세요.", IF(OR(I2190="가중평균환율",I2190="송금환율"), "직접입력 하세요.", IF(I2190="원화집행", 1, IF(I2190="월별평균환율(미화)",VLOOKUP(MONTH(A2190),월별평균환율!$B$34:$D$45,2,0), IF(I2190="월별평균환율(현지화)",VLOOKUP(MONTH(A2190),월별평균환율!$B$34:$D$45,3,0)))))))</f>
        <v>I열의 환율적용방법 선택</v>
      </c>
      <c r="K2190" s="495">
        <f t="shared" si="34"/>
        <v>0</v>
      </c>
      <c r="L2190" s="491"/>
      <c r="M2190" s="496"/>
      <c r="N2190" s="496"/>
    </row>
    <row r="2191" spans="1:14" x14ac:dyDescent="0.3">
      <c r="A2191" s="490"/>
      <c r="B2191" s="490"/>
      <c r="C2191" s="673" t="e">
        <f>VLOOKUP(F2191,DB!$D$4:$G$403,4,FALSE)</f>
        <v>#N/A</v>
      </c>
      <c r="D2191" s="674" t="e">
        <f>VLOOKUP(F2191,DB!$D$4:$G$403,3,FALSE)</f>
        <v>#N/A</v>
      </c>
      <c r="E2191" s="675" t="e">
        <f>VLOOKUP(F2191,DB!$D$4:$G$403,2,FALSE)</f>
        <v>#N/A</v>
      </c>
      <c r="F2191" s="491"/>
      <c r="G2191" s="491"/>
      <c r="H2191" s="492"/>
      <c r="I2191" s="493"/>
      <c r="J2191" s="494" t="str">
        <f>IF(I2191="","I열의 환율적용방법 선택",IF(I2191="개별환율", "직접입력 하세요.", IF(OR(I2191="가중평균환율",I2191="송금환율"), "직접입력 하세요.", IF(I2191="원화집행", 1, IF(I2191="월별평균환율(미화)",VLOOKUP(MONTH(A2191),월별평균환율!$B$34:$D$45,2,0), IF(I2191="월별평균환율(현지화)",VLOOKUP(MONTH(A2191),월별평균환율!$B$34:$D$45,3,0)))))))</f>
        <v>I열의 환율적용방법 선택</v>
      </c>
      <c r="K2191" s="495">
        <f t="shared" si="34"/>
        <v>0</v>
      </c>
      <c r="L2191" s="491"/>
      <c r="M2191" s="496"/>
      <c r="N2191" s="496"/>
    </row>
    <row r="2192" spans="1:14" x14ac:dyDescent="0.3">
      <c r="A2192" s="490"/>
      <c r="B2192" s="490"/>
      <c r="C2192" s="673" t="e">
        <f>VLOOKUP(F2192,DB!$D$4:$G$403,4,FALSE)</f>
        <v>#N/A</v>
      </c>
      <c r="D2192" s="674" t="e">
        <f>VLOOKUP(F2192,DB!$D$4:$G$403,3,FALSE)</f>
        <v>#N/A</v>
      </c>
      <c r="E2192" s="675" t="e">
        <f>VLOOKUP(F2192,DB!$D$4:$G$403,2,FALSE)</f>
        <v>#N/A</v>
      </c>
      <c r="F2192" s="491"/>
      <c r="G2192" s="491"/>
      <c r="H2192" s="492"/>
      <c r="I2192" s="493"/>
      <c r="J2192" s="494" t="str">
        <f>IF(I2192="","I열의 환율적용방법 선택",IF(I2192="개별환율", "직접입력 하세요.", IF(OR(I2192="가중평균환율",I2192="송금환율"), "직접입력 하세요.", IF(I2192="원화집행", 1, IF(I2192="월별평균환율(미화)",VLOOKUP(MONTH(A2192),월별평균환율!$B$34:$D$45,2,0), IF(I2192="월별평균환율(현지화)",VLOOKUP(MONTH(A2192),월별평균환율!$B$34:$D$45,3,0)))))))</f>
        <v>I열의 환율적용방법 선택</v>
      </c>
      <c r="K2192" s="495">
        <f t="shared" si="34"/>
        <v>0</v>
      </c>
      <c r="L2192" s="491"/>
      <c r="M2192" s="496"/>
      <c r="N2192" s="496"/>
    </row>
    <row r="2193" spans="1:14" x14ac:dyDescent="0.3">
      <c r="A2193" s="490"/>
      <c r="B2193" s="490"/>
      <c r="C2193" s="673" t="e">
        <f>VLOOKUP(F2193,DB!$D$4:$G$403,4,FALSE)</f>
        <v>#N/A</v>
      </c>
      <c r="D2193" s="674" t="e">
        <f>VLOOKUP(F2193,DB!$D$4:$G$403,3,FALSE)</f>
        <v>#N/A</v>
      </c>
      <c r="E2193" s="675" t="e">
        <f>VLOOKUP(F2193,DB!$D$4:$G$403,2,FALSE)</f>
        <v>#N/A</v>
      </c>
      <c r="F2193" s="491"/>
      <c r="G2193" s="491"/>
      <c r="H2193" s="492"/>
      <c r="I2193" s="493"/>
      <c r="J2193" s="494" t="str">
        <f>IF(I2193="","I열의 환율적용방법 선택",IF(I2193="개별환율", "직접입력 하세요.", IF(OR(I2193="가중평균환율",I2193="송금환율"), "직접입력 하세요.", IF(I2193="원화집행", 1, IF(I2193="월별평균환율(미화)",VLOOKUP(MONTH(A2193),월별평균환율!$B$34:$D$45,2,0), IF(I2193="월별평균환율(현지화)",VLOOKUP(MONTH(A2193),월별평균환율!$B$34:$D$45,3,0)))))))</f>
        <v>I열의 환율적용방법 선택</v>
      </c>
      <c r="K2193" s="495">
        <f t="shared" si="34"/>
        <v>0</v>
      </c>
      <c r="L2193" s="491"/>
      <c r="M2193" s="496"/>
      <c r="N2193" s="496"/>
    </row>
    <row r="2194" spans="1:14" x14ac:dyDescent="0.3">
      <c r="A2194" s="490"/>
      <c r="B2194" s="490"/>
      <c r="C2194" s="673" t="e">
        <f>VLOOKUP(F2194,DB!$D$4:$G$403,4,FALSE)</f>
        <v>#N/A</v>
      </c>
      <c r="D2194" s="674" t="e">
        <f>VLOOKUP(F2194,DB!$D$4:$G$403,3,FALSE)</f>
        <v>#N/A</v>
      </c>
      <c r="E2194" s="675" t="e">
        <f>VLOOKUP(F2194,DB!$D$4:$G$403,2,FALSE)</f>
        <v>#N/A</v>
      </c>
      <c r="F2194" s="491"/>
      <c r="G2194" s="491"/>
      <c r="H2194" s="492"/>
      <c r="I2194" s="493"/>
      <c r="J2194" s="494" t="str">
        <f>IF(I2194="","I열의 환율적용방법 선택",IF(I2194="개별환율", "직접입력 하세요.", IF(OR(I2194="가중평균환율",I2194="송금환율"), "직접입력 하세요.", IF(I2194="원화집행", 1, IF(I2194="월별평균환율(미화)",VLOOKUP(MONTH(A2194),월별평균환율!$B$34:$D$45,2,0), IF(I2194="월별평균환율(현지화)",VLOOKUP(MONTH(A2194),월별평균환율!$B$34:$D$45,3,0)))))))</f>
        <v>I열의 환율적용방법 선택</v>
      </c>
      <c r="K2194" s="495">
        <f t="shared" si="34"/>
        <v>0</v>
      </c>
      <c r="L2194" s="491"/>
      <c r="M2194" s="496"/>
      <c r="N2194" s="496"/>
    </row>
    <row r="2195" spans="1:14" x14ac:dyDescent="0.3">
      <c r="A2195" s="490"/>
      <c r="B2195" s="490"/>
      <c r="C2195" s="673" t="e">
        <f>VLOOKUP(F2195,DB!$D$4:$G$403,4,FALSE)</f>
        <v>#N/A</v>
      </c>
      <c r="D2195" s="674" t="e">
        <f>VLOOKUP(F2195,DB!$D$4:$G$403,3,FALSE)</f>
        <v>#N/A</v>
      </c>
      <c r="E2195" s="675" t="e">
        <f>VLOOKUP(F2195,DB!$D$4:$G$403,2,FALSE)</f>
        <v>#N/A</v>
      </c>
      <c r="F2195" s="491"/>
      <c r="G2195" s="491"/>
      <c r="H2195" s="492"/>
      <c r="I2195" s="493"/>
      <c r="J2195" s="494" t="str">
        <f>IF(I2195="","I열의 환율적용방법 선택",IF(I2195="개별환율", "직접입력 하세요.", IF(OR(I2195="가중평균환율",I2195="송금환율"), "직접입력 하세요.", IF(I2195="원화집행", 1, IF(I2195="월별평균환율(미화)",VLOOKUP(MONTH(A2195),월별평균환율!$B$34:$D$45,2,0), IF(I2195="월별평균환율(현지화)",VLOOKUP(MONTH(A2195),월별평균환율!$B$34:$D$45,3,0)))))))</f>
        <v>I열의 환율적용방법 선택</v>
      </c>
      <c r="K2195" s="495">
        <f t="shared" si="34"/>
        <v>0</v>
      </c>
      <c r="L2195" s="491"/>
      <c r="M2195" s="496"/>
      <c r="N2195" s="496"/>
    </row>
    <row r="2196" spans="1:14" x14ac:dyDescent="0.3">
      <c r="A2196" s="490"/>
      <c r="B2196" s="490"/>
      <c r="C2196" s="673" t="e">
        <f>VLOOKUP(F2196,DB!$D$4:$G$403,4,FALSE)</f>
        <v>#N/A</v>
      </c>
      <c r="D2196" s="674" t="e">
        <f>VLOOKUP(F2196,DB!$D$4:$G$403,3,FALSE)</f>
        <v>#N/A</v>
      </c>
      <c r="E2196" s="675" t="e">
        <f>VLOOKUP(F2196,DB!$D$4:$G$403,2,FALSE)</f>
        <v>#N/A</v>
      </c>
      <c r="F2196" s="491"/>
      <c r="G2196" s="491"/>
      <c r="H2196" s="492"/>
      <c r="I2196" s="493"/>
      <c r="J2196" s="494" t="str">
        <f>IF(I2196="","I열의 환율적용방법 선택",IF(I2196="개별환율", "직접입력 하세요.", IF(OR(I2196="가중평균환율",I2196="송금환율"), "직접입력 하세요.", IF(I2196="원화집행", 1, IF(I2196="월별평균환율(미화)",VLOOKUP(MONTH(A2196),월별평균환율!$B$34:$D$45,2,0), IF(I2196="월별평균환율(현지화)",VLOOKUP(MONTH(A2196),월별평균환율!$B$34:$D$45,3,0)))))))</f>
        <v>I열의 환율적용방법 선택</v>
      </c>
      <c r="K2196" s="495">
        <f t="shared" si="34"/>
        <v>0</v>
      </c>
      <c r="L2196" s="491"/>
      <c r="M2196" s="496"/>
      <c r="N2196" s="496"/>
    </row>
    <row r="2197" spans="1:14" x14ac:dyDescent="0.3">
      <c r="A2197" s="490"/>
      <c r="B2197" s="490"/>
      <c r="C2197" s="673" t="e">
        <f>VLOOKUP(F2197,DB!$D$4:$G$403,4,FALSE)</f>
        <v>#N/A</v>
      </c>
      <c r="D2197" s="674" t="e">
        <f>VLOOKUP(F2197,DB!$D$4:$G$403,3,FALSE)</f>
        <v>#N/A</v>
      </c>
      <c r="E2197" s="675" t="e">
        <f>VLOOKUP(F2197,DB!$D$4:$G$403,2,FALSE)</f>
        <v>#N/A</v>
      </c>
      <c r="F2197" s="491"/>
      <c r="G2197" s="491"/>
      <c r="H2197" s="492"/>
      <c r="I2197" s="493"/>
      <c r="J2197" s="494" t="str">
        <f>IF(I2197="","I열의 환율적용방법 선택",IF(I2197="개별환율", "직접입력 하세요.", IF(OR(I2197="가중평균환율",I2197="송금환율"), "직접입력 하세요.", IF(I2197="원화집행", 1, IF(I2197="월별평균환율(미화)",VLOOKUP(MONTH(A2197),월별평균환율!$B$34:$D$45,2,0), IF(I2197="월별평균환율(현지화)",VLOOKUP(MONTH(A2197),월별평균환율!$B$34:$D$45,3,0)))))))</f>
        <v>I열의 환율적용방법 선택</v>
      </c>
      <c r="K2197" s="495">
        <f t="shared" si="34"/>
        <v>0</v>
      </c>
      <c r="L2197" s="491"/>
      <c r="M2197" s="496"/>
      <c r="N2197" s="496"/>
    </row>
    <row r="2198" spans="1:14" x14ac:dyDescent="0.3">
      <c r="A2198" s="490"/>
      <c r="B2198" s="490"/>
      <c r="C2198" s="673" t="e">
        <f>VLOOKUP(F2198,DB!$D$4:$G$403,4,FALSE)</f>
        <v>#N/A</v>
      </c>
      <c r="D2198" s="674" t="e">
        <f>VLOOKUP(F2198,DB!$D$4:$G$403,3,FALSE)</f>
        <v>#N/A</v>
      </c>
      <c r="E2198" s="675" t="e">
        <f>VLOOKUP(F2198,DB!$D$4:$G$403,2,FALSE)</f>
        <v>#N/A</v>
      </c>
      <c r="F2198" s="491"/>
      <c r="G2198" s="491"/>
      <c r="H2198" s="492"/>
      <c r="I2198" s="493"/>
      <c r="J2198" s="494" t="str">
        <f>IF(I2198="","I열의 환율적용방법 선택",IF(I2198="개별환율", "직접입력 하세요.", IF(OR(I2198="가중평균환율",I2198="송금환율"), "직접입력 하세요.", IF(I2198="원화집행", 1, IF(I2198="월별평균환율(미화)",VLOOKUP(MONTH(A2198),월별평균환율!$B$34:$D$45,2,0), IF(I2198="월별평균환율(현지화)",VLOOKUP(MONTH(A2198),월별평균환율!$B$34:$D$45,3,0)))))))</f>
        <v>I열의 환율적용방법 선택</v>
      </c>
      <c r="K2198" s="495">
        <f t="shared" si="34"/>
        <v>0</v>
      </c>
      <c r="L2198" s="491"/>
      <c r="M2198" s="496"/>
      <c r="N2198" s="496"/>
    </row>
    <row r="2199" spans="1:14" x14ac:dyDescent="0.3">
      <c r="A2199" s="490"/>
      <c r="B2199" s="490"/>
      <c r="C2199" s="673" t="e">
        <f>VLOOKUP(F2199,DB!$D$4:$G$403,4,FALSE)</f>
        <v>#N/A</v>
      </c>
      <c r="D2199" s="674" t="e">
        <f>VLOOKUP(F2199,DB!$D$4:$G$403,3,FALSE)</f>
        <v>#N/A</v>
      </c>
      <c r="E2199" s="675" t="e">
        <f>VLOOKUP(F2199,DB!$D$4:$G$403,2,FALSE)</f>
        <v>#N/A</v>
      </c>
      <c r="F2199" s="491"/>
      <c r="G2199" s="491"/>
      <c r="H2199" s="492"/>
      <c r="I2199" s="493"/>
      <c r="J2199" s="494" t="str">
        <f>IF(I2199="","I열의 환율적용방법 선택",IF(I2199="개별환율", "직접입력 하세요.", IF(OR(I2199="가중평균환율",I2199="송금환율"), "직접입력 하세요.", IF(I2199="원화집행", 1, IF(I2199="월별평균환율(미화)",VLOOKUP(MONTH(A2199),월별평균환율!$B$34:$D$45,2,0), IF(I2199="월별평균환율(현지화)",VLOOKUP(MONTH(A2199),월별평균환율!$B$34:$D$45,3,0)))))))</f>
        <v>I열의 환율적용방법 선택</v>
      </c>
      <c r="K2199" s="495">
        <f t="shared" si="34"/>
        <v>0</v>
      </c>
      <c r="L2199" s="491"/>
      <c r="M2199" s="496"/>
      <c r="N2199" s="496"/>
    </row>
    <row r="2200" spans="1:14" x14ac:dyDescent="0.3">
      <c r="A2200" s="490"/>
      <c r="B2200" s="490"/>
      <c r="C2200" s="673" t="e">
        <f>VLOOKUP(F2200,DB!$D$4:$G$403,4,FALSE)</f>
        <v>#N/A</v>
      </c>
      <c r="D2200" s="674" t="e">
        <f>VLOOKUP(F2200,DB!$D$4:$G$403,3,FALSE)</f>
        <v>#N/A</v>
      </c>
      <c r="E2200" s="675" t="e">
        <f>VLOOKUP(F2200,DB!$D$4:$G$403,2,FALSE)</f>
        <v>#N/A</v>
      </c>
      <c r="F2200" s="491"/>
      <c r="G2200" s="491"/>
      <c r="H2200" s="492"/>
      <c r="I2200" s="493"/>
      <c r="J2200" s="494" t="str">
        <f>IF(I2200="","I열의 환율적용방법 선택",IF(I2200="개별환율", "직접입력 하세요.", IF(OR(I2200="가중평균환율",I2200="송금환율"), "직접입력 하세요.", IF(I2200="원화집행", 1, IF(I2200="월별평균환율(미화)",VLOOKUP(MONTH(A2200),월별평균환율!$B$34:$D$45,2,0), IF(I2200="월별평균환율(현지화)",VLOOKUP(MONTH(A2200),월별평균환율!$B$34:$D$45,3,0)))))))</f>
        <v>I열의 환율적용방법 선택</v>
      </c>
      <c r="K2200" s="495">
        <f t="shared" si="34"/>
        <v>0</v>
      </c>
      <c r="L2200" s="491"/>
      <c r="M2200" s="496"/>
      <c r="N2200" s="496"/>
    </row>
    <row r="2201" spans="1:14" x14ac:dyDescent="0.3">
      <c r="A2201" s="490"/>
      <c r="B2201" s="490"/>
      <c r="C2201" s="673" t="e">
        <f>VLOOKUP(F2201,DB!$D$4:$G$403,4,FALSE)</f>
        <v>#N/A</v>
      </c>
      <c r="D2201" s="674" t="e">
        <f>VLOOKUP(F2201,DB!$D$4:$G$403,3,FALSE)</f>
        <v>#N/A</v>
      </c>
      <c r="E2201" s="675" t="e">
        <f>VLOOKUP(F2201,DB!$D$4:$G$403,2,FALSE)</f>
        <v>#N/A</v>
      </c>
      <c r="F2201" s="491"/>
      <c r="G2201" s="491"/>
      <c r="H2201" s="492"/>
      <c r="I2201" s="493"/>
      <c r="J2201" s="494" t="str">
        <f>IF(I2201="","I열의 환율적용방법 선택",IF(I2201="개별환율", "직접입력 하세요.", IF(OR(I2201="가중평균환율",I2201="송금환율"), "직접입력 하세요.", IF(I2201="원화집행", 1, IF(I2201="월별평균환율(미화)",VLOOKUP(MONTH(A2201),월별평균환율!$B$34:$D$45,2,0), IF(I2201="월별평균환율(현지화)",VLOOKUP(MONTH(A2201),월별평균환율!$B$34:$D$45,3,0)))))))</f>
        <v>I열의 환율적용방법 선택</v>
      </c>
      <c r="K2201" s="495">
        <f t="shared" si="34"/>
        <v>0</v>
      </c>
      <c r="L2201" s="491"/>
      <c r="M2201" s="496"/>
      <c r="N2201" s="496"/>
    </row>
    <row r="2202" spans="1:14" x14ac:dyDescent="0.3">
      <c r="A2202" s="490"/>
      <c r="B2202" s="490"/>
      <c r="C2202" s="673" t="e">
        <f>VLOOKUP(F2202,DB!$D$4:$G$403,4,FALSE)</f>
        <v>#N/A</v>
      </c>
      <c r="D2202" s="674" t="e">
        <f>VLOOKUP(F2202,DB!$D$4:$G$403,3,FALSE)</f>
        <v>#N/A</v>
      </c>
      <c r="E2202" s="675" t="e">
        <f>VLOOKUP(F2202,DB!$D$4:$G$403,2,FALSE)</f>
        <v>#N/A</v>
      </c>
      <c r="F2202" s="491"/>
      <c r="G2202" s="491"/>
      <c r="H2202" s="492"/>
      <c r="I2202" s="493"/>
      <c r="J2202" s="494" t="str">
        <f>IF(I2202="","I열의 환율적용방법 선택",IF(I2202="개별환율", "직접입력 하세요.", IF(OR(I2202="가중평균환율",I2202="송금환율"), "직접입력 하세요.", IF(I2202="원화집행", 1, IF(I2202="월별평균환율(미화)",VLOOKUP(MONTH(A2202),월별평균환율!$B$34:$D$45,2,0), IF(I2202="월별평균환율(현지화)",VLOOKUP(MONTH(A2202),월별평균환율!$B$34:$D$45,3,0)))))))</f>
        <v>I열의 환율적용방법 선택</v>
      </c>
      <c r="K2202" s="495">
        <f t="shared" si="34"/>
        <v>0</v>
      </c>
      <c r="L2202" s="491"/>
      <c r="M2202" s="496"/>
      <c r="N2202" s="496"/>
    </row>
    <row r="2203" spans="1:14" x14ac:dyDescent="0.3">
      <c r="A2203" s="490"/>
      <c r="B2203" s="490"/>
      <c r="C2203" s="673" t="e">
        <f>VLOOKUP(F2203,DB!$D$4:$G$403,4,FALSE)</f>
        <v>#N/A</v>
      </c>
      <c r="D2203" s="674" t="e">
        <f>VLOOKUP(F2203,DB!$D$4:$G$403,3,FALSE)</f>
        <v>#N/A</v>
      </c>
      <c r="E2203" s="675" t="e">
        <f>VLOOKUP(F2203,DB!$D$4:$G$403,2,FALSE)</f>
        <v>#N/A</v>
      </c>
      <c r="F2203" s="491"/>
      <c r="G2203" s="491"/>
      <c r="H2203" s="492"/>
      <c r="I2203" s="493"/>
      <c r="J2203" s="494" t="str">
        <f>IF(I2203="","I열의 환율적용방법 선택",IF(I2203="개별환율", "직접입력 하세요.", IF(OR(I2203="가중평균환율",I2203="송금환율"), "직접입력 하세요.", IF(I2203="원화집행", 1, IF(I2203="월별평균환율(미화)",VLOOKUP(MONTH(A2203),월별평균환율!$B$34:$D$45,2,0), IF(I2203="월별평균환율(현지화)",VLOOKUP(MONTH(A2203),월별평균환율!$B$34:$D$45,3,0)))))))</f>
        <v>I열의 환율적용방법 선택</v>
      </c>
      <c r="K2203" s="495">
        <f t="shared" si="34"/>
        <v>0</v>
      </c>
      <c r="L2203" s="491"/>
      <c r="M2203" s="496"/>
      <c r="N2203" s="496"/>
    </row>
    <row r="2204" spans="1:14" x14ac:dyDescent="0.3">
      <c r="A2204" s="490"/>
      <c r="B2204" s="490"/>
      <c r="C2204" s="673" t="e">
        <f>VLOOKUP(F2204,DB!$D$4:$G$403,4,FALSE)</f>
        <v>#N/A</v>
      </c>
      <c r="D2204" s="674" t="e">
        <f>VLOOKUP(F2204,DB!$D$4:$G$403,3,FALSE)</f>
        <v>#N/A</v>
      </c>
      <c r="E2204" s="675" t="e">
        <f>VLOOKUP(F2204,DB!$D$4:$G$403,2,FALSE)</f>
        <v>#N/A</v>
      </c>
      <c r="F2204" s="491"/>
      <c r="G2204" s="491"/>
      <c r="H2204" s="492"/>
      <c r="I2204" s="493"/>
      <c r="J2204" s="494" t="str">
        <f>IF(I2204="","I열의 환율적용방법 선택",IF(I2204="개별환율", "직접입력 하세요.", IF(OR(I2204="가중평균환율",I2204="송금환율"), "직접입력 하세요.", IF(I2204="원화집행", 1, IF(I2204="월별평균환율(미화)",VLOOKUP(MONTH(A2204),월별평균환율!$B$34:$D$45,2,0), IF(I2204="월별평균환율(현지화)",VLOOKUP(MONTH(A2204),월별평균환율!$B$34:$D$45,3,0)))))))</f>
        <v>I열의 환율적용방법 선택</v>
      </c>
      <c r="K2204" s="495">
        <f t="shared" si="34"/>
        <v>0</v>
      </c>
      <c r="L2204" s="491"/>
      <c r="M2204" s="496"/>
      <c r="N2204" s="496"/>
    </row>
    <row r="2205" spans="1:14" x14ac:dyDescent="0.3">
      <c r="A2205" s="490"/>
      <c r="B2205" s="490"/>
      <c r="C2205" s="673" t="e">
        <f>VLOOKUP(F2205,DB!$D$4:$G$403,4,FALSE)</f>
        <v>#N/A</v>
      </c>
      <c r="D2205" s="674" t="e">
        <f>VLOOKUP(F2205,DB!$D$4:$G$403,3,FALSE)</f>
        <v>#N/A</v>
      </c>
      <c r="E2205" s="675" t="e">
        <f>VLOOKUP(F2205,DB!$D$4:$G$403,2,FALSE)</f>
        <v>#N/A</v>
      </c>
      <c r="F2205" s="491"/>
      <c r="G2205" s="491"/>
      <c r="H2205" s="492"/>
      <c r="I2205" s="493"/>
      <c r="J2205" s="494" t="str">
        <f>IF(I2205="","I열의 환율적용방법 선택",IF(I2205="개별환율", "직접입력 하세요.", IF(OR(I2205="가중평균환율",I2205="송금환율"), "직접입력 하세요.", IF(I2205="원화집행", 1, IF(I2205="월별평균환율(미화)",VLOOKUP(MONTH(A2205),월별평균환율!$B$34:$D$45,2,0), IF(I2205="월별평균환율(현지화)",VLOOKUP(MONTH(A2205),월별평균환율!$B$34:$D$45,3,0)))))))</f>
        <v>I열의 환율적용방법 선택</v>
      </c>
      <c r="K2205" s="495">
        <f t="shared" si="34"/>
        <v>0</v>
      </c>
      <c r="L2205" s="491"/>
      <c r="M2205" s="496"/>
      <c r="N2205" s="496"/>
    </row>
    <row r="2206" spans="1:14" x14ac:dyDescent="0.3">
      <c r="A2206" s="490"/>
      <c r="B2206" s="490"/>
      <c r="C2206" s="673" t="e">
        <f>VLOOKUP(F2206,DB!$D$4:$G$403,4,FALSE)</f>
        <v>#N/A</v>
      </c>
      <c r="D2206" s="674" t="e">
        <f>VLOOKUP(F2206,DB!$D$4:$G$403,3,FALSE)</f>
        <v>#N/A</v>
      </c>
      <c r="E2206" s="675" t="e">
        <f>VLOOKUP(F2206,DB!$D$4:$G$403,2,FALSE)</f>
        <v>#N/A</v>
      </c>
      <c r="F2206" s="491"/>
      <c r="G2206" s="491"/>
      <c r="H2206" s="492"/>
      <c r="I2206" s="493"/>
      <c r="J2206" s="494" t="str">
        <f>IF(I2206="","I열의 환율적용방법 선택",IF(I2206="개별환율", "직접입력 하세요.", IF(OR(I2206="가중평균환율",I2206="송금환율"), "직접입력 하세요.", IF(I2206="원화집행", 1, IF(I2206="월별평균환율(미화)",VLOOKUP(MONTH(A2206),월별평균환율!$B$34:$D$45,2,0), IF(I2206="월별평균환율(현지화)",VLOOKUP(MONTH(A2206),월별평균환율!$B$34:$D$45,3,0)))))))</f>
        <v>I열의 환율적용방법 선택</v>
      </c>
      <c r="K2206" s="495">
        <f t="shared" si="34"/>
        <v>0</v>
      </c>
      <c r="L2206" s="491"/>
      <c r="M2206" s="496"/>
      <c r="N2206" s="496"/>
    </row>
    <row r="2207" spans="1:14" x14ac:dyDescent="0.3">
      <c r="A2207" s="490"/>
      <c r="B2207" s="490"/>
      <c r="C2207" s="673" t="e">
        <f>VLOOKUP(F2207,DB!$D$4:$G$403,4,FALSE)</f>
        <v>#N/A</v>
      </c>
      <c r="D2207" s="674" t="e">
        <f>VLOOKUP(F2207,DB!$D$4:$G$403,3,FALSE)</f>
        <v>#N/A</v>
      </c>
      <c r="E2207" s="675" t="e">
        <f>VLOOKUP(F2207,DB!$D$4:$G$403,2,FALSE)</f>
        <v>#N/A</v>
      </c>
      <c r="F2207" s="491"/>
      <c r="G2207" s="491"/>
      <c r="H2207" s="492"/>
      <c r="I2207" s="493"/>
      <c r="J2207" s="494" t="str">
        <f>IF(I2207="","I열의 환율적용방법 선택",IF(I2207="개별환율", "직접입력 하세요.", IF(OR(I2207="가중평균환율",I2207="송금환율"), "직접입력 하세요.", IF(I2207="원화집행", 1, IF(I2207="월별평균환율(미화)",VLOOKUP(MONTH(A2207),월별평균환율!$B$34:$D$45,2,0), IF(I2207="월별평균환율(현지화)",VLOOKUP(MONTH(A2207),월별평균환율!$B$34:$D$45,3,0)))))))</f>
        <v>I열의 환율적용방법 선택</v>
      </c>
      <c r="K2207" s="495">
        <f t="shared" si="34"/>
        <v>0</v>
      </c>
      <c r="L2207" s="491"/>
      <c r="M2207" s="496"/>
      <c r="N2207" s="496"/>
    </row>
    <row r="2208" spans="1:14" x14ac:dyDescent="0.3">
      <c r="A2208" s="490"/>
      <c r="B2208" s="490"/>
      <c r="C2208" s="673" t="e">
        <f>VLOOKUP(F2208,DB!$D$4:$G$403,4,FALSE)</f>
        <v>#N/A</v>
      </c>
      <c r="D2208" s="674" t="e">
        <f>VLOOKUP(F2208,DB!$D$4:$G$403,3,FALSE)</f>
        <v>#N/A</v>
      </c>
      <c r="E2208" s="675" t="e">
        <f>VLOOKUP(F2208,DB!$D$4:$G$403,2,FALSE)</f>
        <v>#N/A</v>
      </c>
      <c r="F2208" s="491"/>
      <c r="G2208" s="491"/>
      <c r="H2208" s="492"/>
      <c r="I2208" s="493"/>
      <c r="J2208" s="494" t="str">
        <f>IF(I2208="","I열의 환율적용방법 선택",IF(I2208="개별환율", "직접입력 하세요.", IF(OR(I2208="가중평균환율",I2208="송금환율"), "직접입력 하세요.", IF(I2208="원화집행", 1, IF(I2208="월별평균환율(미화)",VLOOKUP(MONTH(A2208),월별평균환율!$B$34:$D$45,2,0), IF(I2208="월별평균환율(현지화)",VLOOKUP(MONTH(A2208),월별평균환율!$B$34:$D$45,3,0)))))))</f>
        <v>I열의 환율적용방법 선택</v>
      </c>
      <c r="K2208" s="495">
        <f t="shared" si="34"/>
        <v>0</v>
      </c>
      <c r="L2208" s="491"/>
      <c r="M2208" s="496"/>
      <c r="N2208" s="496"/>
    </row>
    <row r="2209" spans="1:14" x14ac:dyDescent="0.3">
      <c r="A2209" s="490"/>
      <c r="B2209" s="490"/>
      <c r="C2209" s="673" t="e">
        <f>VLOOKUP(F2209,DB!$D$4:$G$403,4,FALSE)</f>
        <v>#N/A</v>
      </c>
      <c r="D2209" s="674" t="e">
        <f>VLOOKUP(F2209,DB!$D$4:$G$403,3,FALSE)</f>
        <v>#N/A</v>
      </c>
      <c r="E2209" s="675" t="e">
        <f>VLOOKUP(F2209,DB!$D$4:$G$403,2,FALSE)</f>
        <v>#N/A</v>
      </c>
      <c r="F2209" s="491"/>
      <c r="G2209" s="491"/>
      <c r="H2209" s="492"/>
      <c r="I2209" s="493"/>
      <c r="J2209" s="494" t="str">
        <f>IF(I2209="","I열의 환율적용방법 선택",IF(I2209="개별환율", "직접입력 하세요.", IF(OR(I2209="가중평균환율",I2209="송금환율"), "직접입력 하세요.", IF(I2209="원화집행", 1, IF(I2209="월별평균환율(미화)",VLOOKUP(MONTH(A2209),월별평균환율!$B$34:$D$45,2,0), IF(I2209="월별평균환율(현지화)",VLOOKUP(MONTH(A2209),월별평균환율!$B$34:$D$45,3,0)))))))</f>
        <v>I열의 환율적용방법 선택</v>
      </c>
      <c r="K2209" s="495">
        <f t="shared" si="34"/>
        <v>0</v>
      </c>
      <c r="L2209" s="491"/>
      <c r="M2209" s="496"/>
      <c r="N2209" s="496"/>
    </row>
    <row r="2210" spans="1:14" x14ac:dyDescent="0.3">
      <c r="A2210" s="490"/>
      <c r="B2210" s="490"/>
      <c r="C2210" s="673" t="e">
        <f>VLOOKUP(F2210,DB!$D$4:$G$403,4,FALSE)</f>
        <v>#N/A</v>
      </c>
      <c r="D2210" s="674" t="e">
        <f>VLOOKUP(F2210,DB!$D$4:$G$403,3,FALSE)</f>
        <v>#N/A</v>
      </c>
      <c r="E2210" s="675" t="e">
        <f>VLOOKUP(F2210,DB!$D$4:$G$403,2,FALSE)</f>
        <v>#N/A</v>
      </c>
      <c r="F2210" s="491"/>
      <c r="G2210" s="491"/>
      <c r="H2210" s="492"/>
      <c r="I2210" s="493"/>
      <c r="J2210" s="494" t="str">
        <f>IF(I2210="","I열의 환율적용방법 선택",IF(I2210="개별환율", "직접입력 하세요.", IF(OR(I2210="가중평균환율",I2210="송금환율"), "직접입력 하세요.", IF(I2210="원화집행", 1, IF(I2210="월별평균환율(미화)",VLOOKUP(MONTH(A2210),월별평균환율!$B$34:$D$45,2,0), IF(I2210="월별평균환율(현지화)",VLOOKUP(MONTH(A2210),월별평균환율!$B$34:$D$45,3,0)))))))</f>
        <v>I열의 환율적용방법 선택</v>
      </c>
      <c r="K2210" s="495">
        <f t="shared" si="34"/>
        <v>0</v>
      </c>
      <c r="L2210" s="491"/>
      <c r="M2210" s="496"/>
      <c r="N2210" s="496"/>
    </row>
    <row r="2211" spans="1:14" x14ac:dyDescent="0.3">
      <c r="A2211" s="490"/>
      <c r="B2211" s="490"/>
      <c r="C2211" s="673" t="e">
        <f>VLOOKUP(F2211,DB!$D$4:$G$403,4,FALSE)</f>
        <v>#N/A</v>
      </c>
      <c r="D2211" s="674" t="e">
        <f>VLOOKUP(F2211,DB!$D$4:$G$403,3,FALSE)</f>
        <v>#N/A</v>
      </c>
      <c r="E2211" s="675" t="e">
        <f>VLOOKUP(F2211,DB!$D$4:$G$403,2,FALSE)</f>
        <v>#N/A</v>
      </c>
      <c r="F2211" s="491"/>
      <c r="G2211" s="491"/>
      <c r="H2211" s="492"/>
      <c r="I2211" s="493"/>
      <c r="J2211" s="494" t="str">
        <f>IF(I2211="","I열의 환율적용방법 선택",IF(I2211="개별환율", "직접입력 하세요.", IF(OR(I2211="가중평균환율",I2211="송금환율"), "직접입력 하세요.", IF(I2211="원화집행", 1, IF(I2211="월별평균환율(미화)",VLOOKUP(MONTH(A2211),월별평균환율!$B$34:$D$45,2,0), IF(I2211="월별평균환율(현지화)",VLOOKUP(MONTH(A2211),월별평균환율!$B$34:$D$45,3,0)))))))</f>
        <v>I열의 환율적용방법 선택</v>
      </c>
      <c r="K2211" s="495">
        <f t="shared" si="34"/>
        <v>0</v>
      </c>
      <c r="L2211" s="491"/>
      <c r="M2211" s="496"/>
      <c r="N2211" s="496"/>
    </row>
    <row r="2212" spans="1:14" x14ac:dyDescent="0.3">
      <c r="A2212" s="490"/>
      <c r="B2212" s="490"/>
      <c r="C2212" s="673" t="e">
        <f>VLOOKUP(F2212,DB!$D$4:$G$403,4,FALSE)</f>
        <v>#N/A</v>
      </c>
      <c r="D2212" s="674" t="e">
        <f>VLOOKUP(F2212,DB!$D$4:$G$403,3,FALSE)</f>
        <v>#N/A</v>
      </c>
      <c r="E2212" s="675" t="e">
        <f>VLOOKUP(F2212,DB!$D$4:$G$403,2,FALSE)</f>
        <v>#N/A</v>
      </c>
      <c r="F2212" s="491"/>
      <c r="G2212" s="491"/>
      <c r="H2212" s="492"/>
      <c r="I2212" s="493"/>
      <c r="J2212" s="494" t="str">
        <f>IF(I2212="","I열의 환율적용방법 선택",IF(I2212="개별환율", "직접입력 하세요.", IF(OR(I2212="가중평균환율",I2212="송금환율"), "직접입력 하세요.", IF(I2212="원화집행", 1, IF(I2212="월별평균환율(미화)",VLOOKUP(MONTH(A2212),월별평균환율!$B$34:$D$45,2,0), IF(I2212="월별평균환율(현지화)",VLOOKUP(MONTH(A2212),월별평균환율!$B$34:$D$45,3,0)))))))</f>
        <v>I열의 환율적용방법 선택</v>
      </c>
      <c r="K2212" s="495">
        <f t="shared" si="34"/>
        <v>0</v>
      </c>
      <c r="L2212" s="491"/>
      <c r="M2212" s="496"/>
      <c r="N2212" s="496"/>
    </row>
    <row r="2213" spans="1:14" x14ac:dyDescent="0.3">
      <c r="A2213" s="490"/>
      <c r="B2213" s="490"/>
      <c r="C2213" s="673" t="e">
        <f>VLOOKUP(F2213,DB!$D$4:$G$403,4,FALSE)</f>
        <v>#N/A</v>
      </c>
      <c r="D2213" s="674" t="e">
        <f>VLOOKUP(F2213,DB!$D$4:$G$403,3,FALSE)</f>
        <v>#N/A</v>
      </c>
      <c r="E2213" s="675" t="e">
        <f>VLOOKUP(F2213,DB!$D$4:$G$403,2,FALSE)</f>
        <v>#N/A</v>
      </c>
      <c r="F2213" s="491"/>
      <c r="G2213" s="491"/>
      <c r="H2213" s="492"/>
      <c r="I2213" s="493"/>
      <c r="J2213" s="494" t="str">
        <f>IF(I2213="","I열의 환율적용방법 선택",IF(I2213="개별환율", "직접입력 하세요.", IF(OR(I2213="가중평균환율",I2213="송금환율"), "직접입력 하세요.", IF(I2213="원화집행", 1, IF(I2213="월별평균환율(미화)",VLOOKUP(MONTH(A2213),월별평균환율!$B$34:$D$45,2,0), IF(I2213="월별평균환율(현지화)",VLOOKUP(MONTH(A2213),월별평균환율!$B$34:$D$45,3,0)))))))</f>
        <v>I열의 환율적용방법 선택</v>
      </c>
      <c r="K2213" s="495">
        <f t="shared" si="34"/>
        <v>0</v>
      </c>
      <c r="L2213" s="491"/>
      <c r="M2213" s="496"/>
      <c r="N2213" s="496"/>
    </row>
    <row r="2214" spans="1:14" x14ac:dyDescent="0.3">
      <c r="A2214" s="490"/>
      <c r="B2214" s="490"/>
      <c r="C2214" s="673" t="e">
        <f>VLOOKUP(F2214,DB!$D$4:$G$403,4,FALSE)</f>
        <v>#N/A</v>
      </c>
      <c r="D2214" s="674" t="e">
        <f>VLOOKUP(F2214,DB!$D$4:$G$403,3,FALSE)</f>
        <v>#N/A</v>
      </c>
      <c r="E2214" s="675" t="e">
        <f>VLOOKUP(F2214,DB!$D$4:$G$403,2,FALSE)</f>
        <v>#N/A</v>
      </c>
      <c r="F2214" s="491"/>
      <c r="G2214" s="491"/>
      <c r="H2214" s="492"/>
      <c r="I2214" s="493"/>
      <c r="J2214" s="494" t="str">
        <f>IF(I2214="","I열의 환율적용방법 선택",IF(I2214="개별환율", "직접입력 하세요.", IF(OR(I2214="가중평균환율",I2214="송금환율"), "직접입력 하세요.", IF(I2214="원화집행", 1, IF(I2214="월별평균환율(미화)",VLOOKUP(MONTH(A2214),월별평균환율!$B$34:$D$45,2,0), IF(I2214="월별평균환율(현지화)",VLOOKUP(MONTH(A2214),월별평균환율!$B$34:$D$45,3,0)))))))</f>
        <v>I열의 환율적용방법 선택</v>
      </c>
      <c r="K2214" s="495">
        <f t="shared" si="34"/>
        <v>0</v>
      </c>
      <c r="L2214" s="491"/>
      <c r="M2214" s="496"/>
      <c r="N2214" s="496"/>
    </row>
    <row r="2215" spans="1:14" x14ac:dyDescent="0.3">
      <c r="A2215" s="490"/>
      <c r="B2215" s="490"/>
      <c r="C2215" s="673" t="e">
        <f>VLOOKUP(F2215,DB!$D$4:$G$403,4,FALSE)</f>
        <v>#N/A</v>
      </c>
      <c r="D2215" s="674" t="e">
        <f>VLOOKUP(F2215,DB!$D$4:$G$403,3,FALSE)</f>
        <v>#N/A</v>
      </c>
      <c r="E2215" s="675" t="e">
        <f>VLOOKUP(F2215,DB!$D$4:$G$403,2,FALSE)</f>
        <v>#N/A</v>
      </c>
      <c r="F2215" s="491"/>
      <c r="G2215" s="491"/>
      <c r="H2215" s="492"/>
      <c r="I2215" s="493"/>
      <c r="J2215" s="494" t="str">
        <f>IF(I2215="","I열의 환율적용방법 선택",IF(I2215="개별환율", "직접입력 하세요.", IF(OR(I2215="가중평균환율",I2215="송금환율"), "직접입력 하세요.", IF(I2215="원화집행", 1, IF(I2215="월별평균환율(미화)",VLOOKUP(MONTH(A2215),월별평균환율!$B$34:$D$45,2,0), IF(I2215="월별평균환율(현지화)",VLOOKUP(MONTH(A2215),월별평균환율!$B$34:$D$45,3,0)))))))</f>
        <v>I열의 환율적용방법 선택</v>
      </c>
      <c r="K2215" s="495">
        <f t="shared" si="34"/>
        <v>0</v>
      </c>
      <c r="L2215" s="491"/>
      <c r="M2215" s="496"/>
      <c r="N2215" s="496"/>
    </row>
    <row r="2216" spans="1:14" x14ac:dyDescent="0.3">
      <c r="A2216" s="490"/>
      <c r="B2216" s="490"/>
      <c r="C2216" s="673" t="e">
        <f>VLOOKUP(F2216,DB!$D$4:$G$403,4,FALSE)</f>
        <v>#N/A</v>
      </c>
      <c r="D2216" s="674" t="e">
        <f>VLOOKUP(F2216,DB!$D$4:$G$403,3,FALSE)</f>
        <v>#N/A</v>
      </c>
      <c r="E2216" s="675" t="e">
        <f>VLOOKUP(F2216,DB!$D$4:$G$403,2,FALSE)</f>
        <v>#N/A</v>
      </c>
      <c r="F2216" s="491"/>
      <c r="G2216" s="491"/>
      <c r="H2216" s="492"/>
      <c r="I2216" s="493"/>
      <c r="J2216" s="494" t="str">
        <f>IF(I2216="","I열의 환율적용방법 선택",IF(I2216="개별환율", "직접입력 하세요.", IF(OR(I2216="가중평균환율",I2216="송금환율"), "직접입력 하세요.", IF(I2216="원화집행", 1, IF(I2216="월별평균환율(미화)",VLOOKUP(MONTH(A2216),월별평균환율!$B$34:$D$45,2,0), IF(I2216="월별평균환율(현지화)",VLOOKUP(MONTH(A2216),월별평균환율!$B$34:$D$45,3,0)))))))</f>
        <v>I열의 환율적용방법 선택</v>
      </c>
      <c r="K2216" s="495">
        <f t="shared" si="34"/>
        <v>0</v>
      </c>
      <c r="L2216" s="491"/>
      <c r="M2216" s="496"/>
      <c r="N2216" s="496"/>
    </row>
    <row r="2217" spans="1:14" x14ac:dyDescent="0.3">
      <c r="A2217" s="490"/>
      <c r="B2217" s="490"/>
      <c r="C2217" s="673" t="e">
        <f>VLOOKUP(F2217,DB!$D$4:$G$403,4,FALSE)</f>
        <v>#N/A</v>
      </c>
      <c r="D2217" s="674" t="e">
        <f>VLOOKUP(F2217,DB!$D$4:$G$403,3,FALSE)</f>
        <v>#N/A</v>
      </c>
      <c r="E2217" s="675" t="e">
        <f>VLOOKUP(F2217,DB!$D$4:$G$403,2,FALSE)</f>
        <v>#N/A</v>
      </c>
      <c r="F2217" s="491"/>
      <c r="G2217" s="491"/>
      <c r="H2217" s="492"/>
      <c r="I2217" s="493"/>
      <c r="J2217" s="494" t="str">
        <f>IF(I2217="","I열의 환율적용방법 선택",IF(I2217="개별환율", "직접입력 하세요.", IF(OR(I2217="가중평균환율",I2217="송금환율"), "직접입력 하세요.", IF(I2217="원화집행", 1, IF(I2217="월별평균환율(미화)",VLOOKUP(MONTH(A2217),월별평균환율!$B$34:$D$45,2,0), IF(I2217="월별평균환율(현지화)",VLOOKUP(MONTH(A2217),월별평균환율!$B$34:$D$45,3,0)))))))</f>
        <v>I열의 환율적용방법 선택</v>
      </c>
      <c r="K2217" s="495">
        <f t="shared" si="34"/>
        <v>0</v>
      </c>
      <c r="L2217" s="491"/>
      <c r="M2217" s="496"/>
      <c r="N2217" s="496"/>
    </row>
    <row r="2218" spans="1:14" x14ac:dyDescent="0.3">
      <c r="A2218" s="490"/>
      <c r="B2218" s="490"/>
      <c r="C2218" s="673" t="e">
        <f>VLOOKUP(F2218,DB!$D$4:$G$403,4,FALSE)</f>
        <v>#N/A</v>
      </c>
      <c r="D2218" s="674" t="e">
        <f>VLOOKUP(F2218,DB!$D$4:$G$403,3,FALSE)</f>
        <v>#N/A</v>
      </c>
      <c r="E2218" s="675" t="e">
        <f>VLOOKUP(F2218,DB!$D$4:$G$403,2,FALSE)</f>
        <v>#N/A</v>
      </c>
      <c r="F2218" s="491"/>
      <c r="G2218" s="491"/>
      <c r="H2218" s="492"/>
      <c r="I2218" s="493"/>
      <c r="J2218" s="494" t="str">
        <f>IF(I2218="","I열의 환율적용방법 선택",IF(I2218="개별환율", "직접입력 하세요.", IF(OR(I2218="가중평균환율",I2218="송금환율"), "직접입력 하세요.", IF(I2218="원화집행", 1, IF(I2218="월별평균환율(미화)",VLOOKUP(MONTH(A2218),월별평균환율!$B$34:$D$45,2,0), IF(I2218="월별평균환율(현지화)",VLOOKUP(MONTH(A2218),월별평균환율!$B$34:$D$45,3,0)))))))</f>
        <v>I열의 환율적용방법 선택</v>
      </c>
      <c r="K2218" s="495">
        <f t="shared" si="34"/>
        <v>0</v>
      </c>
      <c r="L2218" s="491"/>
      <c r="M2218" s="496"/>
      <c r="N2218" s="496"/>
    </row>
    <row r="2219" spans="1:14" x14ac:dyDescent="0.3">
      <c r="A2219" s="490"/>
      <c r="B2219" s="490"/>
      <c r="C2219" s="673" t="e">
        <f>VLOOKUP(F2219,DB!$D$4:$G$403,4,FALSE)</f>
        <v>#N/A</v>
      </c>
      <c r="D2219" s="674" t="e">
        <f>VLOOKUP(F2219,DB!$D$4:$G$403,3,FALSE)</f>
        <v>#N/A</v>
      </c>
      <c r="E2219" s="675" t="e">
        <f>VLOOKUP(F2219,DB!$D$4:$G$403,2,FALSE)</f>
        <v>#N/A</v>
      </c>
      <c r="F2219" s="491"/>
      <c r="G2219" s="491"/>
      <c r="H2219" s="492"/>
      <c r="I2219" s="493"/>
      <c r="J2219" s="494" t="str">
        <f>IF(I2219="","I열의 환율적용방법 선택",IF(I2219="개별환율", "직접입력 하세요.", IF(OR(I2219="가중평균환율",I2219="송금환율"), "직접입력 하세요.", IF(I2219="원화집행", 1, IF(I2219="월별평균환율(미화)",VLOOKUP(MONTH(A2219),월별평균환율!$B$34:$D$45,2,0), IF(I2219="월별평균환율(현지화)",VLOOKUP(MONTH(A2219),월별평균환율!$B$34:$D$45,3,0)))))))</f>
        <v>I열의 환율적용방법 선택</v>
      </c>
      <c r="K2219" s="495">
        <f t="shared" si="34"/>
        <v>0</v>
      </c>
      <c r="L2219" s="491"/>
      <c r="M2219" s="496"/>
      <c r="N2219" s="496"/>
    </row>
    <row r="2220" spans="1:14" x14ac:dyDescent="0.3">
      <c r="A2220" s="490"/>
      <c r="B2220" s="490"/>
      <c r="C2220" s="673" t="e">
        <f>VLOOKUP(F2220,DB!$D$4:$G$403,4,FALSE)</f>
        <v>#N/A</v>
      </c>
      <c r="D2220" s="674" t="e">
        <f>VLOOKUP(F2220,DB!$D$4:$G$403,3,FALSE)</f>
        <v>#N/A</v>
      </c>
      <c r="E2220" s="675" t="e">
        <f>VLOOKUP(F2220,DB!$D$4:$G$403,2,FALSE)</f>
        <v>#N/A</v>
      </c>
      <c r="F2220" s="491"/>
      <c r="G2220" s="491"/>
      <c r="H2220" s="492"/>
      <c r="I2220" s="493"/>
      <c r="J2220" s="494" t="str">
        <f>IF(I2220="","I열의 환율적용방법 선택",IF(I2220="개별환율", "직접입력 하세요.", IF(OR(I2220="가중평균환율",I2220="송금환율"), "직접입력 하세요.", IF(I2220="원화집행", 1, IF(I2220="월별평균환율(미화)",VLOOKUP(MONTH(A2220),월별평균환율!$B$34:$D$45,2,0), IF(I2220="월별평균환율(현지화)",VLOOKUP(MONTH(A2220),월별평균환율!$B$34:$D$45,3,0)))))))</f>
        <v>I열의 환율적용방법 선택</v>
      </c>
      <c r="K2220" s="495">
        <f t="shared" si="34"/>
        <v>0</v>
      </c>
      <c r="L2220" s="491"/>
      <c r="M2220" s="496"/>
      <c r="N2220" s="496"/>
    </row>
    <row r="2221" spans="1:14" x14ac:dyDescent="0.3">
      <c r="A2221" s="490"/>
      <c r="B2221" s="490"/>
      <c r="C2221" s="673" t="e">
        <f>VLOOKUP(F2221,DB!$D$4:$G$403,4,FALSE)</f>
        <v>#N/A</v>
      </c>
      <c r="D2221" s="674" t="e">
        <f>VLOOKUP(F2221,DB!$D$4:$G$403,3,FALSE)</f>
        <v>#N/A</v>
      </c>
      <c r="E2221" s="675" t="e">
        <f>VLOOKUP(F2221,DB!$D$4:$G$403,2,FALSE)</f>
        <v>#N/A</v>
      </c>
      <c r="F2221" s="491"/>
      <c r="G2221" s="491"/>
      <c r="H2221" s="492"/>
      <c r="I2221" s="493"/>
      <c r="J2221" s="494" t="str">
        <f>IF(I2221="","I열의 환율적용방법 선택",IF(I2221="개별환율", "직접입력 하세요.", IF(OR(I2221="가중평균환율",I2221="송금환율"), "직접입력 하세요.", IF(I2221="원화집행", 1, IF(I2221="월별평균환율(미화)",VLOOKUP(MONTH(A2221),월별평균환율!$B$34:$D$45,2,0), IF(I2221="월별평균환율(현지화)",VLOOKUP(MONTH(A2221),월별평균환율!$B$34:$D$45,3,0)))))))</f>
        <v>I열의 환율적용방법 선택</v>
      </c>
      <c r="K2221" s="495">
        <f t="shared" si="34"/>
        <v>0</v>
      </c>
      <c r="L2221" s="491"/>
      <c r="M2221" s="496"/>
      <c r="N2221" s="496"/>
    </row>
    <row r="2222" spans="1:14" x14ac:dyDescent="0.3">
      <c r="A2222" s="490"/>
      <c r="B2222" s="490"/>
      <c r="C2222" s="673" t="e">
        <f>VLOOKUP(F2222,DB!$D$4:$G$403,4,FALSE)</f>
        <v>#N/A</v>
      </c>
      <c r="D2222" s="674" t="e">
        <f>VLOOKUP(F2222,DB!$D$4:$G$403,3,FALSE)</f>
        <v>#N/A</v>
      </c>
      <c r="E2222" s="675" t="e">
        <f>VLOOKUP(F2222,DB!$D$4:$G$403,2,FALSE)</f>
        <v>#N/A</v>
      </c>
      <c r="F2222" s="491"/>
      <c r="G2222" s="491"/>
      <c r="H2222" s="492"/>
      <c r="I2222" s="493"/>
      <c r="J2222" s="494" t="str">
        <f>IF(I2222="","I열의 환율적용방법 선택",IF(I2222="개별환율", "직접입력 하세요.", IF(OR(I2222="가중평균환율",I2222="송금환율"), "직접입력 하세요.", IF(I2222="원화집행", 1, IF(I2222="월별평균환율(미화)",VLOOKUP(MONTH(A2222),월별평균환율!$B$34:$D$45,2,0), IF(I2222="월별평균환율(현지화)",VLOOKUP(MONTH(A2222),월별평균환율!$B$34:$D$45,3,0)))))))</f>
        <v>I열의 환율적용방법 선택</v>
      </c>
      <c r="K2222" s="495">
        <f t="shared" si="34"/>
        <v>0</v>
      </c>
      <c r="L2222" s="491"/>
      <c r="M2222" s="496"/>
      <c r="N2222" s="496"/>
    </row>
    <row r="2223" spans="1:14" x14ac:dyDescent="0.3">
      <c r="A2223" s="490"/>
      <c r="B2223" s="490"/>
      <c r="C2223" s="673" t="e">
        <f>VLOOKUP(F2223,DB!$D$4:$G$403,4,FALSE)</f>
        <v>#N/A</v>
      </c>
      <c r="D2223" s="674" t="e">
        <f>VLOOKUP(F2223,DB!$D$4:$G$403,3,FALSE)</f>
        <v>#N/A</v>
      </c>
      <c r="E2223" s="675" t="e">
        <f>VLOOKUP(F2223,DB!$D$4:$G$403,2,FALSE)</f>
        <v>#N/A</v>
      </c>
      <c r="F2223" s="491"/>
      <c r="G2223" s="491"/>
      <c r="H2223" s="492"/>
      <c r="I2223" s="493"/>
      <c r="J2223" s="494" t="str">
        <f>IF(I2223="","I열의 환율적용방법 선택",IF(I2223="개별환율", "직접입력 하세요.", IF(OR(I2223="가중평균환율",I2223="송금환율"), "직접입력 하세요.", IF(I2223="원화집행", 1, IF(I2223="월별평균환율(미화)",VLOOKUP(MONTH(A2223),월별평균환율!$B$34:$D$45,2,0), IF(I2223="월별평균환율(현지화)",VLOOKUP(MONTH(A2223),월별평균환율!$B$34:$D$45,3,0)))))))</f>
        <v>I열의 환율적용방법 선택</v>
      </c>
      <c r="K2223" s="495">
        <f t="shared" si="34"/>
        <v>0</v>
      </c>
      <c r="L2223" s="491"/>
      <c r="M2223" s="496"/>
      <c r="N2223" s="496"/>
    </row>
    <row r="2224" spans="1:14" x14ac:dyDescent="0.3">
      <c r="A2224" s="490"/>
      <c r="B2224" s="490"/>
      <c r="C2224" s="673" t="e">
        <f>VLOOKUP(F2224,DB!$D$4:$G$403,4,FALSE)</f>
        <v>#N/A</v>
      </c>
      <c r="D2224" s="674" t="e">
        <f>VLOOKUP(F2224,DB!$D$4:$G$403,3,FALSE)</f>
        <v>#N/A</v>
      </c>
      <c r="E2224" s="675" t="e">
        <f>VLOOKUP(F2224,DB!$D$4:$G$403,2,FALSE)</f>
        <v>#N/A</v>
      </c>
      <c r="F2224" s="491"/>
      <c r="G2224" s="491"/>
      <c r="H2224" s="492"/>
      <c r="I2224" s="493"/>
      <c r="J2224" s="494" t="str">
        <f>IF(I2224="","I열의 환율적용방법 선택",IF(I2224="개별환율", "직접입력 하세요.", IF(OR(I2224="가중평균환율",I2224="송금환율"), "직접입력 하세요.", IF(I2224="원화집행", 1, IF(I2224="월별평균환율(미화)",VLOOKUP(MONTH(A2224),월별평균환율!$B$34:$D$45,2,0), IF(I2224="월별평균환율(현지화)",VLOOKUP(MONTH(A2224),월별평균환율!$B$34:$D$45,3,0)))))))</f>
        <v>I열의 환율적용방법 선택</v>
      </c>
      <c r="K2224" s="495">
        <f t="shared" si="34"/>
        <v>0</v>
      </c>
      <c r="L2224" s="491"/>
      <c r="M2224" s="496"/>
      <c r="N2224" s="496"/>
    </row>
    <row r="2225" spans="1:14" x14ac:dyDescent="0.3">
      <c r="A2225" s="490"/>
      <c r="B2225" s="490"/>
      <c r="C2225" s="673" t="e">
        <f>VLOOKUP(F2225,DB!$D$4:$G$403,4,FALSE)</f>
        <v>#N/A</v>
      </c>
      <c r="D2225" s="674" t="e">
        <f>VLOOKUP(F2225,DB!$D$4:$G$403,3,FALSE)</f>
        <v>#N/A</v>
      </c>
      <c r="E2225" s="675" t="e">
        <f>VLOOKUP(F2225,DB!$D$4:$G$403,2,FALSE)</f>
        <v>#N/A</v>
      </c>
      <c r="F2225" s="491"/>
      <c r="G2225" s="491"/>
      <c r="H2225" s="492"/>
      <c r="I2225" s="493"/>
      <c r="J2225" s="494" t="str">
        <f>IF(I2225="","I열의 환율적용방법 선택",IF(I2225="개별환율", "직접입력 하세요.", IF(OR(I2225="가중평균환율",I2225="송금환율"), "직접입력 하세요.", IF(I2225="원화집행", 1, IF(I2225="월별평균환율(미화)",VLOOKUP(MONTH(A2225),월별평균환율!$B$34:$D$45,2,0), IF(I2225="월별평균환율(현지화)",VLOOKUP(MONTH(A2225),월별평균환율!$B$34:$D$45,3,0)))))))</f>
        <v>I열의 환율적용방법 선택</v>
      </c>
      <c r="K2225" s="495">
        <f t="shared" si="34"/>
        <v>0</v>
      </c>
      <c r="L2225" s="491"/>
      <c r="M2225" s="496"/>
      <c r="N2225" s="496"/>
    </row>
    <row r="2226" spans="1:14" x14ac:dyDescent="0.3">
      <c r="A2226" s="490"/>
      <c r="B2226" s="490"/>
      <c r="C2226" s="673" t="e">
        <f>VLOOKUP(F2226,DB!$D$4:$G$403,4,FALSE)</f>
        <v>#N/A</v>
      </c>
      <c r="D2226" s="674" t="e">
        <f>VLOOKUP(F2226,DB!$D$4:$G$403,3,FALSE)</f>
        <v>#N/A</v>
      </c>
      <c r="E2226" s="675" t="e">
        <f>VLOOKUP(F2226,DB!$D$4:$G$403,2,FALSE)</f>
        <v>#N/A</v>
      </c>
      <c r="F2226" s="491"/>
      <c r="G2226" s="491"/>
      <c r="H2226" s="492"/>
      <c r="I2226" s="493"/>
      <c r="J2226" s="494" t="str">
        <f>IF(I2226="","I열의 환율적용방법 선택",IF(I2226="개별환율", "직접입력 하세요.", IF(OR(I2226="가중평균환율",I2226="송금환율"), "직접입력 하세요.", IF(I2226="원화집행", 1, IF(I2226="월별평균환율(미화)",VLOOKUP(MONTH(A2226),월별평균환율!$B$34:$D$45,2,0), IF(I2226="월별평균환율(현지화)",VLOOKUP(MONTH(A2226),월별평균환율!$B$34:$D$45,3,0)))))))</f>
        <v>I열의 환율적용방법 선택</v>
      </c>
      <c r="K2226" s="495">
        <f t="shared" si="34"/>
        <v>0</v>
      </c>
      <c r="L2226" s="491"/>
      <c r="M2226" s="496"/>
      <c r="N2226" s="496"/>
    </row>
    <row r="2227" spans="1:14" x14ac:dyDescent="0.3">
      <c r="A2227" s="490"/>
      <c r="B2227" s="490"/>
      <c r="C2227" s="673" t="e">
        <f>VLOOKUP(F2227,DB!$D$4:$G$403,4,FALSE)</f>
        <v>#N/A</v>
      </c>
      <c r="D2227" s="674" t="e">
        <f>VLOOKUP(F2227,DB!$D$4:$G$403,3,FALSE)</f>
        <v>#N/A</v>
      </c>
      <c r="E2227" s="675" t="e">
        <f>VLOOKUP(F2227,DB!$D$4:$G$403,2,FALSE)</f>
        <v>#N/A</v>
      </c>
      <c r="F2227" s="491"/>
      <c r="G2227" s="491"/>
      <c r="H2227" s="492"/>
      <c r="I2227" s="493"/>
      <c r="J2227" s="494" t="str">
        <f>IF(I2227="","I열의 환율적용방법 선택",IF(I2227="개별환율", "직접입력 하세요.", IF(OR(I2227="가중평균환율",I2227="송금환율"), "직접입력 하세요.", IF(I2227="원화집행", 1, IF(I2227="월별평균환율(미화)",VLOOKUP(MONTH(A2227),월별평균환율!$B$34:$D$45,2,0), IF(I2227="월별평균환율(현지화)",VLOOKUP(MONTH(A2227),월별평균환율!$B$34:$D$45,3,0)))))))</f>
        <v>I열의 환율적용방법 선택</v>
      </c>
      <c r="K2227" s="495">
        <f t="shared" si="34"/>
        <v>0</v>
      </c>
      <c r="L2227" s="491"/>
      <c r="M2227" s="496"/>
      <c r="N2227" s="496"/>
    </row>
    <row r="2228" spans="1:14" x14ac:dyDescent="0.3">
      <c r="A2228" s="490"/>
      <c r="B2228" s="490"/>
      <c r="C2228" s="673" t="e">
        <f>VLOOKUP(F2228,DB!$D$4:$G$403,4,FALSE)</f>
        <v>#N/A</v>
      </c>
      <c r="D2228" s="674" t="e">
        <f>VLOOKUP(F2228,DB!$D$4:$G$403,3,FALSE)</f>
        <v>#N/A</v>
      </c>
      <c r="E2228" s="675" t="e">
        <f>VLOOKUP(F2228,DB!$D$4:$G$403,2,FALSE)</f>
        <v>#N/A</v>
      </c>
      <c r="F2228" s="491"/>
      <c r="G2228" s="491"/>
      <c r="H2228" s="492"/>
      <c r="I2228" s="493"/>
      <c r="J2228" s="494" t="str">
        <f>IF(I2228="","I열의 환율적용방법 선택",IF(I2228="개별환율", "직접입력 하세요.", IF(OR(I2228="가중평균환율",I2228="송금환율"), "직접입력 하세요.", IF(I2228="원화집행", 1, IF(I2228="월별평균환율(미화)",VLOOKUP(MONTH(A2228),월별평균환율!$B$34:$D$45,2,0), IF(I2228="월별평균환율(현지화)",VLOOKUP(MONTH(A2228),월별평균환율!$B$34:$D$45,3,0)))))))</f>
        <v>I열의 환율적용방법 선택</v>
      </c>
      <c r="K2228" s="495">
        <f t="shared" si="34"/>
        <v>0</v>
      </c>
      <c r="L2228" s="491"/>
      <c r="M2228" s="496"/>
      <c r="N2228" s="496"/>
    </row>
    <row r="2229" spans="1:14" x14ac:dyDescent="0.3">
      <c r="A2229" s="490"/>
      <c r="B2229" s="490"/>
      <c r="C2229" s="673" t="e">
        <f>VLOOKUP(F2229,DB!$D$4:$G$403,4,FALSE)</f>
        <v>#N/A</v>
      </c>
      <c r="D2229" s="674" t="e">
        <f>VLOOKUP(F2229,DB!$D$4:$G$403,3,FALSE)</f>
        <v>#N/A</v>
      </c>
      <c r="E2229" s="675" t="e">
        <f>VLOOKUP(F2229,DB!$D$4:$G$403,2,FALSE)</f>
        <v>#N/A</v>
      </c>
      <c r="F2229" s="491"/>
      <c r="G2229" s="491"/>
      <c r="H2229" s="492"/>
      <c r="I2229" s="493"/>
      <c r="J2229" s="494" t="str">
        <f>IF(I2229="","I열의 환율적용방법 선택",IF(I2229="개별환율", "직접입력 하세요.", IF(OR(I2229="가중평균환율",I2229="송금환율"), "직접입력 하세요.", IF(I2229="원화집행", 1, IF(I2229="월별평균환율(미화)",VLOOKUP(MONTH(A2229),월별평균환율!$B$34:$D$45,2,0), IF(I2229="월별평균환율(현지화)",VLOOKUP(MONTH(A2229),월별평균환율!$B$34:$D$45,3,0)))))))</f>
        <v>I열의 환율적용방법 선택</v>
      </c>
      <c r="K2229" s="495">
        <f t="shared" si="34"/>
        <v>0</v>
      </c>
      <c r="L2229" s="491"/>
      <c r="M2229" s="496"/>
      <c r="N2229" s="496"/>
    </row>
    <row r="2230" spans="1:14" x14ac:dyDescent="0.3">
      <c r="A2230" s="490"/>
      <c r="B2230" s="490"/>
      <c r="C2230" s="673" t="e">
        <f>VLOOKUP(F2230,DB!$D$4:$G$403,4,FALSE)</f>
        <v>#N/A</v>
      </c>
      <c r="D2230" s="674" t="e">
        <f>VLOOKUP(F2230,DB!$D$4:$G$403,3,FALSE)</f>
        <v>#N/A</v>
      </c>
      <c r="E2230" s="675" t="e">
        <f>VLOOKUP(F2230,DB!$D$4:$G$403,2,FALSE)</f>
        <v>#N/A</v>
      </c>
      <c r="F2230" s="491"/>
      <c r="G2230" s="491"/>
      <c r="H2230" s="492"/>
      <c r="I2230" s="493"/>
      <c r="J2230" s="494" t="str">
        <f>IF(I2230="","I열의 환율적용방법 선택",IF(I2230="개별환율", "직접입력 하세요.", IF(OR(I2230="가중평균환율",I2230="송금환율"), "직접입력 하세요.", IF(I2230="원화집행", 1, IF(I2230="월별평균환율(미화)",VLOOKUP(MONTH(A2230),월별평균환율!$B$34:$D$45,2,0), IF(I2230="월별평균환율(현지화)",VLOOKUP(MONTH(A2230),월별평균환율!$B$34:$D$45,3,0)))))))</f>
        <v>I열의 환율적용방법 선택</v>
      </c>
      <c r="K2230" s="495">
        <f t="shared" si="34"/>
        <v>0</v>
      </c>
      <c r="L2230" s="491"/>
      <c r="M2230" s="496"/>
      <c r="N2230" s="496"/>
    </row>
    <row r="2231" spans="1:14" x14ac:dyDescent="0.3">
      <c r="A2231" s="490"/>
      <c r="B2231" s="490"/>
      <c r="C2231" s="673" t="e">
        <f>VLOOKUP(F2231,DB!$D$4:$G$403,4,FALSE)</f>
        <v>#N/A</v>
      </c>
      <c r="D2231" s="674" t="e">
        <f>VLOOKUP(F2231,DB!$D$4:$G$403,3,FALSE)</f>
        <v>#N/A</v>
      </c>
      <c r="E2231" s="675" t="e">
        <f>VLOOKUP(F2231,DB!$D$4:$G$403,2,FALSE)</f>
        <v>#N/A</v>
      </c>
      <c r="F2231" s="491"/>
      <c r="G2231" s="491"/>
      <c r="H2231" s="492"/>
      <c r="I2231" s="493"/>
      <c r="J2231" s="494" t="str">
        <f>IF(I2231="","I열의 환율적용방법 선택",IF(I2231="개별환율", "직접입력 하세요.", IF(OR(I2231="가중평균환율",I2231="송금환율"), "직접입력 하세요.", IF(I2231="원화집행", 1, IF(I2231="월별평균환율(미화)",VLOOKUP(MONTH(A2231),월별평균환율!$B$34:$D$45,2,0), IF(I2231="월별평균환율(현지화)",VLOOKUP(MONTH(A2231),월별평균환율!$B$34:$D$45,3,0)))))))</f>
        <v>I열의 환율적용방법 선택</v>
      </c>
      <c r="K2231" s="495">
        <f t="shared" si="34"/>
        <v>0</v>
      </c>
      <c r="L2231" s="491"/>
      <c r="M2231" s="496"/>
      <c r="N2231" s="496"/>
    </row>
    <row r="2232" spans="1:14" x14ac:dyDescent="0.3">
      <c r="A2232" s="490"/>
      <c r="B2232" s="490"/>
      <c r="C2232" s="673" t="e">
        <f>VLOOKUP(F2232,DB!$D$4:$G$403,4,FALSE)</f>
        <v>#N/A</v>
      </c>
      <c r="D2232" s="674" t="e">
        <f>VLOOKUP(F2232,DB!$D$4:$G$403,3,FALSE)</f>
        <v>#N/A</v>
      </c>
      <c r="E2232" s="675" t="e">
        <f>VLOOKUP(F2232,DB!$D$4:$G$403,2,FALSE)</f>
        <v>#N/A</v>
      </c>
      <c r="F2232" s="491"/>
      <c r="G2232" s="491"/>
      <c r="H2232" s="492"/>
      <c r="I2232" s="493"/>
      <c r="J2232" s="494" t="str">
        <f>IF(I2232="","I열의 환율적용방법 선택",IF(I2232="개별환율", "직접입력 하세요.", IF(OR(I2232="가중평균환율",I2232="송금환율"), "직접입력 하세요.", IF(I2232="원화집행", 1, IF(I2232="월별평균환율(미화)",VLOOKUP(MONTH(A2232),월별평균환율!$B$34:$D$45,2,0), IF(I2232="월별평균환율(현지화)",VLOOKUP(MONTH(A2232),월별평균환율!$B$34:$D$45,3,0)))))))</f>
        <v>I열의 환율적용방법 선택</v>
      </c>
      <c r="K2232" s="495">
        <f t="shared" si="34"/>
        <v>0</v>
      </c>
      <c r="L2232" s="491"/>
      <c r="M2232" s="496"/>
      <c r="N2232" s="496"/>
    </row>
    <row r="2233" spans="1:14" x14ac:dyDescent="0.3">
      <c r="A2233" s="490"/>
      <c r="B2233" s="490"/>
      <c r="C2233" s="673" t="e">
        <f>VLOOKUP(F2233,DB!$D$4:$G$403,4,FALSE)</f>
        <v>#N/A</v>
      </c>
      <c r="D2233" s="674" t="e">
        <f>VLOOKUP(F2233,DB!$D$4:$G$403,3,FALSE)</f>
        <v>#N/A</v>
      </c>
      <c r="E2233" s="675" t="e">
        <f>VLOOKUP(F2233,DB!$D$4:$G$403,2,FALSE)</f>
        <v>#N/A</v>
      </c>
      <c r="F2233" s="491"/>
      <c r="G2233" s="491"/>
      <c r="H2233" s="492"/>
      <c r="I2233" s="493"/>
      <c r="J2233" s="494" t="str">
        <f>IF(I2233="","I열의 환율적용방법 선택",IF(I2233="개별환율", "직접입력 하세요.", IF(OR(I2233="가중평균환율",I2233="송금환율"), "직접입력 하세요.", IF(I2233="원화집행", 1, IF(I2233="월별평균환율(미화)",VLOOKUP(MONTH(A2233),월별평균환율!$B$34:$D$45,2,0), IF(I2233="월별평균환율(현지화)",VLOOKUP(MONTH(A2233),월별평균환율!$B$34:$D$45,3,0)))))))</f>
        <v>I열의 환율적용방법 선택</v>
      </c>
      <c r="K2233" s="495">
        <f t="shared" si="34"/>
        <v>0</v>
      </c>
      <c r="L2233" s="491"/>
      <c r="M2233" s="496"/>
      <c r="N2233" s="496"/>
    </row>
    <row r="2234" spans="1:14" x14ac:dyDescent="0.3">
      <c r="A2234" s="490"/>
      <c r="B2234" s="490"/>
      <c r="C2234" s="673" t="e">
        <f>VLOOKUP(F2234,DB!$D$4:$G$403,4,FALSE)</f>
        <v>#N/A</v>
      </c>
      <c r="D2234" s="674" t="e">
        <f>VLOOKUP(F2234,DB!$D$4:$G$403,3,FALSE)</f>
        <v>#N/A</v>
      </c>
      <c r="E2234" s="675" t="e">
        <f>VLOOKUP(F2234,DB!$D$4:$G$403,2,FALSE)</f>
        <v>#N/A</v>
      </c>
      <c r="F2234" s="491"/>
      <c r="G2234" s="491"/>
      <c r="H2234" s="492"/>
      <c r="I2234" s="493"/>
      <c r="J2234" s="494" t="str">
        <f>IF(I2234="","I열의 환율적용방법 선택",IF(I2234="개별환율", "직접입력 하세요.", IF(OR(I2234="가중평균환율",I2234="송금환율"), "직접입력 하세요.", IF(I2234="원화집행", 1, IF(I2234="월별평균환율(미화)",VLOOKUP(MONTH(A2234),월별평균환율!$B$34:$D$45,2,0), IF(I2234="월별평균환율(현지화)",VLOOKUP(MONTH(A2234),월별평균환율!$B$34:$D$45,3,0)))))))</f>
        <v>I열의 환율적용방법 선택</v>
      </c>
      <c r="K2234" s="495">
        <f t="shared" si="34"/>
        <v>0</v>
      </c>
      <c r="L2234" s="491"/>
      <c r="M2234" s="496"/>
      <c r="N2234" s="496"/>
    </row>
    <row r="2235" spans="1:14" x14ac:dyDescent="0.3">
      <c r="A2235" s="490"/>
      <c r="B2235" s="490"/>
      <c r="C2235" s="673" t="e">
        <f>VLOOKUP(F2235,DB!$D$4:$G$403,4,FALSE)</f>
        <v>#N/A</v>
      </c>
      <c r="D2235" s="674" t="e">
        <f>VLOOKUP(F2235,DB!$D$4:$G$403,3,FALSE)</f>
        <v>#N/A</v>
      </c>
      <c r="E2235" s="675" t="e">
        <f>VLOOKUP(F2235,DB!$D$4:$G$403,2,FALSE)</f>
        <v>#N/A</v>
      </c>
      <c r="F2235" s="491"/>
      <c r="G2235" s="491"/>
      <c r="H2235" s="492"/>
      <c r="I2235" s="493"/>
      <c r="J2235" s="494" t="str">
        <f>IF(I2235="","I열의 환율적용방법 선택",IF(I2235="개별환율", "직접입력 하세요.", IF(OR(I2235="가중평균환율",I2235="송금환율"), "직접입력 하세요.", IF(I2235="원화집행", 1, IF(I2235="월별평균환율(미화)",VLOOKUP(MONTH(A2235),월별평균환율!$B$34:$D$45,2,0), IF(I2235="월별평균환율(현지화)",VLOOKUP(MONTH(A2235),월별평균환율!$B$34:$D$45,3,0)))))))</f>
        <v>I열의 환율적용방법 선택</v>
      </c>
      <c r="K2235" s="495">
        <f t="shared" si="34"/>
        <v>0</v>
      </c>
      <c r="L2235" s="491"/>
      <c r="M2235" s="496"/>
      <c r="N2235" s="496"/>
    </row>
    <row r="2236" spans="1:14" x14ac:dyDescent="0.3">
      <c r="A2236" s="490"/>
      <c r="B2236" s="490"/>
      <c r="C2236" s="673" t="e">
        <f>VLOOKUP(F2236,DB!$D$4:$G$403,4,FALSE)</f>
        <v>#N/A</v>
      </c>
      <c r="D2236" s="674" t="e">
        <f>VLOOKUP(F2236,DB!$D$4:$G$403,3,FALSE)</f>
        <v>#N/A</v>
      </c>
      <c r="E2236" s="675" t="e">
        <f>VLOOKUP(F2236,DB!$D$4:$G$403,2,FALSE)</f>
        <v>#N/A</v>
      </c>
      <c r="F2236" s="491"/>
      <c r="G2236" s="491"/>
      <c r="H2236" s="492"/>
      <c r="I2236" s="493"/>
      <c r="J2236" s="494" t="str">
        <f>IF(I2236="","I열의 환율적용방법 선택",IF(I2236="개별환율", "직접입력 하세요.", IF(OR(I2236="가중평균환율",I2236="송금환율"), "직접입력 하세요.", IF(I2236="원화집행", 1, IF(I2236="월별평균환율(미화)",VLOOKUP(MONTH(A2236),월별평균환율!$B$34:$D$45,2,0), IF(I2236="월별평균환율(현지화)",VLOOKUP(MONTH(A2236),월별평균환율!$B$34:$D$45,3,0)))))))</f>
        <v>I열의 환율적용방법 선택</v>
      </c>
      <c r="K2236" s="495">
        <f t="shared" si="34"/>
        <v>0</v>
      </c>
      <c r="L2236" s="491"/>
      <c r="M2236" s="496"/>
      <c r="N2236" s="496"/>
    </row>
    <row r="2237" spans="1:14" x14ac:dyDescent="0.3">
      <c r="A2237" s="490"/>
      <c r="B2237" s="490"/>
      <c r="C2237" s="673" t="e">
        <f>VLOOKUP(F2237,DB!$D$4:$G$403,4,FALSE)</f>
        <v>#N/A</v>
      </c>
      <c r="D2237" s="674" t="e">
        <f>VLOOKUP(F2237,DB!$D$4:$G$403,3,FALSE)</f>
        <v>#N/A</v>
      </c>
      <c r="E2237" s="675" t="e">
        <f>VLOOKUP(F2237,DB!$D$4:$G$403,2,FALSE)</f>
        <v>#N/A</v>
      </c>
      <c r="F2237" s="491"/>
      <c r="G2237" s="491"/>
      <c r="H2237" s="492"/>
      <c r="I2237" s="493"/>
      <c r="J2237" s="494" t="str">
        <f>IF(I2237="","I열의 환율적용방법 선택",IF(I2237="개별환율", "직접입력 하세요.", IF(OR(I2237="가중평균환율",I2237="송금환율"), "직접입력 하세요.", IF(I2237="원화집행", 1, IF(I2237="월별평균환율(미화)",VLOOKUP(MONTH(A2237),월별평균환율!$B$34:$D$45,2,0), IF(I2237="월별평균환율(현지화)",VLOOKUP(MONTH(A2237),월별평균환율!$B$34:$D$45,3,0)))))))</f>
        <v>I열의 환율적용방법 선택</v>
      </c>
      <c r="K2237" s="495">
        <f t="shared" si="34"/>
        <v>0</v>
      </c>
      <c r="L2237" s="491"/>
      <c r="M2237" s="496"/>
      <c r="N2237" s="496"/>
    </row>
    <row r="2238" spans="1:14" x14ac:dyDescent="0.3">
      <c r="A2238" s="490"/>
      <c r="B2238" s="490"/>
      <c r="C2238" s="673" t="e">
        <f>VLOOKUP(F2238,DB!$D$4:$G$403,4,FALSE)</f>
        <v>#N/A</v>
      </c>
      <c r="D2238" s="674" t="e">
        <f>VLOOKUP(F2238,DB!$D$4:$G$403,3,FALSE)</f>
        <v>#N/A</v>
      </c>
      <c r="E2238" s="675" t="e">
        <f>VLOOKUP(F2238,DB!$D$4:$G$403,2,FALSE)</f>
        <v>#N/A</v>
      </c>
      <c r="F2238" s="491"/>
      <c r="G2238" s="491"/>
      <c r="H2238" s="492"/>
      <c r="I2238" s="493"/>
      <c r="J2238" s="494" t="str">
        <f>IF(I2238="","I열의 환율적용방법 선택",IF(I2238="개별환율", "직접입력 하세요.", IF(OR(I2238="가중평균환율",I2238="송금환율"), "직접입력 하세요.", IF(I2238="원화집행", 1, IF(I2238="월별평균환율(미화)",VLOOKUP(MONTH(A2238),월별평균환율!$B$34:$D$45,2,0), IF(I2238="월별평균환율(현지화)",VLOOKUP(MONTH(A2238),월별평균환율!$B$34:$D$45,3,0)))))))</f>
        <v>I열의 환율적용방법 선택</v>
      </c>
      <c r="K2238" s="495">
        <f t="shared" si="34"/>
        <v>0</v>
      </c>
      <c r="L2238" s="491"/>
      <c r="M2238" s="496"/>
      <c r="N2238" s="496"/>
    </row>
    <row r="2239" spans="1:14" x14ac:dyDescent="0.3">
      <c r="A2239" s="490"/>
      <c r="B2239" s="490"/>
      <c r="C2239" s="673" t="e">
        <f>VLOOKUP(F2239,DB!$D$4:$G$403,4,FALSE)</f>
        <v>#N/A</v>
      </c>
      <c r="D2239" s="674" t="e">
        <f>VLOOKUP(F2239,DB!$D$4:$G$403,3,FALSE)</f>
        <v>#N/A</v>
      </c>
      <c r="E2239" s="675" t="e">
        <f>VLOOKUP(F2239,DB!$D$4:$G$403,2,FALSE)</f>
        <v>#N/A</v>
      </c>
      <c r="F2239" s="491"/>
      <c r="G2239" s="491"/>
      <c r="H2239" s="492"/>
      <c r="I2239" s="493"/>
      <c r="J2239" s="494" t="str">
        <f>IF(I2239="","I열의 환율적용방법 선택",IF(I2239="개별환율", "직접입력 하세요.", IF(OR(I2239="가중평균환율",I2239="송금환율"), "직접입력 하세요.", IF(I2239="원화집행", 1, IF(I2239="월별평균환율(미화)",VLOOKUP(MONTH(A2239),월별평균환율!$B$34:$D$45,2,0), IF(I2239="월별평균환율(현지화)",VLOOKUP(MONTH(A2239),월별평균환율!$B$34:$D$45,3,0)))))))</f>
        <v>I열의 환율적용방법 선택</v>
      </c>
      <c r="K2239" s="495">
        <f t="shared" si="34"/>
        <v>0</v>
      </c>
      <c r="L2239" s="491"/>
      <c r="M2239" s="496"/>
      <c r="N2239" s="496"/>
    </row>
    <row r="2240" spans="1:14" x14ac:dyDescent="0.3">
      <c r="A2240" s="490"/>
      <c r="B2240" s="490"/>
      <c r="C2240" s="673" t="e">
        <f>VLOOKUP(F2240,DB!$D$4:$G$403,4,FALSE)</f>
        <v>#N/A</v>
      </c>
      <c r="D2240" s="674" t="e">
        <f>VLOOKUP(F2240,DB!$D$4:$G$403,3,FALSE)</f>
        <v>#N/A</v>
      </c>
      <c r="E2240" s="675" t="e">
        <f>VLOOKUP(F2240,DB!$D$4:$G$403,2,FALSE)</f>
        <v>#N/A</v>
      </c>
      <c r="F2240" s="491"/>
      <c r="G2240" s="491"/>
      <c r="H2240" s="492"/>
      <c r="I2240" s="493"/>
      <c r="J2240" s="494" t="str">
        <f>IF(I2240="","I열의 환율적용방법 선택",IF(I2240="개별환율", "직접입력 하세요.", IF(OR(I2240="가중평균환율",I2240="송금환율"), "직접입력 하세요.", IF(I2240="원화집행", 1, IF(I2240="월별평균환율(미화)",VLOOKUP(MONTH(A2240),월별평균환율!$B$34:$D$45,2,0), IF(I2240="월별평균환율(현지화)",VLOOKUP(MONTH(A2240),월별평균환율!$B$34:$D$45,3,0)))))))</f>
        <v>I열의 환율적용방법 선택</v>
      </c>
      <c r="K2240" s="495">
        <f t="shared" si="34"/>
        <v>0</v>
      </c>
      <c r="L2240" s="491"/>
      <c r="M2240" s="496"/>
      <c r="N2240" s="496"/>
    </row>
    <row r="2241" spans="1:14" x14ac:dyDescent="0.3">
      <c r="A2241" s="490"/>
      <c r="B2241" s="490"/>
      <c r="C2241" s="673" t="e">
        <f>VLOOKUP(F2241,DB!$D$4:$G$403,4,FALSE)</f>
        <v>#N/A</v>
      </c>
      <c r="D2241" s="674" t="e">
        <f>VLOOKUP(F2241,DB!$D$4:$G$403,3,FALSE)</f>
        <v>#N/A</v>
      </c>
      <c r="E2241" s="675" t="e">
        <f>VLOOKUP(F2241,DB!$D$4:$G$403,2,FALSE)</f>
        <v>#N/A</v>
      </c>
      <c r="F2241" s="491"/>
      <c r="G2241" s="491"/>
      <c r="H2241" s="492"/>
      <c r="I2241" s="493"/>
      <c r="J2241" s="494" t="str">
        <f>IF(I2241="","I열의 환율적용방법 선택",IF(I2241="개별환율", "직접입력 하세요.", IF(OR(I2241="가중평균환율",I2241="송금환율"), "직접입력 하세요.", IF(I2241="원화집행", 1, IF(I2241="월별평균환율(미화)",VLOOKUP(MONTH(A2241),월별평균환율!$B$34:$D$45,2,0), IF(I2241="월별평균환율(현지화)",VLOOKUP(MONTH(A2241),월별평균환율!$B$34:$D$45,3,0)))))))</f>
        <v>I열의 환율적용방법 선택</v>
      </c>
      <c r="K2241" s="495">
        <f t="shared" si="34"/>
        <v>0</v>
      </c>
      <c r="L2241" s="491"/>
      <c r="M2241" s="496"/>
      <c r="N2241" s="496"/>
    </row>
    <row r="2242" spans="1:14" x14ac:dyDescent="0.3">
      <c r="A2242" s="490"/>
      <c r="B2242" s="490"/>
      <c r="C2242" s="673" t="e">
        <f>VLOOKUP(F2242,DB!$D$4:$G$403,4,FALSE)</f>
        <v>#N/A</v>
      </c>
      <c r="D2242" s="674" t="e">
        <f>VLOOKUP(F2242,DB!$D$4:$G$403,3,FALSE)</f>
        <v>#N/A</v>
      </c>
      <c r="E2242" s="675" t="e">
        <f>VLOOKUP(F2242,DB!$D$4:$G$403,2,FALSE)</f>
        <v>#N/A</v>
      </c>
      <c r="F2242" s="491"/>
      <c r="G2242" s="491"/>
      <c r="H2242" s="492"/>
      <c r="I2242" s="493"/>
      <c r="J2242" s="494" t="str">
        <f>IF(I2242="","I열의 환율적용방법 선택",IF(I2242="개별환율", "직접입력 하세요.", IF(OR(I2242="가중평균환율",I2242="송금환율"), "직접입력 하세요.", IF(I2242="원화집행", 1, IF(I2242="월별평균환율(미화)",VLOOKUP(MONTH(A2242),월별평균환율!$B$34:$D$45,2,0), IF(I2242="월별평균환율(현지화)",VLOOKUP(MONTH(A2242),월별평균환율!$B$34:$D$45,3,0)))))))</f>
        <v>I열의 환율적용방법 선택</v>
      </c>
      <c r="K2242" s="495">
        <f t="shared" si="34"/>
        <v>0</v>
      </c>
      <c r="L2242" s="491"/>
      <c r="M2242" s="496"/>
      <c r="N2242" s="496"/>
    </row>
    <row r="2243" spans="1:14" x14ac:dyDescent="0.3">
      <c r="A2243" s="490"/>
      <c r="B2243" s="490"/>
      <c r="C2243" s="673" t="e">
        <f>VLOOKUP(F2243,DB!$D$4:$G$403,4,FALSE)</f>
        <v>#N/A</v>
      </c>
      <c r="D2243" s="674" t="e">
        <f>VLOOKUP(F2243,DB!$D$4:$G$403,3,FALSE)</f>
        <v>#N/A</v>
      </c>
      <c r="E2243" s="675" t="e">
        <f>VLOOKUP(F2243,DB!$D$4:$G$403,2,FALSE)</f>
        <v>#N/A</v>
      </c>
      <c r="F2243" s="491"/>
      <c r="G2243" s="491"/>
      <c r="H2243" s="492"/>
      <c r="I2243" s="493"/>
      <c r="J2243" s="494" t="str">
        <f>IF(I2243="","I열의 환율적용방법 선택",IF(I2243="개별환율", "직접입력 하세요.", IF(OR(I2243="가중평균환율",I2243="송금환율"), "직접입력 하세요.", IF(I2243="원화집행", 1, IF(I2243="월별평균환율(미화)",VLOOKUP(MONTH(A2243),월별평균환율!$B$34:$D$45,2,0), IF(I2243="월별평균환율(현지화)",VLOOKUP(MONTH(A2243),월별평균환율!$B$34:$D$45,3,0)))))))</f>
        <v>I열의 환율적용방법 선택</v>
      </c>
      <c r="K2243" s="495">
        <f t="shared" si="34"/>
        <v>0</v>
      </c>
      <c r="L2243" s="491"/>
      <c r="M2243" s="496"/>
      <c r="N2243" s="496"/>
    </row>
    <row r="2244" spans="1:14" x14ac:dyDescent="0.3">
      <c r="A2244" s="490"/>
      <c r="B2244" s="490"/>
      <c r="C2244" s="673" t="e">
        <f>VLOOKUP(F2244,DB!$D$4:$G$403,4,FALSE)</f>
        <v>#N/A</v>
      </c>
      <c r="D2244" s="674" t="e">
        <f>VLOOKUP(F2244,DB!$D$4:$G$403,3,FALSE)</f>
        <v>#N/A</v>
      </c>
      <c r="E2244" s="675" t="e">
        <f>VLOOKUP(F2244,DB!$D$4:$G$403,2,FALSE)</f>
        <v>#N/A</v>
      </c>
      <c r="F2244" s="491"/>
      <c r="G2244" s="491"/>
      <c r="H2244" s="492"/>
      <c r="I2244" s="493"/>
      <c r="J2244" s="494" t="str">
        <f>IF(I2244="","I열의 환율적용방법 선택",IF(I2244="개별환율", "직접입력 하세요.", IF(OR(I2244="가중평균환율",I2244="송금환율"), "직접입력 하세요.", IF(I2244="원화집행", 1, IF(I2244="월별평균환율(미화)",VLOOKUP(MONTH(A2244),월별평균환율!$B$34:$D$45,2,0), IF(I2244="월별평균환율(현지화)",VLOOKUP(MONTH(A2244),월별평균환율!$B$34:$D$45,3,0)))))))</f>
        <v>I열의 환율적용방법 선택</v>
      </c>
      <c r="K2244" s="495">
        <f t="shared" si="34"/>
        <v>0</v>
      </c>
      <c r="L2244" s="491"/>
      <c r="M2244" s="496"/>
      <c r="N2244" s="496"/>
    </row>
    <row r="2245" spans="1:14" x14ac:dyDescent="0.3">
      <c r="A2245" s="490"/>
      <c r="B2245" s="490"/>
      <c r="C2245" s="673" t="e">
        <f>VLOOKUP(F2245,DB!$D$4:$G$403,4,FALSE)</f>
        <v>#N/A</v>
      </c>
      <c r="D2245" s="674" t="e">
        <f>VLOOKUP(F2245,DB!$D$4:$G$403,3,FALSE)</f>
        <v>#N/A</v>
      </c>
      <c r="E2245" s="675" t="e">
        <f>VLOOKUP(F2245,DB!$D$4:$G$403,2,FALSE)</f>
        <v>#N/A</v>
      </c>
      <c r="F2245" s="491"/>
      <c r="G2245" s="491"/>
      <c r="H2245" s="492"/>
      <c r="I2245" s="493"/>
      <c r="J2245" s="494" t="str">
        <f>IF(I2245="","I열의 환율적용방법 선택",IF(I2245="개별환율", "직접입력 하세요.", IF(OR(I2245="가중평균환율",I2245="송금환율"), "직접입력 하세요.", IF(I2245="원화집행", 1, IF(I2245="월별평균환율(미화)",VLOOKUP(MONTH(A2245),월별평균환율!$B$34:$D$45,2,0), IF(I2245="월별평균환율(현지화)",VLOOKUP(MONTH(A2245),월별평균환율!$B$34:$D$45,3,0)))))))</f>
        <v>I열의 환율적용방법 선택</v>
      </c>
      <c r="K2245" s="495">
        <f t="shared" ref="K2245:K2308" si="35">IFERROR(ROUND(H2245*J2245, 0),0)</f>
        <v>0</v>
      </c>
      <c r="L2245" s="491"/>
      <c r="M2245" s="496"/>
      <c r="N2245" s="496"/>
    </row>
    <row r="2246" spans="1:14" x14ac:dyDescent="0.3">
      <c r="A2246" s="490"/>
      <c r="B2246" s="490"/>
      <c r="C2246" s="673" t="e">
        <f>VLOOKUP(F2246,DB!$D$4:$G$403,4,FALSE)</f>
        <v>#N/A</v>
      </c>
      <c r="D2246" s="674" t="e">
        <f>VLOOKUP(F2246,DB!$D$4:$G$403,3,FALSE)</f>
        <v>#N/A</v>
      </c>
      <c r="E2246" s="675" t="e">
        <f>VLOOKUP(F2246,DB!$D$4:$G$403,2,FALSE)</f>
        <v>#N/A</v>
      </c>
      <c r="F2246" s="491"/>
      <c r="G2246" s="491"/>
      <c r="H2246" s="492"/>
      <c r="I2246" s="493"/>
      <c r="J2246" s="494" t="str">
        <f>IF(I2246="","I열의 환율적용방법 선택",IF(I2246="개별환율", "직접입력 하세요.", IF(OR(I2246="가중평균환율",I2246="송금환율"), "직접입력 하세요.", IF(I2246="원화집행", 1, IF(I2246="월별평균환율(미화)",VLOOKUP(MONTH(A2246),월별평균환율!$B$34:$D$45,2,0), IF(I2246="월별평균환율(현지화)",VLOOKUP(MONTH(A2246),월별평균환율!$B$34:$D$45,3,0)))))))</f>
        <v>I열의 환율적용방법 선택</v>
      </c>
      <c r="K2246" s="495">
        <f t="shared" si="35"/>
        <v>0</v>
      </c>
      <c r="L2246" s="491"/>
      <c r="M2246" s="496"/>
      <c r="N2246" s="496"/>
    </row>
    <row r="2247" spans="1:14" x14ac:dyDescent="0.3">
      <c r="A2247" s="490"/>
      <c r="B2247" s="490"/>
      <c r="C2247" s="673" t="e">
        <f>VLOOKUP(F2247,DB!$D$4:$G$403,4,FALSE)</f>
        <v>#N/A</v>
      </c>
      <c r="D2247" s="674" t="e">
        <f>VLOOKUP(F2247,DB!$D$4:$G$403,3,FALSE)</f>
        <v>#N/A</v>
      </c>
      <c r="E2247" s="675" t="e">
        <f>VLOOKUP(F2247,DB!$D$4:$G$403,2,FALSE)</f>
        <v>#N/A</v>
      </c>
      <c r="F2247" s="491"/>
      <c r="G2247" s="491"/>
      <c r="H2247" s="492"/>
      <c r="I2247" s="493"/>
      <c r="J2247" s="494" t="str">
        <f>IF(I2247="","I열의 환율적용방법 선택",IF(I2247="개별환율", "직접입력 하세요.", IF(OR(I2247="가중평균환율",I2247="송금환율"), "직접입력 하세요.", IF(I2247="원화집행", 1, IF(I2247="월별평균환율(미화)",VLOOKUP(MONTH(A2247),월별평균환율!$B$34:$D$45,2,0), IF(I2247="월별평균환율(현지화)",VLOOKUP(MONTH(A2247),월별평균환율!$B$34:$D$45,3,0)))))))</f>
        <v>I열의 환율적용방법 선택</v>
      </c>
      <c r="K2247" s="495">
        <f t="shared" si="35"/>
        <v>0</v>
      </c>
      <c r="L2247" s="491"/>
      <c r="M2247" s="496"/>
      <c r="N2247" s="496"/>
    </row>
    <row r="2248" spans="1:14" x14ac:dyDescent="0.3">
      <c r="A2248" s="490"/>
      <c r="B2248" s="490"/>
      <c r="C2248" s="673" t="e">
        <f>VLOOKUP(F2248,DB!$D$4:$G$403,4,FALSE)</f>
        <v>#N/A</v>
      </c>
      <c r="D2248" s="674" t="e">
        <f>VLOOKUP(F2248,DB!$D$4:$G$403,3,FALSE)</f>
        <v>#N/A</v>
      </c>
      <c r="E2248" s="675" t="e">
        <f>VLOOKUP(F2248,DB!$D$4:$G$403,2,FALSE)</f>
        <v>#N/A</v>
      </c>
      <c r="F2248" s="491"/>
      <c r="G2248" s="491"/>
      <c r="H2248" s="492"/>
      <c r="I2248" s="493"/>
      <c r="J2248" s="494" t="str">
        <f>IF(I2248="","I열의 환율적용방법 선택",IF(I2248="개별환율", "직접입력 하세요.", IF(OR(I2248="가중평균환율",I2248="송금환율"), "직접입력 하세요.", IF(I2248="원화집행", 1, IF(I2248="월별평균환율(미화)",VLOOKUP(MONTH(A2248),월별평균환율!$B$34:$D$45,2,0), IF(I2248="월별평균환율(현지화)",VLOOKUP(MONTH(A2248),월별평균환율!$B$34:$D$45,3,0)))))))</f>
        <v>I열의 환율적용방법 선택</v>
      </c>
      <c r="K2248" s="495">
        <f t="shared" si="35"/>
        <v>0</v>
      </c>
      <c r="L2248" s="491"/>
      <c r="M2248" s="496"/>
      <c r="N2248" s="496"/>
    </row>
    <row r="2249" spans="1:14" x14ac:dyDescent="0.3">
      <c r="A2249" s="490"/>
      <c r="B2249" s="490"/>
      <c r="C2249" s="673" t="e">
        <f>VLOOKUP(F2249,DB!$D$4:$G$403,4,FALSE)</f>
        <v>#N/A</v>
      </c>
      <c r="D2249" s="674" t="e">
        <f>VLOOKUP(F2249,DB!$D$4:$G$403,3,FALSE)</f>
        <v>#N/A</v>
      </c>
      <c r="E2249" s="675" t="e">
        <f>VLOOKUP(F2249,DB!$D$4:$G$403,2,FALSE)</f>
        <v>#N/A</v>
      </c>
      <c r="F2249" s="491"/>
      <c r="G2249" s="491"/>
      <c r="H2249" s="492"/>
      <c r="I2249" s="493"/>
      <c r="J2249" s="494" t="str">
        <f>IF(I2249="","I열의 환율적용방법 선택",IF(I2249="개별환율", "직접입력 하세요.", IF(OR(I2249="가중평균환율",I2249="송금환율"), "직접입력 하세요.", IF(I2249="원화집행", 1, IF(I2249="월별평균환율(미화)",VLOOKUP(MONTH(A2249),월별평균환율!$B$34:$D$45,2,0), IF(I2249="월별평균환율(현지화)",VLOOKUP(MONTH(A2249),월별평균환율!$B$34:$D$45,3,0)))))))</f>
        <v>I열의 환율적용방법 선택</v>
      </c>
      <c r="K2249" s="495">
        <f t="shared" si="35"/>
        <v>0</v>
      </c>
      <c r="L2249" s="491"/>
      <c r="M2249" s="496"/>
      <c r="N2249" s="496"/>
    </row>
    <row r="2250" spans="1:14" x14ac:dyDescent="0.3">
      <c r="A2250" s="490"/>
      <c r="B2250" s="490"/>
      <c r="C2250" s="673" t="e">
        <f>VLOOKUP(F2250,DB!$D$4:$G$403,4,FALSE)</f>
        <v>#N/A</v>
      </c>
      <c r="D2250" s="674" t="e">
        <f>VLOOKUP(F2250,DB!$D$4:$G$403,3,FALSE)</f>
        <v>#N/A</v>
      </c>
      <c r="E2250" s="675" t="e">
        <f>VLOOKUP(F2250,DB!$D$4:$G$403,2,FALSE)</f>
        <v>#N/A</v>
      </c>
      <c r="F2250" s="491"/>
      <c r="G2250" s="491"/>
      <c r="H2250" s="492"/>
      <c r="I2250" s="493"/>
      <c r="J2250" s="494" t="str">
        <f>IF(I2250="","I열의 환율적용방법 선택",IF(I2250="개별환율", "직접입력 하세요.", IF(OR(I2250="가중평균환율",I2250="송금환율"), "직접입력 하세요.", IF(I2250="원화집행", 1, IF(I2250="월별평균환율(미화)",VLOOKUP(MONTH(A2250),월별평균환율!$B$34:$D$45,2,0), IF(I2250="월별평균환율(현지화)",VLOOKUP(MONTH(A2250),월별평균환율!$B$34:$D$45,3,0)))))))</f>
        <v>I열의 환율적용방법 선택</v>
      </c>
      <c r="K2250" s="495">
        <f t="shared" si="35"/>
        <v>0</v>
      </c>
      <c r="L2250" s="491"/>
      <c r="M2250" s="496"/>
      <c r="N2250" s="496"/>
    </row>
    <row r="2251" spans="1:14" x14ac:dyDescent="0.3">
      <c r="A2251" s="490"/>
      <c r="B2251" s="490"/>
      <c r="C2251" s="673" t="e">
        <f>VLOOKUP(F2251,DB!$D$4:$G$403,4,FALSE)</f>
        <v>#N/A</v>
      </c>
      <c r="D2251" s="674" t="e">
        <f>VLOOKUP(F2251,DB!$D$4:$G$403,3,FALSE)</f>
        <v>#N/A</v>
      </c>
      <c r="E2251" s="675" t="e">
        <f>VLOOKUP(F2251,DB!$D$4:$G$403,2,FALSE)</f>
        <v>#N/A</v>
      </c>
      <c r="F2251" s="491"/>
      <c r="G2251" s="491"/>
      <c r="H2251" s="492"/>
      <c r="I2251" s="493"/>
      <c r="J2251" s="494" t="str">
        <f>IF(I2251="","I열의 환율적용방법 선택",IF(I2251="개별환율", "직접입력 하세요.", IF(OR(I2251="가중평균환율",I2251="송금환율"), "직접입력 하세요.", IF(I2251="원화집행", 1, IF(I2251="월별평균환율(미화)",VLOOKUP(MONTH(A2251),월별평균환율!$B$34:$D$45,2,0), IF(I2251="월별평균환율(현지화)",VLOOKUP(MONTH(A2251),월별평균환율!$B$34:$D$45,3,0)))))))</f>
        <v>I열의 환율적용방법 선택</v>
      </c>
      <c r="K2251" s="495">
        <f t="shared" si="35"/>
        <v>0</v>
      </c>
      <c r="L2251" s="491"/>
      <c r="M2251" s="496"/>
      <c r="N2251" s="496"/>
    </row>
    <row r="2252" spans="1:14" x14ac:dyDescent="0.3">
      <c r="A2252" s="490"/>
      <c r="B2252" s="490"/>
      <c r="C2252" s="673" t="e">
        <f>VLOOKUP(F2252,DB!$D$4:$G$403,4,FALSE)</f>
        <v>#N/A</v>
      </c>
      <c r="D2252" s="674" t="e">
        <f>VLOOKUP(F2252,DB!$D$4:$G$403,3,FALSE)</f>
        <v>#N/A</v>
      </c>
      <c r="E2252" s="675" t="e">
        <f>VLOOKUP(F2252,DB!$D$4:$G$403,2,FALSE)</f>
        <v>#N/A</v>
      </c>
      <c r="F2252" s="491"/>
      <c r="G2252" s="491"/>
      <c r="H2252" s="492"/>
      <c r="I2252" s="493"/>
      <c r="J2252" s="494" t="str">
        <f>IF(I2252="","I열의 환율적용방법 선택",IF(I2252="개별환율", "직접입력 하세요.", IF(OR(I2252="가중평균환율",I2252="송금환율"), "직접입력 하세요.", IF(I2252="원화집행", 1, IF(I2252="월별평균환율(미화)",VLOOKUP(MONTH(A2252),월별평균환율!$B$34:$D$45,2,0), IF(I2252="월별평균환율(현지화)",VLOOKUP(MONTH(A2252),월별평균환율!$B$34:$D$45,3,0)))))))</f>
        <v>I열의 환율적용방법 선택</v>
      </c>
      <c r="K2252" s="495">
        <f t="shared" si="35"/>
        <v>0</v>
      </c>
      <c r="L2252" s="491"/>
      <c r="M2252" s="496"/>
      <c r="N2252" s="496"/>
    </row>
    <row r="2253" spans="1:14" x14ac:dyDescent="0.3">
      <c r="A2253" s="490"/>
      <c r="B2253" s="490"/>
      <c r="C2253" s="673" t="e">
        <f>VLOOKUP(F2253,DB!$D$4:$G$403,4,FALSE)</f>
        <v>#N/A</v>
      </c>
      <c r="D2253" s="674" t="e">
        <f>VLOOKUP(F2253,DB!$D$4:$G$403,3,FALSE)</f>
        <v>#N/A</v>
      </c>
      <c r="E2253" s="675" t="e">
        <f>VLOOKUP(F2253,DB!$D$4:$G$403,2,FALSE)</f>
        <v>#N/A</v>
      </c>
      <c r="F2253" s="491"/>
      <c r="G2253" s="491"/>
      <c r="H2253" s="492"/>
      <c r="I2253" s="493"/>
      <c r="J2253" s="494" t="str">
        <f>IF(I2253="","I열의 환율적용방법 선택",IF(I2253="개별환율", "직접입력 하세요.", IF(OR(I2253="가중평균환율",I2253="송금환율"), "직접입력 하세요.", IF(I2253="원화집행", 1, IF(I2253="월별평균환율(미화)",VLOOKUP(MONTH(A2253),월별평균환율!$B$34:$D$45,2,0), IF(I2253="월별평균환율(현지화)",VLOOKUP(MONTH(A2253),월별평균환율!$B$34:$D$45,3,0)))))))</f>
        <v>I열의 환율적용방법 선택</v>
      </c>
      <c r="K2253" s="495">
        <f t="shared" si="35"/>
        <v>0</v>
      </c>
      <c r="L2253" s="491"/>
      <c r="M2253" s="496"/>
      <c r="N2253" s="496"/>
    </row>
    <row r="2254" spans="1:14" x14ac:dyDescent="0.3">
      <c r="A2254" s="490"/>
      <c r="B2254" s="490"/>
      <c r="C2254" s="673" t="e">
        <f>VLOOKUP(F2254,DB!$D$4:$G$403,4,FALSE)</f>
        <v>#N/A</v>
      </c>
      <c r="D2254" s="674" t="e">
        <f>VLOOKUP(F2254,DB!$D$4:$G$403,3,FALSE)</f>
        <v>#N/A</v>
      </c>
      <c r="E2254" s="675" t="e">
        <f>VLOOKUP(F2254,DB!$D$4:$G$403,2,FALSE)</f>
        <v>#N/A</v>
      </c>
      <c r="F2254" s="491"/>
      <c r="G2254" s="491"/>
      <c r="H2254" s="492"/>
      <c r="I2254" s="493"/>
      <c r="J2254" s="494" t="str">
        <f>IF(I2254="","I열의 환율적용방법 선택",IF(I2254="개별환율", "직접입력 하세요.", IF(OR(I2254="가중평균환율",I2254="송금환율"), "직접입력 하세요.", IF(I2254="원화집행", 1, IF(I2254="월별평균환율(미화)",VLOOKUP(MONTH(A2254),월별평균환율!$B$34:$D$45,2,0), IF(I2254="월별평균환율(현지화)",VLOOKUP(MONTH(A2254),월별평균환율!$B$34:$D$45,3,0)))))))</f>
        <v>I열의 환율적용방법 선택</v>
      </c>
      <c r="K2254" s="495">
        <f t="shared" si="35"/>
        <v>0</v>
      </c>
      <c r="L2254" s="491"/>
      <c r="M2254" s="496"/>
      <c r="N2254" s="496"/>
    </row>
    <row r="2255" spans="1:14" x14ac:dyDescent="0.3">
      <c r="A2255" s="490"/>
      <c r="B2255" s="490"/>
      <c r="C2255" s="673" t="e">
        <f>VLOOKUP(F2255,DB!$D$4:$G$403,4,FALSE)</f>
        <v>#N/A</v>
      </c>
      <c r="D2255" s="674" t="e">
        <f>VLOOKUP(F2255,DB!$D$4:$G$403,3,FALSE)</f>
        <v>#N/A</v>
      </c>
      <c r="E2255" s="675" t="e">
        <f>VLOOKUP(F2255,DB!$D$4:$G$403,2,FALSE)</f>
        <v>#N/A</v>
      </c>
      <c r="F2255" s="491"/>
      <c r="G2255" s="491"/>
      <c r="H2255" s="492"/>
      <c r="I2255" s="493"/>
      <c r="J2255" s="494" t="str">
        <f>IF(I2255="","I열의 환율적용방법 선택",IF(I2255="개별환율", "직접입력 하세요.", IF(OR(I2255="가중평균환율",I2255="송금환율"), "직접입력 하세요.", IF(I2255="원화집행", 1, IF(I2255="월별평균환율(미화)",VLOOKUP(MONTH(A2255),월별평균환율!$B$34:$D$45,2,0), IF(I2255="월별평균환율(현지화)",VLOOKUP(MONTH(A2255),월별평균환율!$B$34:$D$45,3,0)))))))</f>
        <v>I열의 환율적용방법 선택</v>
      </c>
      <c r="K2255" s="495">
        <f t="shared" si="35"/>
        <v>0</v>
      </c>
      <c r="L2255" s="491"/>
      <c r="M2255" s="496"/>
      <c r="N2255" s="496"/>
    </row>
    <row r="2256" spans="1:14" x14ac:dyDescent="0.3">
      <c r="A2256" s="490"/>
      <c r="B2256" s="490"/>
      <c r="C2256" s="673" t="e">
        <f>VLOOKUP(F2256,DB!$D$4:$G$403,4,FALSE)</f>
        <v>#N/A</v>
      </c>
      <c r="D2256" s="674" t="e">
        <f>VLOOKUP(F2256,DB!$D$4:$G$403,3,FALSE)</f>
        <v>#N/A</v>
      </c>
      <c r="E2256" s="675" t="e">
        <f>VLOOKUP(F2256,DB!$D$4:$G$403,2,FALSE)</f>
        <v>#N/A</v>
      </c>
      <c r="F2256" s="491"/>
      <c r="G2256" s="491"/>
      <c r="H2256" s="492"/>
      <c r="I2256" s="493"/>
      <c r="J2256" s="494" t="str">
        <f>IF(I2256="","I열의 환율적용방법 선택",IF(I2256="개별환율", "직접입력 하세요.", IF(OR(I2256="가중평균환율",I2256="송금환율"), "직접입력 하세요.", IF(I2256="원화집행", 1, IF(I2256="월별평균환율(미화)",VLOOKUP(MONTH(A2256),월별평균환율!$B$34:$D$45,2,0), IF(I2256="월별평균환율(현지화)",VLOOKUP(MONTH(A2256),월별평균환율!$B$34:$D$45,3,0)))))))</f>
        <v>I열의 환율적용방법 선택</v>
      </c>
      <c r="K2256" s="495">
        <f t="shared" si="35"/>
        <v>0</v>
      </c>
      <c r="L2256" s="491"/>
      <c r="M2256" s="496"/>
      <c r="N2256" s="496"/>
    </row>
    <row r="2257" spans="1:14" x14ac:dyDescent="0.3">
      <c r="A2257" s="490"/>
      <c r="B2257" s="490"/>
      <c r="C2257" s="673" t="e">
        <f>VLOOKUP(F2257,DB!$D$4:$G$403,4,FALSE)</f>
        <v>#N/A</v>
      </c>
      <c r="D2257" s="674" t="e">
        <f>VLOOKUP(F2257,DB!$D$4:$G$403,3,FALSE)</f>
        <v>#N/A</v>
      </c>
      <c r="E2257" s="675" t="e">
        <f>VLOOKUP(F2257,DB!$D$4:$G$403,2,FALSE)</f>
        <v>#N/A</v>
      </c>
      <c r="F2257" s="491"/>
      <c r="G2257" s="491"/>
      <c r="H2257" s="492"/>
      <c r="I2257" s="493"/>
      <c r="J2257" s="494" t="str">
        <f>IF(I2257="","I열의 환율적용방법 선택",IF(I2257="개별환율", "직접입력 하세요.", IF(OR(I2257="가중평균환율",I2257="송금환율"), "직접입력 하세요.", IF(I2257="원화집행", 1, IF(I2257="월별평균환율(미화)",VLOOKUP(MONTH(A2257),월별평균환율!$B$34:$D$45,2,0), IF(I2257="월별평균환율(현지화)",VLOOKUP(MONTH(A2257),월별평균환율!$B$34:$D$45,3,0)))))))</f>
        <v>I열의 환율적용방법 선택</v>
      </c>
      <c r="K2257" s="495">
        <f t="shared" si="35"/>
        <v>0</v>
      </c>
      <c r="L2257" s="491"/>
      <c r="M2257" s="496"/>
      <c r="N2257" s="496"/>
    </row>
    <row r="2258" spans="1:14" x14ac:dyDescent="0.3">
      <c r="A2258" s="490"/>
      <c r="B2258" s="490"/>
      <c r="C2258" s="673" t="e">
        <f>VLOOKUP(F2258,DB!$D$4:$G$403,4,FALSE)</f>
        <v>#N/A</v>
      </c>
      <c r="D2258" s="674" t="e">
        <f>VLOOKUP(F2258,DB!$D$4:$G$403,3,FALSE)</f>
        <v>#N/A</v>
      </c>
      <c r="E2258" s="675" t="e">
        <f>VLOOKUP(F2258,DB!$D$4:$G$403,2,FALSE)</f>
        <v>#N/A</v>
      </c>
      <c r="F2258" s="491"/>
      <c r="G2258" s="491"/>
      <c r="H2258" s="492"/>
      <c r="I2258" s="493"/>
      <c r="J2258" s="494" t="str">
        <f>IF(I2258="","I열의 환율적용방법 선택",IF(I2258="개별환율", "직접입력 하세요.", IF(OR(I2258="가중평균환율",I2258="송금환율"), "직접입력 하세요.", IF(I2258="원화집행", 1, IF(I2258="월별평균환율(미화)",VLOOKUP(MONTH(A2258),월별평균환율!$B$34:$D$45,2,0), IF(I2258="월별평균환율(현지화)",VLOOKUP(MONTH(A2258),월별평균환율!$B$34:$D$45,3,0)))))))</f>
        <v>I열의 환율적용방법 선택</v>
      </c>
      <c r="K2258" s="495">
        <f t="shared" si="35"/>
        <v>0</v>
      </c>
      <c r="L2258" s="491"/>
      <c r="M2258" s="496"/>
      <c r="N2258" s="496"/>
    </row>
    <row r="2259" spans="1:14" x14ac:dyDescent="0.3">
      <c r="A2259" s="490"/>
      <c r="B2259" s="490"/>
      <c r="C2259" s="673" t="e">
        <f>VLOOKUP(F2259,DB!$D$4:$G$403,4,FALSE)</f>
        <v>#N/A</v>
      </c>
      <c r="D2259" s="674" t="e">
        <f>VLOOKUP(F2259,DB!$D$4:$G$403,3,FALSE)</f>
        <v>#N/A</v>
      </c>
      <c r="E2259" s="675" t="e">
        <f>VLOOKUP(F2259,DB!$D$4:$G$403,2,FALSE)</f>
        <v>#N/A</v>
      </c>
      <c r="F2259" s="491"/>
      <c r="G2259" s="491"/>
      <c r="H2259" s="492"/>
      <c r="I2259" s="493"/>
      <c r="J2259" s="494" t="str">
        <f>IF(I2259="","I열의 환율적용방법 선택",IF(I2259="개별환율", "직접입력 하세요.", IF(OR(I2259="가중평균환율",I2259="송금환율"), "직접입력 하세요.", IF(I2259="원화집행", 1, IF(I2259="월별평균환율(미화)",VLOOKUP(MONTH(A2259),월별평균환율!$B$34:$D$45,2,0), IF(I2259="월별평균환율(현지화)",VLOOKUP(MONTH(A2259),월별평균환율!$B$34:$D$45,3,0)))))))</f>
        <v>I열의 환율적용방법 선택</v>
      </c>
      <c r="K2259" s="495">
        <f t="shared" si="35"/>
        <v>0</v>
      </c>
      <c r="L2259" s="491"/>
      <c r="M2259" s="496"/>
      <c r="N2259" s="496"/>
    </row>
    <row r="2260" spans="1:14" x14ac:dyDescent="0.3">
      <c r="A2260" s="490"/>
      <c r="B2260" s="490"/>
      <c r="C2260" s="673" t="e">
        <f>VLOOKUP(F2260,DB!$D$4:$G$403,4,FALSE)</f>
        <v>#N/A</v>
      </c>
      <c r="D2260" s="674" t="e">
        <f>VLOOKUP(F2260,DB!$D$4:$G$403,3,FALSE)</f>
        <v>#N/A</v>
      </c>
      <c r="E2260" s="675" t="e">
        <f>VLOOKUP(F2260,DB!$D$4:$G$403,2,FALSE)</f>
        <v>#N/A</v>
      </c>
      <c r="F2260" s="491"/>
      <c r="G2260" s="491"/>
      <c r="H2260" s="492"/>
      <c r="I2260" s="493"/>
      <c r="J2260" s="494" t="str">
        <f>IF(I2260="","I열의 환율적용방법 선택",IF(I2260="개별환율", "직접입력 하세요.", IF(OR(I2260="가중평균환율",I2260="송금환율"), "직접입력 하세요.", IF(I2260="원화집행", 1, IF(I2260="월별평균환율(미화)",VLOOKUP(MONTH(A2260),월별평균환율!$B$34:$D$45,2,0), IF(I2260="월별평균환율(현지화)",VLOOKUP(MONTH(A2260),월별평균환율!$B$34:$D$45,3,0)))))))</f>
        <v>I열의 환율적용방법 선택</v>
      </c>
      <c r="K2260" s="495">
        <f t="shared" si="35"/>
        <v>0</v>
      </c>
      <c r="L2260" s="491"/>
      <c r="M2260" s="496"/>
      <c r="N2260" s="496"/>
    </row>
    <row r="2261" spans="1:14" x14ac:dyDescent="0.3">
      <c r="A2261" s="490"/>
      <c r="B2261" s="490"/>
      <c r="C2261" s="673" t="e">
        <f>VLOOKUP(F2261,DB!$D$4:$G$403,4,FALSE)</f>
        <v>#N/A</v>
      </c>
      <c r="D2261" s="674" t="e">
        <f>VLOOKUP(F2261,DB!$D$4:$G$403,3,FALSE)</f>
        <v>#N/A</v>
      </c>
      <c r="E2261" s="675" t="e">
        <f>VLOOKUP(F2261,DB!$D$4:$G$403,2,FALSE)</f>
        <v>#N/A</v>
      </c>
      <c r="F2261" s="491"/>
      <c r="G2261" s="491"/>
      <c r="H2261" s="492"/>
      <c r="I2261" s="493"/>
      <c r="J2261" s="494" t="str">
        <f>IF(I2261="","I열의 환율적용방법 선택",IF(I2261="개별환율", "직접입력 하세요.", IF(OR(I2261="가중평균환율",I2261="송금환율"), "직접입력 하세요.", IF(I2261="원화집행", 1, IF(I2261="월별평균환율(미화)",VLOOKUP(MONTH(A2261),월별평균환율!$B$34:$D$45,2,0), IF(I2261="월별평균환율(현지화)",VLOOKUP(MONTH(A2261),월별평균환율!$B$34:$D$45,3,0)))))))</f>
        <v>I열의 환율적용방법 선택</v>
      </c>
      <c r="K2261" s="495">
        <f t="shared" si="35"/>
        <v>0</v>
      </c>
      <c r="L2261" s="491"/>
      <c r="M2261" s="496"/>
      <c r="N2261" s="496"/>
    </row>
    <row r="2262" spans="1:14" x14ac:dyDescent="0.3">
      <c r="A2262" s="490"/>
      <c r="B2262" s="490"/>
      <c r="C2262" s="673" t="e">
        <f>VLOOKUP(F2262,DB!$D$4:$G$403,4,FALSE)</f>
        <v>#N/A</v>
      </c>
      <c r="D2262" s="674" t="e">
        <f>VLOOKUP(F2262,DB!$D$4:$G$403,3,FALSE)</f>
        <v>#N/A</v>
      </c>
      <c r="E2262" s="675" t="e">
        <f>VLOOKUP(F2262,DB!$D$4:$G$403,2,FALSE)</f>
        <v>#N/A</v>
      </c>
      <c r="F2262" s="491"/>
      <c r="G2262" s="491"/>
      <c r="H2262" s="492"/>
      <c r="I2262" s="493"/>
      <c r="J2262" s="494" t="str">
        <f>IF(I2262="","I열의 환율적용방법 선택",IF(I2262="개별환율", "직접입력 하세요.", IF(OR(I2262="가중평균환율",I2262="송금환율"), "직접입력 하세요.", IF(I2262="원화집행", 1, IF(I2262="월별평균환율(미화)",VLOOKUP(MONTH(A2262),월별평균환율!$B$34:$D$45,2,0), IF(I2262="월별평균환율(현지화)",VLOOKUP(MONTH(A2262),월별평균환율!$B$34:$D$45,3,0)))))))</f>
        <v>I열의 환율적용방법 선택</v>
      </c>
      <c r="K2262" s="495">
        <f t="shared" si="35"/>
        <v>0</v>
      </c>
      <c r="L2262" s="491"/>
      <c r="M2262" s="496"/>
      <c r="N2262" s="496"/>
    </row>
    <row r="2263" spans="1:14" x14ac:dyDescent="0.3">
      <c r="A2263" s="490"/>
      <c r="B2263" s="490"/>
      <c r="C2263" s="673" t="e">
        <f>VLOOKUP(F2263,DB!$D$4:$G$403,4,FALSE)</f>
        <v>#N/A</v>
      </c>
      <c r="D2263" s="674" t="e">
        <f>VLOOKUP(F2263,DB!$D$4:$G$403,3,FALSE)</f>
        <v>#N/A</v>
      </c>
      <c r="E2263" s="675" t="e">
        <f>VLOOKUP(F2263,DB!$D$4:$G$403,2,FALSE)</f>
        <v>#N/A</v>
      </c>
      <c r="F2263" s="491"/>
      <c r="G2263" s="491"/>
      <c r="H2263" s="492"/>
      <c r="I2263" s="493"/>
      <c r="J2263" s="494" t="str">
        <f>IF(I2263="","I열의 환율적용방법 선택",IF(I2263="개별환율", "직접입력 하세요.", IF(OR(I2263="가중평균환율",I2263="송금환율"), "직접입력 하세요.", IF(I2263="원화집행", 1, IF(I2263="월별평균환율(미화)",VLOOKUP(MONTH(A2263),월별평균환율!$B$34:$D$45,2,0), IF(I2263="월별평균환율(현지화)",VLOOKUP(MONTH(A2263),월별평균환율!$B$34:$D$45,3,0)))))))</f>
        <v>I열의 환율적용방법 선택</v>
      </c>
      <c r="K2263" s="495">
        <f t="shared" si="35"/>
        <v>0</v>
      </c>
      <c r="L2263" s="491"/>
      <c r="M2263" s="496"/>
      <c r="N2263" s="496"/>
    </row>
    <row r="2264" spans="1:14" x14ac:dyDescent="0.3">
      <c r="A2264" s="490"/>
      <c r="B2264" s="490"/>
      <c r="C2264" s="673" t="e">
        <f>VLOOKUP(F2264,DB!$D$4:$G$403,4,FALSE)</f>
        <v>#N/A</v>
      </c>
      <c r="D2264" s="674" t="e">
        <f>VLOOKUP(F2264,DB!$D$4:$G$403,3,FALSE)</f>
        <v>#N/A</v>
      </c>
      <c r="E2264" s="675" t="e">
        <f>VLOOKUP(F2264,DB!$D$4:$G$403,2,FALSE)</f>
        <v>#N/A</v>
      </c>
      <c r="F2264" s="491"/>
      <c r="G2264" s="491"/>
      <c r="H2264" s="492"/>
      <c r="I2264" s="493"/>
      <c r="J2264" s="494" t="str">
        <f>IF(I2264="","I열의 환율적용방법 선택",IF(I2264="개별환율", "직접입력 하세요.", IF(OR(I2264="가중평균환율",I2264="송금환율"), "직접입력 하세요.", IF(I2264="원화집행", 1, IF(I2264="월별평균환율(미화)",VLOOKUP(MONTH(A2264),월별평균환율!$B$34:$D$45,2,0), IF(I2264="월별평균환율(현지화)",VLOOKUP(MONTH(A2264),월별평균환율!$B$34:$D$45,3,0)))))))</f>
        <v>I열의 환율적용방법 선택</v>
      </c>
      <c r="K2264" s="495">
        <f t="shared" si="35"/>
        <v>0</v>
      </c>
      <c r="L2264" s="491"/>
      <c r="M2264" s="496"/>
      <c r="N2264" s="496"/>
    </row>
    <row r="2265" spans="1:14" x14ac:dyDescent="0.3">
      <c r="A2265" s="490"/>
      <c r="B2265" s="490"/>
      <c r="C2265" s="673" t="e">
        <f>VLOOKUP(F2265,DB!$D$4:$G$403,4,FALSE)</f>
        <v>#N/A</v>
      </c>
      <c r="D2265" s="674" t="e">
        <f>VLOOKUP(F2265,DB!$D$4:$G$403,3,FALSE)</f>
        <v>#N/A</v>
      </c>
      <c r="E2265" s="675" t="e">
        <f>VLOOKUP(F2265,DB!$D$4:$G$403,2,FALSE)</f>
        <v>#N/A</v>
      </c>
      <c r="F2265" s="491"/>
      <c r="G2265" s="491"/>
      <c r="H2265" s="492"/>
      <c r="I2265" s="493"/>
      <c r="J2265" s="494" t="str">
        <f>IF(I2265="","I열의 환율적용방법 선택",IF(I2265="개별환율", "직접입력 하세요.", IF(OR(I2265="가중평균환율",I2265="송금환율"), "직접입력 하세요.", IF(I2265="원화집행", 1, IF(I2265="월별평균환율(미화)",VLOOKUP(MONTH(A2265),월별평균환율!$B$34:$D$45,2,0), IF(I2265="월별평균환율(현지화)",VLOOKUP(MONTH(A2265),월별평균환율!$B$34:$D$45,3,0)))))))</f>
        <v>I열의 환율적용방법 선택</v>
      </c>
      <c r="K2265" s="495">
        <f t="shared" si="35"/>
        <v>0</v>
      </c>
      <c r="L2265" s="491"/>
      <c r="M2265" s="496"/>
      <c r="N2265" s="496"/>
    </row>
    <row r="2266" spans="1:14" x14ac:dyDescent="0.3">
      <c r="A2266" s="490"/>
      <c r="B2266" s="490"/>
      <c r="C2266" s="673" t="e">
        <f>VLOOKUP(F2266,DB!$D$4:$G$403,4,FALSE)</f>
        <v>#N/A</v>
      </c>
      <c r="D2266" s="674" t="e">
        <f>VLOOKUP(F2266,DB!$D$4:$G$403,3,FALSE)</f>
        <v>#N/A</v>
      </c>
      <c r="E2266" s="675" t="e">
        <f>VLOOKUP(F2266,DB!$D$4:$G$403,2,FALSE)</f>
        <v>#N/A</v>
      </c>
      <c r="F2266" s="491"/>
      <c r="G2266" s="491"/>
      <c r="H2266" s="492"/>
      <c r="I2266" s="493"/>
      <c r="J2266" s="494" t="str">
        <f>IF(I2266="","I열의 환율적용방법 선택",IF(I2266="개별환율", "직접입력 하세요.", IF(OR(I2266="가중평균환율",I2266="송금환율"), "직접입력 하세요.", IF(I2266="원화집행", 1, IF(I2266="월별평균환율(미화)",VLOOKUP(MONTH(A2266),월별평균환율!$B$34:$D$45,2,0), IF(I2266="월별평균환율(현지화)",VLOOKUP(MONTH(A2266),월별평균환율!$B$34:$D$45,3,0)))))))</f>
        <v>I열의 환율적용방법 선택</v>
      </c>
      <c r="K2266" s="495">
        <f t="shared" si="35"/>
        <v>0</v>
      </c>
      <c r="L2266" s="491"/>
      <c r="M2266" s="496"/>
      <c r="N2266" s="496"/>
    </row>
    <row r="2267" spans="1:14" x14ac:dyDescent="0.3">
      <c r="A2267" s="490"/>
      <c r="B2267" s="490"/>
      <c r="C2267" s="673" t="e">
        <f>VLOOKUP(F2267,DB!$D$4:$G$403,4,FALSE)</f>
        <v>#N/A</v>
      </c>
      <c r="D2267" s="674" t="e">
        <f>VLOOKUP(F2267,DB!$D$4:$G$403,3,FALSE)</f>
        <v>#N/A</v>
      </c>
      <c r="E2267" s="675" t="e">
        <f>VLOOKUP(F2267,DB!$D$4:$G$403,2,FALSE)</f>
        <v>#N/A</v>
      </c>
      <c r="F2267" s="491"/>
      <c r="G2267" s="491"/>
      <c r="H2267" s="492"/>
      <c r="I2267" s="493"/>
      <c r="J2267" s="494" t="str">
        <f>IF(I2267="","I열의 환율적용방법 선택",IF(I2267="개별환율", "직접입력 하세요.", IF(OR(I2267="가중평균환율",I2267="송금환율"), "직접입력 하세요.", IF(I2267="원화집행", 1, IF(I2267="월별평균환율(미화)",VLOOKUP(MONTH(A2267),월별평균환율!$B$34:$D$45,2,0), IF(I2267="월별평균환율(현지화)",VLOOKUP(MONTH(A2267),월별평균환율!$B$34:$D$45,3,0)))))))</f>
        <v>I열의 환율적용방법 선택</v>
      </c>
      <c r="K2267" s="495">
        <f t="shared" si="35"/>
        <v>0</v>
      </c>
      <c r="L2267" s="491"/>
      <c r="M2267" s="496"/>
      <c r="N2267" s="496"/>
    </row>
    <row r="2268" spans="1:14" x14ac:dyDescent="0.3">
      <c r="A2268" s="490"/>
      <c r="B2268" s="490"/>
      <c r="C2268" s="673" t="e">
        <f>VLOOKUP(F2268,DB!$D$4:$G$403,4,FALSE)</f>
        <v>#N/A</v>
      </c>
      <c r="D2268" s="674" t="e">
        <f>VLOOKUP(F2268,DB!$D$4:$G$403,3,FALSE)</f>
        <v>#N/A</v>
      </c>
      <c r="E2268" s="675" t="e">
        <f>VLOOKUP(F2268,DB!$D$4:$G$403,2,FALSE)</f>
        <v>#N/A</v>
      </c>
      <c r="F2268" s="491"/>
      <c r="G2268" s="491"/>
      <c r="H2268" s="492"/>
      <c r="I2268" s="493"/>
      <c r="J2268" s="494" t="str">
        <f>IF(I2268="","I열의 환율적용방법 선택",IF(I2268="개별환율", "직접입력 하세요.", IF(OR(I2268="가중평균환율",I2268="송금환율"), "직접입력 하세요.", IF(I2268="원화집행", 1, IF(I2268="월별평균환율(미화)",VLOOKUP(MONTH(A2268),월별평균환율!$B$34:$D$45,2,0), IF(I2268="월별평균환율(현지화)",VLOOKUP(MONTH(A2268),월별평균환율!$B$34:$D$45,3,0)))))))</f>
        <v>I열의 환율적용방법 선택</v>
      </c>
      <c r="K2268" s="495">
        <f t="shared" si="35"/>
        <v>0</v>
      </c>
      <c r="L2268" s="491"/>
      <c r="M2268" s="496"/>
      <c r="N2268" s="496"/>
    </row>
    <row r="2269" spans="1:14" x14ac:dyDescent="0.3">
      <c r="A2269" s="490"/>
      <c r="B2269" s="490"/>
      <c r="C2269" s="673" t="e">
        <f>VLOOKUP(F2269,DB!$D$4:$G$403,4,FALSE)</f>
        <v>#N/A</v>
      </c>
      <c r="D2269" s="674" t="e">
        <f>VLOOKUP(F2269,DB!$D$4:$G$403,3,FALSE)</f>
        <v>#N/A</v>
      </c>
      <c r="E2269" s="675" t="e">
        <f>VLOOKUP(F2269,DB!$D$4:$G$403,2,FALSE)</f>
        <v>#N/A</v>
      </c>
      <c r="F2269" s="491"/>
      <c r="G2269" s="491"/>
      <c r="H2269" s="492"/>
      <c r="I2269" s="493"/>
      <c r="J2269" s="494" t="str">
        <f>IF(I2269="","I열의 환율적용방법 선택",IF(I2269="개별환율", "직접입력 하세요.", IF(OR(I2269="가중평균환율",I2269="송금환율"), "직접입력 하세요.", IF(I2269="원화집행", 1, IF(I2269="월별평균환율(미화)",VLOOKUP(MONTH(A2269),월별평균환율!$B$34:$D$45,2,0), IF(I2269="월별평균환율(현지화)",VLOOKUP(MONTH(A2269),월별평균환율!$B$34:$D$45,3,0)))))))</f>
        <v>I열의 환율적용방법 선택</v>
      </c>
      <c r="K2269" s="495">
        <f t="shared" si="35"/>
        <v>0</v>
      </c>
      <c r="L2269" s="491"/>
      <c r="M2269" s="496"/>
      <c r="N2269" s="496"/>
    </row>
    <row r="2270" spans="1:14" x14ac:dyDescent="0.3">
      <c r="A2270" s="490"/>
      <c r="B2270" s="490"/>
      <c r="C2270" s="673" t="e">
        <f>VLOOKUP(F2270,DB!$D$4:$G$403,4,FALSE)</f>
        <v>#N/A</v>
      </c>
      <c r="D2270" s="674" t="e">
        <f>VLOOKUP(F2270,DB!$D$4:$G$403,3,FALSE)</f>
        <v>#N/A</v>
      </c>
      <c r="E2270" s="675" t="e">
        <f>VLOOKUP(F2270,DB!$D$4:$G$403,2,FALSE)</f>
        <v>#N/A</v>
      </c>
      <c r="F2270" s="491"/>
      <c r="G2270" s="491"/>
      <c r="H2270" s="492"/>
      <c r="I2270" s="493"/>
      <c r="J2270" s="494" t="str">
        <f>IF(I2270="","I열의 환율적용방법 선택",IF(I2270="개별환율", "직접입력 하세요.", IF(OR(I2270="가중평균환율",I2270="송금환율"), "직접입력 하세요.", IF(I2270="원화집행", 1, IF(I2270="월별평균환율(미화)",VLOOKUP(MONTH(A2270),월별평균환율!$B$34:$D$45,2,0), IF(I2270="월별평균환율(현지화)",VLOOKUP(MONTH(A2270),월별평균환율!$B$34:$D$45,3,0)))))))</f>
        <v>I열의 환율적용방법 선택</v>
      </c>
      <c r="K2270" s="495">
        <f t="shared" si="35"/>
        <v>0</v>
      </c>
      <c r="L2270" s="491"/>
      <c r="M2270" s="496"/>
      <c r="N2270" s="496"/>
    </row>
    <row r="2271" spans="1:14" x14ac:dyDescent="0.3">
      <c r="A2271" s="490"/>
      <c r="B2271" s="490"/>
      <c r="C2271" s="673" t="e">
        <f>VLOOKUP(F2271,DB!$D$4:$G$403,4,FALSE)</f>
        <v>#N/A</v>
      </c>
      <c r="D2271" s="674" t="e">
        <f>VLOOKUP(F2271,DB!$D$4:$G$403,3,FALSE)</f>
        <v>#N/A</v>
      </c>
      <c r="E2271" s="675" t="e">
        <f>VLOOKUP(F2271,DB!$D$4:$G$403,2,FALSE)</f>
        <v>#N/A</v>
      </c>
      <c r="F2271" s="491"/>
      <c r="G2271" s="491"/>
      <c r="H2271" s="492"/>
      <c r="I2271" s="493"/>
      <c r="J2271" s="494" t="str">
        <f>IF(I2271="","I열의 환율적용방법 선택",IF(I2271="개별환율", "직접입력 하세요.", IF(OR(I2271="가중평균환율",I2271="송금환율"), "직접입력 하세요.", IF(I2271="원화집행", 1, IF(I2271="월별평균환율(미화)",VLOOKUP(MONTH(A2271),월별평균환율!$B$34:$D$45,2,0), IF(I2271="월별평균환율(현지화)",VLOOKUP(MONTH(A2271),월별평균환율!$B$34:$D$45,3,0)))))))</f>
        <v>I열의 환율적용방법 선택</v>
      </c>
      <c r="K2271" s="495">
        <f t="shared" si="35"/>
        <v>0</v>
      </c>
      <c r="L2271" s="491"/>
      <c r="M2271" s="496"/>
      <c r="N2271" s="496"/>
    </row>
    <row r="2272" spans="1:14" x14ac:dyDescent="0.3">
      <c r="A2272" s="490"/>
      <c r="B2272" s="490"/>
      <c r="C2272" s="673" t="e">
        <f>VLOOKUP(F2272,DB!$D$4:$G$403,4,FALSE)</f>
        <v>#N/A</v>
      </c>
      <c r="D2272" s="674" t="e">
        <f>VLOOKUP(F2272,DB!$D$4:$G$403,3,FALSE)</f>
        <v>#N/A</v>
      </c>
      <c r="E2272" s="675" t="e">
        <f>VLOOKUP(F2272,DB!$D$4:$G$403,2,FALSE)</f>
        <v>#N/A</v>
      </c>
      <c r="F2272" s="491"/>
      <c r="G2272" s="491"/>
      <c r="H2272" s="492"/>
      <c r="I2272" s="493"/>
      <c r="J2272" s="494" t="str">
        <f>IF(I2272="","I열의 환율적용방법 선택",IF(I2272="개별환율", "직접입력 하세요.", IF(OR(I2272="가중평균환율",I2272="송금환율"), "직접입력 하세요.", IF(I2272="원화집행", 1, IF(I2272="월별평균환율(미화)",VLOOKUP(MONTH(A2272),월별평균환율!$B$34:$D$45,2,0), IF(I2272="월별평균환율(현지화)",VLOOKUP(MONTH(A2272),월별평균환율!$B$34:$D$45,3,0)))))))</f>
        <v>I열의 환율적용방법 선택</v>
      </c>
      <c r="K2272" s="495">
        <f t="shared" si="35"/>
        <v>0</v>
      </c>
      <c r="L2272" s="491"/>
      <c r="M2272" s="496"/>
      <c r="N2272" s="496"/>
    </row>
    <row r="2273" spans="1:14" x14ac:dyDescent="0.3">
      <c r="A2273" s="490"/>
      <c r="B2273" s="490"/>
      <c r="C2273" s="673" t="e">
        <f>VLOOKUP(F2273,DB!$D$4:$G$403,4,FALSE)</f>
        <v>#N/A</v>
      </c>
      <c r="D2273" s="674" t="e">
        <f>VLOOKUP(F2273,DB!$D$4:$G$403,3,FALSE)</f>
        <v>#N/A</v>
      </c>
      <c r="E2273" s="675" t="e">
        <f>VLOOKUP(F2273,DB!$D$4:$G$403,2,FALSE)</f>
        <v>#N/A</v>
      </c>
      <c r="F2273" s="491"/>
      <c r="G2273" s="491"/>
      <c r="H2273" s="492"/>
      <c r="I2273" s="493"/>
      <c r="J2273" s="494" t="str">
        <f>IF(I2273="","I열의 환율적용방법 선택",IF(I2273="개별환율", "직접입력 하세요.", IF(OR(I2273="가중평균환율",I2273="송금환율"), "직접입력 하세요.", IF(I2273="원화집행", 1, IF(I2273="월별평균환율(미화)",VLOOKUP(MONTH(A2273),월별평균환율!$B$34:$D$45,2,0), IF(I2273="월별평균환율(현지화)",VLOOKUP(MONTH(A2273),월별평균환율!$B$34:$D$45,3,0)))))))</f>
        <v>I열의 환율적용방법 선택</v>
      </c>
      <c r="K2273" s="495">
        <f t="shared" si="35"/>
        <v>0</v>
      </c>
      <c r="L2273" s="491"/>
      <c r="M2273" s="496"/>
      <c r="N2273" s="496"/>
    </row>
    <row r="2274" spans="1:14" x14ac:dyDescent="0.3">
      <c r="A2274" s="490"/>
      <c r="B2274" s="490"/>
      <c r="C2274" s="673" t="e">
        <f>VLOOKUP(F2274,DB!$D$4:$G$403,4,FALSE)</f>
        <v>#N/A</v>
      </c>
      <c r="D2274" s="674" t="e">
        <f>VLOOKUP(F2274,DB!$D$4:$G$403,3,FALSE)</f>
        <v>#N/A</v>
      </c>
      <c r="E2274" s="675" t="e">
        <f>VLOOKUP(F2274,DB!$D$4:$G$403,2,FALSE)</f>
        <v>#N/A</v>
      </c>
      <c r="F2274" s="491"/>
      <c r="G2274" s="491"/>
      <c r="H2274" s="492"/>
      <c r="I2274" s="493"/>
      <c r="J2274" s="494" t="str">
        <f>IF(I2274="","I열의 환율적용방법 선택",IF(I2274="개별환율", "직접입력 하세요.", IF(OR(I2274="가중평균환율",I2274="송금환율"), "직접입력 하세요.", IF(I2274="원화집행", 1, IF(I2274="월별평균환율(미화)",VLOOKUP(MONTH(A2274),월별평균환율!$B$34:$D$45,2,0), IF(I2274="월별평균환율(현지화)",VLOOKUP(MONTH(A2274),월별평균환율!$B$34:$D$45,3,0)))))))</f>
        <v>I열의 환율적용방법 선택</v>
      </c>
      <c r="K2274" s="495">
        <f t="shared" si="35"/>
        <v>0</v>
      </c>
      <c r="L2274" s="491"/>
      <c r="M2274" s="496"/>
      <c r="N2274" s="496"/>
    </row>
    <row r="2275" spans="1:14" x14ac:dyDescent="0.3">
      <c r="A2275" s="490"/>
      <c r="B2275" s="490"/>
      <c r="C2275" s="673" t="e">
        <f>VLOOKUP(F2275,DB!$D$4:$G$403,4,FALSE)</f>
        <v>#N/A</v>
      </c>
      <c r="D2275" s="674" t="e">
        <f>VLOOKUP(F2275,DB!$D$4:$G$403,3,FALSE)</f>
        <v>#N/A</v>
      </c>
      <c r="E2275" s="675" t="e">
        <f>VLOOKUP(F2275,DB!$D$4:$G$403,2,FALSE)</f>
        <v>#N/A</v>
      </c>
      <c r="F2275" s="491"/>
      <c r="G2275" s="491"/>
      <c r="H2275" s="492"/>
      <c r="I2275" s="493"/>
      <c r="J2275" s="494" t="str">
        <f>IF(I2275="","I열의 환율적용방법 선택",IF(I2275="개별환율", "직접입력 하세요.", IF(OR(I2275="가중평균환율",I2275="송금환율"), "직접입력 하세요.", IF(I2275="원화집행", 1, IF(I2275="월별평균환율(미화)",VLOOKUP(MONTH(A2275),월별평균환율!$B$34:$D$45,2,0), IF(I2275="월별평균환율(현지화)",VLOOKUP(MONTH(A2275),월별평균환율!$B$34:$D$45,3,0)))))))</f>
        <v>I열의 환율적용방법 선택</v>
      </c>
      <c r="K2275" s="495">
        <f t="shared" si="35"/>
        <v>0</v>
      </c>
      <c r="L2275" s="491"/>
      <c r="M2275" s="496"/>
      <c r="N2275" s="496"/>
    </row>
    <row r="2276" spans="1:14" x14ac:dyDescent="0.3">
      <c r="A2276" s="490"/>
      <c r="B2276" s="490"/>
      <c r="C2276" s="673" t="e">
        <f>VLOOKUP(F2276,DB!$D$4:$G$403,4,FALSE)</f>
        <v>#N/A</v>
      </c>
      <c r="D2276" s="674" t="e">
        <f>VLOOKUP(F2276,DB!$D$4:$G$403,3,FALSE)</f>
        <v>#N/A</v>
      </c>
      <c r="E2276" s="675" t="e">
        <f>VLOOKUP(F2276,DB!$D$4:$G$403,2,FALSE)</f>
        <v>#N/A</v>
      </c>
      <c r="F2276" s="491"/>
      <c r="G2276" s="491"/>
      <c r="H2276" s="492"/>
      <c r="I2276" s="493"/>
      <c r="J2276" s="494" t="str">
        <f>IF(I2276="","I열의 환율적용방법 선택",IF(I2276="개별환율", "직접입력 하세요.", IF(OR(I2276="가중평균환율",I2276="송금환율"), "직접입력 하세요.", IF(I2276="원화집행", 1, IF(I2276="월별평균환율(미화)",VLOOKUP(MONTH(A2276),월별평균환율!$B$34:$D$45,2,0), IF(I2276="월별평균환율(현지화)",VLOOKUP(MONTH(A2276),월별평균환율!$B$34:$D$45,3,0)))))))</f>
        <v>I열의 환율적용방법 선택</v>
      </c>
      <c r="K2276" s="495">
        <f t="shared" si="35"/>
        <v>0</v>
      </c>
      <c r="L2276" s="491"/>
      <c r="M2276" s="496"/>
      <c r="N2276" s="496"/>
    </row>
    <row r="2277" spans="1:14" x14ac:dyDescent="0.3">
      <c r="A2277" s="490"/>
      <c r="B2277" s="490"/>
      <c r="C2277" s="673" t="e">
        <f>VLOOKUP(F2277,DB!$D$4:$G$403,4,FALSE)</f>
        <v>#N/A</v>
      </c>
      <c r="D2277" s="674" t="e">
        <f>VLOOKUP(F2277,DB!$D$4:$G$403,3,FALSE)</f>
        <v>#N/A</v>
      </c>
      <c r="E2277" s="675" t="e">
        <f>VLOOKUP(F2277,DB!$D$4:$G$403,2,FALSE)</f>
        <v>#N/A</v>
      </c>
      <c r="F2277" s="491"/>
      <c r="G2277" s="491"/>
      <c r="H2277" s="492"/>
      <c r="I2277" s="493"/>
      <c r="J2277" s="494" t="str">
        <f>IF(I2277="","I열의 환율적용방법 선택",IF(I2277="개별환율", "직접입력 하세요.", IF(OR(I2277="가중평균환율",I2277="송금환율"), "직접입력 하세요.", IF(I2277="원화집행", 1, IF(I2277="월별평균환율(미화)",VLOOKUP(MONTH(A2277),월별평균환율!$B$34:$D$45,2,0), IF(I2277="월별평균환율(현지화)",VLOOKUP(MONTH(A2277),월별평균환율!$B$34:$D$45,3,0)))))))</f>
        <v>I열의 환율적용방법 선택</v>
      </c>
      <c r="K2277" s="495">
        <f t="shared" si="35"/>
        <v>0</v>
      </c>
      <c r="L2277" s="491"/>
      <c r="M2277" s="496"/>
      <c r="N2277" s="496"/>
    </row>
    <row r="2278" spans="1:14" x14ac:dyDescent="0.3">
      <c r="A2278" s="490"/>
      <c r="B2278" s="490"/>
      <c r="C2278" s="673" t="e">
        <f>VLOOKUP(F2278,DB!$D$4:$G$403,4,FALSE)</f>
        <v>#N/A</v>
      </c>
      <c r="D2278" s="674" t="e">
        <f>VLOOKUP(F2278,DB!$D$4:$G$403,3,FALSE)</f>
        <v>#N/A</v>
      </c>
      <c r="E2278" s="675" t="e">
        <f>VLOOKUP(F2278,DB!$D$4:$G$403,2,FALSE)</f>
        <v>#N/A</v>
      </c>
      <c r="F2278" s="491"/>
      <c r="G2278" s="491"/>
      <c r="H2278" s="492"/>
      <c r="I2278" s="493"/>
      <c r="J2278" s="494" t="str">
        <f>IF(I2278="","I열의 환율적용방법 선택",IF(I2278="개별환율", "직접입력 하세요.", IF(OR(I2278="가중평균환율",I2278="송금환율"), "직접입력 하세요.", IF(I2278="원화집행", 1, IF(I2278="월별평균환율(미화)",VLOOKUP(MONTH(A2278),월별평균환율!$B$34:$D$45,2,0), IF(I2278="월별평균환율(현지화)",VLOOKUP(MONTH(A2278),월별평균환율!$B$34:$D$45,3,0)))))))</f>
        <v>I열의 환율적용방법 선택</v>
      </c>
      <c r="K2278" s="495">
        <f t="shared" si="35"/>
        <v>0</v>
      </c>
      <c r="L2278" s="491"/>
      <c r="M2278" s="496"/>
      <c r="N2278" s="496"/>
    </row>
    <row r="2279" spans="1:14" x14ac:dyDescent="0.3">
      <c r="A2279" s="490"/>
      <c r="B2279" s="490"/>
      <c r="C2279" s="673" t="e">
        <f>VLOOKUP(F2279,DB!$D$4:$G$403,4,FALSE)</f>
        <v>#N/A</v>
      </c>
      <c r="D2279" s="674" t="e">
        <f>VLOOKUP(F2279,DB!$D$4:$G$403,3,FALSE)</f>
        <v>#N/A</v>
      </c>
      <c r="E2279" s="675" t="e">
        <f>VLOOKUP(F2279,DB!$D$4:$G$403,2,FALSE)</f>
        <v>#N/A</v>
      </c>
      <c r="F2279" s="491"/>
      <c r="G2279" s="491"/>
      <c r="H2279" s="492"/>
      <c r="I2279" s="493"/>
      <c r="J2279" s="494" t="str">
        <f>IF(I2279="","I열의 환율적용방법 선택",IF(I2279="개별환율", "직접입력 하세요.", IF(OR(I2279="가중평균환율",I2279="송금환율"), "직접입력 하세요.", IF(I2279="원화집행", 1, IF(I2279="월별평균환율(미화)",VLOOKUP(MONTH(A2279),월별평균환율!$B$34:$D$45,2,0), IF(I2279="월별평균환율(현지화)",VLOOKUP(MONTH(A2279),월별평균환율!$B$34:$D$45,3,0)))))))</f>
        <v>I열의 환율적용방법 선택</v>
      </c>
      <c r="K2279" s="495">
        <f t="shared" si="35"/>
        <v>0</v>
      </c>
      <c r="L2279" s="491"/>
      <c r="M2279" s="496"/>
      <c r="N2279" s="496"/>
    </row>
    <row r="2280" spans="1:14" x14ac:dyDescent="0.3">
      <c r="A2280" s="490"/>
      <c r="B2280" s="490"/>
      <c r="C2280" s="673" t="e">
        <f>VLOOKUP(F2280,DB!$D$4:$G$403,4,FALSE)</f>
        <v>#N/A</v>
      </c>
      <c r="D2280" s="674" t="e">
        <f>VLOOKUP(F2280,DB!$D$4:$G$403,3,FALSE)</f>
        <v>#N/A</v>
      </c>
      <c r="E2280" s="675" t="e">
        <f>VLOOKUP(F2280,DB!$D$4:$G$403,2,FALSE)</f>
        <v>#N/A</v>
      </c>
      <c r="F2280" s="491"/>
      <c r="G2280" s="491"/>
      <c r="H2280" s="492"/>
      <c r="I2280" s="493"/>
      <c r="J2280" s="494" t="str">
        <f>IF(I2280="","I열의 환율적용방법 선택",IF(I2280="개별환율", "직접입력 하세요.", IF(OR(I2280="가중평균환율",I2280="송금환율"), "직접입력 하세요.", IF(I2280="원화집행", 1, IF(I2280="월별평균환율(미화)",VLOOKUP(MONTH(A2280),월별평균환율!$B$34:$D$45,2,0), IF(I2280="월별평균환율(현지화)",VLOOKUP(MONTH(A2280),월별평균환율!$B$34:$D$45,3,0)))))))</f>
        <v>I열의 환율적용방법 선택</v>
      </c>
      <c r="K2280" s="495">
        <f t="shared" si="35"/>
        <v>0</v>
      </c>
      <c r="L2280" s="491"/>
      <c r="M2280" s="496"/>
      <c r="N2280" s="496"/>
    </row>
    <row r="2281" spans="1:14" x14ac:dyDescent="0.3">
      <c r="A2281" s="490"/>
      <c r="B2281" s="490"/>
      <c r="C2281" s="673" t="e">
        <f>VLOOKUP(F2281,DB!$D$4:$G$403,4,FALSE)</f>
        <v>#N/A</v>
      </c>
      <c r="D2281" s="674" t="e">
        <f>VLOOKUP(F2281,DB!$D$4:$G$403,3,FALSE)</f>
        <v>#N/A</v>
      </c>
      <c r="E2281" s="675" t="e">
        <f>VLOOKUP(F2281,DB!$D$4:$G$403,2,FALSE)</f>
        <v>#N/A</v>
      </c>
      <c r="F2281" s="491"/>
      <c r="G2281" s="491"/>
      <c r="H2281" s="492"/>
      <c r="I2281" s="493"/>
      <c r="J2281" s="494" t="str">
        <f>IF(I2281="","I열의 환율적용방법 선택",IF(I2281="개별환율", "직접입력 하세요.", IF(OR(I2281="가중평균환율",I2281="송금환율"), "직접입력 하세요.", IF(I2281="원화집행", 1, IF(I2281="월별평균환율(미화)",VLOOKUP(MONTH(A2281),월별평균환율!$B$34:$D$45,2,0), IF(I2281="월별평균환율(현지화)",VLOOKUP(MONTH(A2281),월별평균환율!$B$34:$D$45,3,0)))))))</f>
        <v>I열의 환율적용방법 선택</v>
      </c>
      <c r="K2281" s="495">
        <f t="shared" si="35"/>
        <v>0</v>
      </c>
      <c r="L2281" s="491"/>
      <c r="M2281" s="496"/>
      <c r="N2281" s="496"/>
    </row>
    <row r="2282" spans="1:14" x14ac:dyDescent="0.3">
      <c r="A2282" s="490"/>
      <c r="B2282" s="490"/>
      <c r="C2282" s="673" t="e">
        <f>VLOOKUP(F2282,DB!$D$4:$G$403,4,FALSE)</f>
        <v>#N/A</v>
      </c>
      <c r="D2282" s="674" t="e">
        <f>VLOOKUP(F2282,DB!$D$4:$G$403,3,FALSE)</f>
        <v>#N/A</v>
      </c>
      <c r="E2282" s="675" t="e">
        <f>VLOOKUP(F2282,DB!$D$4:$G$403,2,FALSE)</f>
        <v>#N/A</v>
      </c>
      <c r="F2282" s="491"/>
      <c r="G2282" s="491"/>
      <c r="H2282" s="492"/>
      <c r="I2282" s="493"/>
      <c r="J2282" s="494" t="str">
        <f>IF(I2282="","I열의 환율적용방법 선택",IF(I2282="개별환율", "직접입력 하세요.", IF(OR(I2282="가중평균환율",I2282="송금환율"), "직접입력 하세요.", IF(I2282="원화집행", 1, IF(I2282="월별평균환율(미화)",VLOOKUP(MONTH(A2282),월별평균환율!$B$34:$D$45,2,0), IF(I2282="월별평균환율(현지화)",VLOOKUP(MONTH(A2282),월별평균환율!$B$34:$D$45,3,0)))))))</f>
        <v>I열의 환율적용방법 선택</v>
      </c>
      <c r="K2282" s="495">
        <f t="shared" si="35"/>
        <v>0</v>
      </c>
      <c r="L2282" s="491"/>
      <c r="M2282" s="496"/>
      <c r="N2282" s="496"/>
    </row>
    <row r="2283" spans="1:14" x14ac:dyDescent="0.3">
      <c r="A2283" s="490"/>
      <c r="B2283" s="490"/>
      <c r="C2283" s="673" t="e">
        <f>VLOOKUP(F2283,DB!$D$4:$G$403,4,FALSE)</f>
        <v>#N/A</v>
      </c>
      <c r="D2283" s="674" t="e">
        <f>VLOOKUP(F2283,DB!$D$4:$G$403,3,FALSE)</f>
        <v>#N/A</v>
      </c>
      <c r="E2283" s="675" t="e">
        <f>VLOOKUP(F2283,DB!$D$4:$G$403,2,FALSE)</f>
        <v>#N/A</v>
      </c>
      <c r="F2283" s="491"/>
      <c r="G2283" s="491"/>
      <c r="H2283" s="492"/>
      <c r="I2283" s="493"/>
      <c r="J2283" s="494" t="str">
        <f>IF(I2283="","I열의 환율적용방법 선택",IF(I2283="개별환율", "직접입력 하세요.", IF(OR(I2283="가중평균환율",I2283="송금환율"), "직접입력 하세요.", IF(I2283="원화집행", 1, IF(I2283="월별평균환율(미화)",VLOOKUP(MONTH(A2283),월별평균환율!$B$34:$D$45,2,0), IF(I2283="월별평균환율(현지화)",VLOOKUP(MONTH(A2283),월별평균환율!$B$34:$D$45,3,0)))))))</f>
        <v>I열의 환율적용방법 선택</v>
      </c>
      <c r="K2283" s="495">
        <f t="shared" si="35"/>
        <v>0</v>
      </c>
      <c r="L2283" s="491"/>
      <c r="M2283" s="496"/>
      <c r="N2283" s="496"/>
    </row>
    <row r="2284" spans="1:14" x14ac:dyDescent="0.3">
      <c r="A2284" s="490"/>
      <c r="B2284" s="490"/>
      <c r="C2284" s="673" t="e">
        <f>VLOOKUP(F2284,DB!$D$4:$G$403,4,FALSE)</f>
        <v>#N/A</v>
      </c>
      <c r="D2284" s="674" t="e">
        <f>VLOOKUP(F2284,DB!$D$4:$G$403,3,FALSE)</f>
        <v>#N/A</v>
      </c>
      <c r="E2284" s="675" t="e">
        <f>VLOOKUP(F2284,DB!$D$4:$G$403,2,FALSE)</f>
        <v>#N/A</v>
      </c>
      <c r="F2284" s="491"/>
      <c r="G2284" s="491"/>
      <c r="H2284" s="492"/>
      <c r="I2284" s="493"/>
      <c r="J2284" s="494" t="str">
        <f>IF(I2284="","I열의 환율적용방법 선택",IF(I2284="개별환율", "직접입력 하세요.", IF(OR(I2284="가중평균환율",I2284="송금환율"), "직접입력 하세요.", IF(I2284="원화집행", 1, IF(I2284="월별평균환율(미화)",VLOOKUP(MONTH(A2284),월별평균환율!$B$34:$D$45,2,0), IF(I2284="월별평균환율(현지화)",VLOOKUP(MONTH(A2284),월별평균환율!$B$34:$D$45,3,0)))))))</f>
        <v>I열의 환율적용방법 선택</v>
      </c>
      <c r="K2284" s="495">
        <f t="shared" si="35"/>
        <v>0</v>
      </c>
      <c r="L2284" s="491"/>
      <c r="M2284" s="496"/>
      <c r="N2284" s="496"/>
    </row>
    <row r="2285" spans="1:14" x14ac:dyDescent="0.3">
      <c r="A2285" s="490"/>
      <c r="B2285" s="490"/>
      <c r="C2285" s="673" t="e">
        <f>VLOOKUP(F2285,DB!$D$4:$G$403,4,FALSE)</f>
        <v>#N/A</v>
      </c>
      <c r="D2285" s="674" t="e">
        <f>VLOOKUP(F2285,DB!$D$4:$G$403,3,FALSE)</f>
        <v>#N/A</v>
      </c>
      <c r="E2285" s="675" t="e">
        <f>VLOOKUP(F2285,DB!$D$4:$G$403,2,FALSE)</f>
        <v>#N/A</v>
      </c>
      <c r="F2285" s="491"/>
      <c r="G2285" s="491"/>
      <c r="H2285" s="492"/>
      <c r="I2285" s="493"/>
      <c r="J2285" s="494" t="str">
        <f>IF(I2285="","I열의 환율적용방법 선택",IF(I2285="개별환율", "직접입력 하세요.", IF(OR(I2285="가중평균환율",I2285="송금환율"), "직접입력 하세요.", IF(I2285="원화집행", 1, IF(I2285="월별평균환율(미화)",VLOOKUP(MONTH(A2285),월별평균환율!$B$34:$D$45,2,0), IF(I2285="월별평균환율(현지화)",VLOOKUP(MONTH(A2285),월별평균환율!$B$34:$D$45,3,0)))))))</f>
        <v>I열의 환율적용방법 선택</v>
      </c>
      <c r="K2285" s="495">
        <f t="shared" si="35"/>
        <v>0</v>
      </c>
      <c r="L2285" s="491"/>
      <c r="M2285" s="496"/>
      <c r="N2285" s="496"/>
    </row>
    <row r="2286" spans="1:14" x14ac:dyDescent="0.3">
      <c r="A2286" s="490"/>
      <c r="B2286" s="490"/>
      <c r="C2286" s="673" t="e">
        <f>VLOOKUP(F2286,DB!$D$4:$G$403,4,FALSE)</f>
        <v>#N/A</v>
      </c>
      <c r="D2286" s="674" t="e">
        <f>VLOOKUP(F2286,DB!$D$4:$G$403,3,FALSE)</f>
        <v>#N/A</v>
      </c>
      <c r="E2286" s="675" t="e">
        <f>VLOOKUP(F2286,DB!$D$4:$G$403,2,FALSE)</f>
        <v>#N/A</v>
      </c>
      <c r="F2286" s="491"/>
      <c r="G2286" s="491"/>
      <c r="H2286" s="492"/>
      <c r="I2286" s="493"/>
      <c r="J2286" s="494" t="str">
        <f>IF(I2286="","I열의 환율적용방법 선택",IF(I2286="개별환율", "직접입력 하세요.", IF(OR(I2286="가중평균환율",I2286="송금환율"), "직접입력 하세요.", IF(I2286="원화집행", 1, IF(I2286="월별평균환율(미화)",VLOOKUP(MONTH(A2286),월별평균환율!$B$34:$D$45,2,0), IF(I2286="월별평균환율(현지화)",VLOOKUP(MONTH(A2286),월별평균환율!$B$34:$D$45,3,0)))))))</f>
        <v>I열의 환율적용방법 선택</v>
      </c>
      <c r="K2286" s="495">
        <f t="shared" si="35"/>
        <v>0</v>
      </c>
      <c r="L2286" s="491"/>
      <c r="M2286" s="496"/>
      <c r="N2286" s="496"/>
    </row>
    <row r="2287" spans="1:14" x14ac:dyDescent="0.3">
      <c r="A2287" s="490"/>
      <c r="B2287" s="490"/>
      <c r="C2287" s="673" t="e">
        <f>VLOOKUP(F2287,DB!$D$4:$G$403,4,FALSE)</f>
        <v>#N/A</v>
      </c>
      <c r="D2287" s="674" t="e">
        <f>VLOOKUP(F2287,DB!$D$4:$G$403,3,FALSE)</f>
        <v>#N/A</v>
      </c>
      <c r="E2287" s="675" t="e">
        <f>VLOOKUP(F2287,DB!$D$4:$G$403,2,FALSE)</f>
        <v>#N/A</v>
      </c>
      <c r="F2287" s="491"/>
      <c r="G2287" s="491"/>
      <c r="H2287" s="492"/>
      <c r="I2287" s="493"/>
      <c r="J2287" s="494" t="str">
        <f>IF(I2287="","I열의 환율적용방법 선택",IF(I2287="개별환율", "직접입력 하세요.", IF(OR(I2287="가중평균환율",I2287="송금환율"), "직접입력 하세요.", IF(I2287="원화집행", 1, IF(I2287="월별평균환율(미화)",VLOOKUP(MONTH(A2287),월별평균환율!$B$34:$D$45,2,0), IF(I2287="월별평균환율(현지화)",VLOOKUP(MONTH(A2287),월별평균환율!$B$34:$D$45,3,0)))))))</f>
        <v>I열의 환율적용방법 선택</v>
      </c>
      <c r="K2287" s="495">
        <f t="shared" si="35"/>
        <v>0</v>
      </c>
      <c r="L2287" s="491"/>
      <c r="M2287" s="496"/>
      <c r="N2287" s="496"/>
    </row>
    <row r="2288" spans="1:14" x14ac:dyDescent="0.3">
      <c r="A2288" s="490"/>
      <c r="B2288" s="490"/>
      <c r="C2288" s="673" t="e">
        <f>VLOOKUP(F2288,DB!$D$4:$G$403,4,FALSE)</f>
        <v>#N/A</v>
      </c>
      <c r="D2288" s="674" t="e">
        <f>VLOOKUP(F2288,DB!$D$4:$G$403,3,FALSE)</f>
        <v>#N/A</v>
      </c>
      <c r="E2288" s="675" t="e">
        <f>VLOOKUP(F2288,DB!$D$4:$G$403,2,FALSE)</f>
        <v>#N/A</v>
      </c>
      <c r="F2288" s="491"/>
      <c r="G2288" s="491"/>
      <c r="H2288" s="492"/>
      <c r="I2288" s="493"/>
      <c r="J2288" s="494" t="str">
        <f>IF(I2288="","I열의 환율적용방법 선택",IF(I2288="개별환율", "직접입력 하세요.", IF(OR(I2288="가중평균환율",I2288="송금환율"), "직접입력 하세요.", IF(I2288="원화집행", 1, IF(I2288="월별평균환율(미화)",VLOOKUP(MONTH(A2288),월별평균환율!$B$34:$D$45,2,0), IF(I2288="월별평균환율(현지화)",VLOOKUP(MONTH(A2288),월별평균환율!$B$34:$D$45,3,0)))))))</f>
        <v>I열의 환율적용방법 선택</v>
      </c>
      <c r="K2288" s="495">
        <f t="shared" si="35"/>
        <v>0</v>
      </c>
      <c r="L2288" s="491"/>
      <c r="M2288" s="496"/>
      <c r="N2288" s="496"/>
    </row>
    <row r="2289" spans="1:14" x14ac:dyDescent="0.3">
      <c r="A2289" s="490"/>
      <c r="B2289" s="490"/>
      <c r="C2289" s="673" t="e">
        <f>VLOOKUP(F2289,DB!$D$4:$G$403,4,FALSE)</f>
        <v>#N/A</v>
      </c>
      <c r="D2289" s="674" t="e">
        <f>VLOOKUP(F2289,DB!$D$4:$G$403,3,FALSE)</f>
        <v>#N/A</v>
      </c>
      <c r="E2289" s="675" t="e">
        <f>VLOOKUP(F2289,DB!$D$4:$G$403,2,FALSE)</f>
        <v>#N/A</v>
      </c>
      <c r="F2289" s="491"/>
      <c r="G2289" s="491"/>
      <c r="H2289" s="492"/>
      <c r="I2289" s="493"/>
      <c r="J2289" s="494" t="str">
        <f>IF(I2289="","I열의 환율적용방법 선택",IF(I2289="개별환율", "직접입력 하세요.", IF(OR(I2289="가중평균환율",I2289="송금환율"), "직접입력 하세요.", IF(I2289="원화집행", 1, IF(I2289="월별평균환율(미화)",VLOOKUP(MONTH(A2289),월별평균환율!$B$34:$D$45,2,0), IF(I2289="월별평균환율(현지화)",VLOOKUP(MONTH(A2289),월별평균환율!$B$34:$D$45,3,0)))))))</f>
        <v>I열의 환율적용방법 선택</v>
      </c>
      <c r="K2289" s="495">
        <f t="shared" si="35"/>
        <v>0</v>
      </c>
      <c r="L2289" s="491"/>
      <c r="M2289" s="496"/>
      <c r="N2289" s="496"/>
    </row>
    <row r="2290" spans="1:14" x14ac:dyDescent="0.3">
      <c r="A2290" s="490"/>
      <c r="B2290" s="490"/>
      <c r="C2290" s="673" t="e">
        <f>VLOOKUP(F2290,DB!$D$4:$G$403,4,FALSE)</f>
        <v>#N/A</v>
      </c>
      <c r="D2290" s="674" t="e">
        <f>VLOOKUP(F2290,DB!$D$4:$G$403,3,FALSE)</f>
        <v>#N/A</v>
      </c>
      <c r="E2290" s="675" t="e">
        <f>VLOOKUP(F2290,DB!$D$4:$G$403,2,FALSE)</f>
        <v>#N/A</v>
      </c>
      <c r="F2290" s="491"/>
      <c r="G2290" s="491"/>
      <c r="H2290" s="492"/>
      <c r="I2290" s="493"/>
      <c r="J2290" s="494" t="str">
        <f>IF(I2290="","I열의 환율적용방법 선택",IF(I2290="개별환율", "직접입력 하세요.", IF(OR(I2290="가중평균환율",I2290="송금환율"), "직접입력 하세요.", IF(I2290="원화집행", 1, IF(I2290="월별평균환율(미화)",VLOOKUP(MONTH(A2290),월별평균환율!$B$34:$D$45,2,0), IF(I2290="월별평균환율(현지화)",VLOOKUP(MONTH(A2290),월별평균환율!$B$34:$D$45,3,0)))))))</f>
        <v>I열의 환율적용방법 선택</v>
      </c>
      <c r="K2290" s="495">
        <f t="shared" si="35"/>
        <v>0</v>
      </c>
      <c r="L2290" s="491"/>
      <c r="M2290" s="496"/>
      <c r="N2290" s="496"/>
    </row>
    <row r="2291" spans="1:14" x14ac:dyDescent="0.3">
      <c r="A2291" s="490"/>
      <c r="B2291" s="490"/>
      <c r="C2291" s="673" t="e">
        <f>VLOOKUP(F2291,DB!$D$4:$G$403,4,FALSE)</f>
        <v>#N/A</v>
      </c>
      <c r="D2291" s="674" t="e">
        <f>VLOOKUP(F2291,DB!$D$4:$G$403,3,FALSE)</f>
        <v>#N/A</v>
      </c>
      <c r="E2291" s="675" t="e">
        <f>VLOOKUP(F2291,DB!$D$4:$G$403,2,FALSE)</f>
        <v>#N/A</v>
      </c>
      <c r="F2291" s="491"/>
      <c r="G2291" s="491"/>
      <c r="H2291" s="492"/>
      <c r="I2291" s="493"/>
      <c r="J2291" s="494" t="str">
        <f>IF(I2291="","I열의 환율적용방법 선택",IF(I2291="개별환율", "직접입력 하세요.", IF(OR(I2291="가중평균환율",I2291="송금환율"), "직접입력 하세요.", IF(I2291="원화집행", 1, IF(I2291="월별평균환율(미화)",VLOOKUP(MONTH(A2291),월별평균환율!$B$34:$D$45,2,0), IF(I2291="월별평균환율(현지화)",VLOOKUP(MONTH(A2291),월별평균환율!$B$34:$D$45,3,0)))))))</f>
        <v>I열의 환율적용방법 선택</v>
      </c>
      <c r="K2291" s="495">
        <f t="shared" si="35"/>
        <v>0</v>
      </c>
      <c r="L2291" s="491"/>
      <c r="M2291" s="496"/>
      <c r="N2291" s="496"/>
    </row>
    <row r="2292" spans="1:14" x14ac:dyDescent="0.3">
      <c r="A2292" s="490"/>
      <c r="B2292" s="490"/>
      <c r="C2292" s="673" t="e">
        <f>VLOOKUP(F2292,DB!$D$4:$G$403,4,FALSE)</f>
        <v>#N/A</v>
      </c>
      <c r="D2292" s="674" t="e">
        <f>VLOOKUP(F2292,DB!$D$4:$G$403,3,FALSE)</f>
        <v>#N/A</v>
      </c>
      <c r="E2292" s="675" t="e">
        <f>VLOOKUP(F2292,DB!$D$4:$G$403,2,FALSE)</f>
        <v>#N/A</v>
      </c>
      <c r="F2292" s="491"/>
      <c r="G2292" s="491"/>
      <c r="H2292" s="492"/>
      <c r="I2292" s="493"/>
      <c r="J2292" s="494" t="str">
        <f>IF(I2292="","I열의 환율적용방법 선택",IF(I2292="개별환율", "직접입력 하세요.", IF(OR(I2292="가중평균환율",I2292="송금환율"), "직접입력 하세요.", IF(I2292="원화집행", 1, IF(I2292="월별평균환율(미화)",VLOOKUP(MONTH(A2292),월별평균환율!$B$34:$D$45,2,0), IF(I2292="월별평균환율(현지화)",VLOOKUP(MONTH(A2292),월별평균환율!$B$34:$D$45,3,0)))))))</f>
        <v>I열의 환율적용방법 선택</v>
      </c>
      <c r="K2292" s="495">
        <f t="shared" si="35"/>
        <v>0</v>
      </c>
      <c r="L2292" s="491"/>
      <c r="M2292" s="496"/>
      <c r="N2292" s="496"/>
    </row>
    <row r="2293" spans="1:14" x14ac:dyDescent="0.3">
      <c r="A2293" s="490"/>
      <c r="B2293" s="490"/>
      <c r="C2293" s="673" t="e">
        <f>VLOOKUP(F2293,DB!$D$4:$G$403,4,FALSE)</f>
        <v>#N/A</v>
      </c>
      <c r="D2293" s="674" t="e">
        <f>VLOOKUP(F2293,DB!$D$4:$G$403,3,FALSE)</f>
        <v>#N/A</v>
      </c>
      <c r="E2293" s="675" t="e">
        <f>VLOOKUP(F2293,DB!$D$4:$G$403,2,FALSE)</f>
        <v>#N/A</v>
      </c>
      <c r="F2293" s="491"/>
      <c r="G2293" s="491"/>
      <c r="H2293" s="492"/>
      <c r="I2293" s="493"/>
      <c r="J2293" s="494" t="str">
        <f>IF(I2293="","I열의 환율적용방법 선택",IF(I2293="개별환율", "직접입력 하세요.", IF(OR(I2293="가중평균환율",I2293="송금환율"), "직접입력 하세요.", IF(I2293="원화집행", 1, IF(I2293="월별평균환율(미화)",VLOOKUP(MONTH(A2293),월별평균환율!$B$34:$D$45,2,0), IF(I2293="월별평균환율(현지화)",VLOOKUP(MONTH(A2293),월별평균환율!$B$34:$D$45,3,0)))))))</f>
        <v>I열의 환율적용방법 선택</v>
      </c>
      <c r="K2293" s="495">
        <f t="shared" si="35"/>
        <v>0</v>
      </c>
      <c r="L2293" s="491"/>
      <c r="M2293" s="496"/>
      <c r="N2293" s="496"/>
    </row>
    <row r="2294" spans="1:14" x14ac:dyDescent="0.3">
      <c r="A2294" s="490"/>
      <c r="B2294" s="490"/>
      <c r="C2294" s="673" t="e">
        <f>VLOOKUP(F2294,DB!$D$4:$G$403,4,FALSE)</f>
        <v>#N/A</v>
      </c>
      <c r="D2294" s="674" t="e">
        <f>VLOOKUP(F2294,DB!$D$4:$G$403,3,FALSE)</f>
        <v>#N/A</v>
      </c>
      <c r="E2294" s="675" t="e">
        <f>VLOOKUP(F2294,DB!$D$4:$G$403,2,FALSE)</f>
        <v>#N/A</v>
      </c>
      <c r="F2294" s="491"/>
      <c r="G2294" s="491"/>
      <c r="H2294" s="492"/>
      <c r="I2294" s="493"/>
      <c r="J2294" s="494" t="str">
        <f>IF(I2294="","I열의 환율적용방법 선택",IF(I2294="개별환율", "직접입력 하세요.", IF(OR(I2294="가중평균환율",I2294="송금환율"), "직접입력 하세요.", IF(I2294="원화집행", 1, IF(I2294="월별평균환율(미화)",VLOOKUP(MONTH(A2294),월별평균환율!$B$34:$D$45,2,0), IF(I2294="월별평균환율(현지화)",VLOOKUP(MONTH(A2294),월별평균환율!$B$34:$D$45,3,0)))))))</f>
        <v>I열의 환율적용방법 선택</v>
      </c>
      <c r="K2294" s="495">
        <f t="shared" si="35"/>
        <v>0</v>
      </c>
      <c r="L2294" s="491"/>
      <c r="M2294" s="496"/>
      <c r="N2294" s="496"/>
    </row>
    <row r="2295" spans="1:14" x14ac:dyDescent="0.3">
      <c r="A2295" s="490"/>
      <c r="B2295" s="490"/>
      <c r="C2295" s="673" t="e">
        <f>VLOOKUP(F2295,DB!$D$4:$G$403,4,FALSE)</f>
        <v>#N/A</v>
      </c>
      <c r="D2295" s="674" t="e">
        <f>VLOOKUP(F2295,DB!$D$4:$G$403,3,FALSE)</f>
        <v>#N/A</v>
      </c>
      <c r="E2295" s="675" t="e">
        <f>VLOOKUP(F2295,DB!$D$4:$G$403,2,FALSE)</f>
        <v>#N/A</v>
      </c>
      <c r="F2295" s="491"/>
      <c r="G2295" s="491"/>
      <c r="H2295" s="492"/>
      <c r="I2295" s="493"/>
      <c r="J2295" s="494" t="str">
        <f>IF(I2295="","I열의 환율적용방법 선택",IF(I2295="개별환율", "직접입력 하세요.", IF(OR(I2295="가중평균환율",I2295="송금환율"), "직접입력 하세요.", IF(I2295="원화집행", 1, IF(I2295="월별평균환율(미화)",VLOOKUP(MONTH(A2295),월별평균환율!$B$34:$D$45,2,0), IF(I2295="월별평균환율(현지화)",VLOOKUP(MONTH(A2295),월별평균환율!$B$34:$D$45,3,0)))))))</f>
        <v>I열의 환율적용방법 선택</v>
      </c>
      <c r="K2295" s="495">
        <f t="shared" si="35"/>
        <v>0</v>
      </c>
      <c r="L2295" s="491"/>
      <c r="M2295" s="496"/>
      <c r="N2295" s="496"/>
    </row>
    <row r="2296" spans="1:14" x14ac:dyDescent="0.3">
      <c r="A2296" s="490"/>
      <c r="B2296" s="490"/>
      <c r="C2296" s="673" t="e">
        <f>VLOOKUP(F2296,DB!$D$4:$G$403,4,FALSE)</f>
        <v>#N/A</v>
      </c>
      <c r="D2296" s="674" t="e">
        <f>VLOOKUP(F2296,DB!$D$4:$G$403,3,FALSE)</f>
        <v>#N/A</v>
      </c>
      <c r="E2296" s="675" t="e">
        <f>VLOOKUP(F2296,DB!$D$4:$G$403,2,FALSE)</f>
        <v>#N/A</v>
      </c>
      <c r="F2296" s="491"/>
      <c r="G2296" s="491"/>
      <c r="H2296" s="492"/>
      <c r="I2296" s="493"/>
      <c r="J2296" s="494" t="str">
        <f>IF(I2296="","I열의 환율적용방법 선택",IF(I2296="개별환율", "직접입력 하세요.", IF(OR(I2296="가중평균환율",I2296="송금환율"), "직접입력 하세요.", IF(I2296="원화집행", 1, IF(I2296="월별평균환율(미화)",VLOOKUP(MONTH(A2296),월별평균환율!$B$34:$D$45,2,0), IF(I2296="월별평균환율(현지화)",VLOOKUP(MONTH(A2296),월별평균환율!$B$34:$D$45,3,0)))))))</f>
        <v>I열의 환율적용방법 선택</v>
      </c>
      <c r="K2296" s="495">
        <f t="shared" si="35"/>
        <v>0</v>
      </c>
      <c r="L2296" s="491"/>
      <c r="M2296" s="496"/>
      <c r="N2296" s="496"/>
    </row>
    <row r="2297" spans="1:14" x14ac:dyDescent="0.3">
      <c r="A2297" s="490"/>
      <c r="B2297" s="490"/>
      <c r="C2297" s="673" t="e">
        <f>VLOOKUP(F2297,DB!$D$4:$G$403,4,FALSE)</f>
        <v>#N/A</v>
      </c>
      <c r="D2297" s="674" t="e">
        <f>VLOOKUP(F2297,DB!$D$4:$G$403,3,FALSE)</f>
        <v>#N/A</v>
      </c>
      <c r="E2297" s="675" t="e">
        <f>VLOOKUP(F2297,DB!$D$4:$G$403,2,FALSE)</f>
        <v>#N/A</v>
      </c>
      <c r="F2297" s="491"/>
      <c r="G2297" s="491"/>
      <c r="H2297" s="492"/>
      <c r="I2297" s="493"/>
      <c r="J2297" s="494" t="str">
        <f>IF(I2297="","I열의 환율적용방법 선택",IF(I2297="개별환율", "직접입력 하세요.", IF(OR(I2297="가중평균환율",I2297="송금환율"), "직접입력 하세요.", IF(I2297="원화집행", 1, IF(I2297="월별평균환율(미화)",VLOOKUP(MONTH(A2297),월별평균환율!$B$34:$D$45,2,0), IF(I2297="월별평균환율(현지화)",VLOOKUP(MONTH(A2297),월별평균환율!$B$34:$D$45,3,0)))))))</f>
        <v>I열의 환율적용방법 선택</v>
      </c>
      <c r="K2297" s="495">
        <f t="shared" si="35"/>
        <v>0</v>
      </c>
      <c r="L2297" s="491"/>
      <c r="M2297" s="496"/>
      <c r="N2297" s="496"/>
    </row>
    <row r="2298" spans="1:14" x14ac:dyDescent="0.3">
      <c r="A2298" s="490"/>
      <c r="B2298" s="490"/>
      <c r="C2298" s="673" t="e">
        <f>VLOOKUP(F2298,DB!$D$4:$G$403,4,FALSE)</f>
        <v>#N/A</v>
      </c>
      <c r="D2298" s="674" t="e">
        <f>VLOOKUP(F2298,DB!$D$4:$G$403,3,FALSE)</f>
        <v>#N/A</v>
      </c>
      <c r="E2298" s="675" t="e">
        <f>VLOOKUP(F2298,DB!$D$4:$G$403,2,FALSE)</f>
        <v>#N/A</v>
      </c>
      <c r="F2298" s="491"/>
      <c r="G2298" s="491"/>
      <c r="H2298" s="492"/>
      <c r="I2298" s="493"/>
      <c r="J2298" s="494" t="str">
        <f>IF(I2298="","I열의 환율적용방법 선택",IF(I2298="개별환율", "직접입력 하세요.", IF(OR(I2298="가중평균환율",I2298="송금환율"), "직접입력 하세요.", IF(I2298="원화집행", 1, IF(I2298="월별평균환율(미화)",VLOOKUP(MONTH(A2298),월별평균환율!$B$34:$D$45,2,0), IF(I2298="월별평균환율(현지화)",VLOOKUP(MONTH(A2298),월별평균환율!$B$34:$D$45,3,0)))))))</f>
        <v>I열의 환율적용방법 선택</v>
      </c>
      <c r="K2298" s="495">
        <f t="shared" si="35"/>
        <v>0</v>
      </c>
      <c r="L2298" s="491"/>
      <c r="M2298" s="496"/>
      <c r="N2298" s="496"/>
    </row>
    <row r="2299" spans="1:14" x14ac:dyDescent="0.3">
      <c r="A2299" s="490"/>
      <c r="B2299" s="490"/>
      <c r="C2299" s="673" t="e">
        <f>VLOOKUP(F2299,DB!$D$4:$G$403,4,FALSE)</f>
        <v>#N/A</v>
      </c>
      <c r="D2299" s="674" t="e">
        <f>VLOOKUP(F2299,DB!$D$4:$G$403,3,FALSE)</f>
        <v>#N/A</v>
      </c>
      <c r="E2299" s="675" t="e">
        <f>VLOOKUP(F2299,DB!$D$4:$G$403,2,FALSE)</f>
        <v>#N/A</v>
      </c>
      <c r="F2299" s="491"/>
      <c r="G2299" s="491"/>
      <c r="H2299" s="492"/>
      <c r="I2299" s="493"/>
      <c r="J2299" s="494" t="str">
        <f>IF(I2299="","I열의 환율적용방법 선택",IF(I2299="개별환율", "직접입력 하세요.", IF(OR(I2299="가중평균환율",I2299="송금환율"), "직접입력 하세요.", IF(I2299="원화집행", 1, IF(I2299="월별평균환율(미화)",VLOOKUP(MONTH(A2299),월별평균환율!$B$34:$D$45,2,0), IF(I2299="월별평균환율(현지화)",VLOOKUP(MONTH(A2299),월별평균환율!$B$34:$D$45,3,0)))))))</f>
        <v>I열의 환율적용방법 선택</v>
      </c>
      <c r="K2299" s="495">
        <f t="shared" si="35"/>
        <v>0</v>
      </c>
      <c r="L2299" s="491"/>
      <c r="M2299" s="496"/>
      <c r="N2299" s="496"/>
    </row>
    <row r="2300" spans="1:14" x14ac:dyDescent="0.3">
      <c r="A2300" s="490"/>
      <c r="B2300" s="490"/>
      <c r="C2300" s="673" t="e">
        <f>VLOOKUP(F2300,DB!$D$4:$G$403,4,FALSE)</f>
        <v>#N/A</v>
      </c>
      <c r="D2300" s="674" t="e">
        <f>VLOOKUP(F2300,DB!$D$4:$G$403,3,FALSE)</f>
        <v>#N/A</v>
      </c>
      <c r="E2300" s="675" t="e">
        <f>VLOOKUP(F2300,DB!$D$4:$G$403,2,FALSE)</f>
        <v>#N/A</v>
      </c>
      <c r="F2300" s="491"/>
      <c r="G2300" s="491"/>
      <c r="H2300" s="492"/>
      <c r="I2300" s="493"/>
      <c r="J2300" s="494" t="str">
        <f>IF(I2300="","I열의 환율적용방법 선택",IF(I2300="개별환율", "직접입력 하세요.", IF(OR(I2300="가중평균환율",I2300="송금환율"), "직접입력 하세요.", IF(I2300="원화집행", 1, IF(I2300="월별평균환율(미화)",VLOOKUP(MONTH(A2300),월별평균환율!$B$34:$D$45,2,0), IF(I2300="월별평균환율(현지화)",VLOOKUP(MONTH(A2300),월별평균환율!$B$34:$D$45,3,0)))))))</f>
        <v>I열의 환율적용방법 선택</v>
      </c>
      <c r="K2300" s="495">
        <f t="shared" si="35"/>
        <v>0</v>
      </c>
      <c r="L2300" s="491"/>
      <c r="M2300" s="496"/>
      <c r="N2300" s="496"/>
    </row>
    <row r="2301" spans="1:14" x14ac:dyDescent="0.3">
      <c r="A2301" s="490"/>
      <c r="B2301" s="490"/>
      <c r="C2301" s="673" t="e">
        <f>VLOOKUP(F2301,DB!$D$4:$G$403,4,FALSE)</f>
        <v>#N/A</v>
      </c>
      <c r="D2301" s="674" t="e">
        <f>VLOOKUP(F2301,DB!$D$4:$G$403,3,FALSE)</f>
        <v>#N/A</v>
      </c>
      <c r="E2301" s="675" t="e">
        <f>VLOOKUP(F2301,DB!$D$4:$G$403,2,FALSE)</f>
        <v>#N/A</v>
      </c>
      <c r="F2301" s="491"/>
      <c r="G2301" s="491"/>
      <c r="H2301" s="492"/>
      <c r="I2301" s="493"/>
      <c r="J2301" s="494" t="str">
        <f>IF(I2301="","I열의 환율적용방법 선택",IF(I2301="개별환율", "직접입력 하세요.", IF(OR(I2301="가중평균환율",I2301="송금환율"), "직접입력 하세요.", IF(I2301="원화집행", 1, IF(I2301="월별평균환율(미화)",VLOOKUP(MONTH(A2301),월별평균환율!$B$34:$D$45,2,0), IF(I2301="월별평균환율(현지화)",VLOOKUP(MONTH(A2301),월별평균환율!$B$34:$D$45,3,0)))))))</f>
        <v>I열의 환율적용방법 선택</v>
      </c>
      <c r="K2301" s="495">
        <f t="shared" si="35"/>
        <v>0</v>
      </c>
      <c r="L2301" s="491"/>
      <c r="M2301" s="496"/>
      <c r="N2301" s="496"/>
    </row>
    <row r="2302" spans="1:14" x14ac:dyDescent="0.3">
      <c r="A2302" s="490"/>
      <c r="B2302" s="490"/>
      <c r="C2302" s="673" t="e">
        <f>VLOOKUP(F2302,DB!$D$4:$G$403,4,FALSE)</f>
        <v>#N/A</v>
      </c>
      <c r="D2302" s="674" t="e">
        <f>VLOOKUP(F2302,DB!$D$4:$G$403,3,FALSE)</f>
        <v>#N/A</v>
      </c>
      <c r="E2302" s="675" t="e">
        <f>VLOOKUP(F2302,DB!$D$4:$G$403,2,FALSE)</f>
        <v>#N/A</v>
      </c>
      <c r="F2302" s="491"/>
      <c r="G2302" s="491"/>
      <c r="H2302" s="492"/>
      <c r="I2302" s="493"/>
      <c r="J2302" s="494" t="str">
        <f>IF(I2302="","I열의 환율적용방법 선택",IF(I2302="개별환율", "직접입력 하세요.", IF(OR(I2302="가중평균환율",I2302="송금환율"), "직접입력 하세요.", IF(I2302="원화집행", 1, IF(I2302="월별평균환율(미화)",VLOOKUP(MONTH(A2302),월별평균환율!$B$34:$D$45,2,0), IF(I2302="월별평균환율(현지화)",VLOOKUP(MONTH(A2302),월별평균환율!$B$34:$D$45,3,0)))))))</f>
        <v>I열의 환율적용방법 선택</v>
      </c>
      <c r="K2302" s="495">
        <f t="shared" si="35"/>
        <v>0</v>
      </c>
      <c r="L2302" s="491"/>
      <c r="M2302" s="496"/>
      <c r="N2302" s="496"/>
    </row>
    <row r="2303" spans="1:14" x14ac:dyDescent="0.3">
      <c r="A2303" s="490"/>
      <c r="B2303" s="490"/>
      <c r="C2303" s="673" t="e">
        <f>VLOOKUP(F2303,DB!$D$4:$G$403,4,FALSE)</f>
        <v>#N/A</v>
      </c>
      <c r="D2303" s="674" t="e">
        <f>VLOOKUP(F2303,DB!$D$4:$G$403,3,FALSE)</f>
        <v>#N/A</v>
      </c>
      <c r="E2303" s="675" t="e">
        <f>VLOOKUP(F2303,DB!$D$4:$G$403,2,FALSE)</f>
        <v>#N/A</v>
      </c>
      <c r="F2303" s="491"/>
      <c r="G2303" s="491"/>
      <c r="H2303" s="492"/>
      <c r="I2303" s="493"/>
      <c r="J2303" s="494" t="str">
        <f>IF(I2303="","I열의 환율적용방법 선택",IF(I2303="개별환율", "직접입력 하세요.", IF(OR(I2303="가중평균환율",I2303="송금환율"), "직접입력 하세요.", IF(I2303="원화집행", 1, IF(I2303="월별평균환율(미화)",VLOOKUP(MONTH(A2303),월별평균환율!$B$34:$D$45,2,0), IF(I2303="월별평균환율(현지화)",VLOOKUP(MONTH(A2303),월별평균환율!$B$34:$D$45,3,0)))))))</f>
        <v>I열의 환율적용방법 선택</v>
      </c>
      <c r="K2303" s="495">
        <f t="shared" si="35"/>
        <v>0</v>
      </c>
      <c r="L2303" s="491"/>
      <c r="M2303" s="496"/>
      <c r="N2303" s="496"/>
    </row>
    <row r="2304" spans="1:14" x14ac:dyDescent="0.3">
      <c r="A2304" s="490"/>
      <c r="B2304" s="490"/>
      <c r="C2304" s="673" t="e">
        <f>VLOOKUP(F2304,DB!$D$4:$G$403,4,FALSE)</f>
        <v>#N/A</v>
      </c>
      <c r="D2304" s="674" t="e">
        <f>VLOOKUP(F2304,DB!$D$4:$G$403,3,FALSE)</f>
        <v>#N/A</v>
      </c>
      <c r="E2304" s="675" t="e">
        <f>VLOOKUP(F2304,DB!$D$4:$G$403,2,FALSE)</f>
        <v>#N/A</v>
      </c>
      <c r="F2304" s="491"/>
      <c r="G2304" s="491"/>
      <c r="H2304" s="492"/>
      <c r="I2304" s="493"/>
      <c r="J2304" s="494" t="str">
        <f>IF(I2304="","I열의 환율적용방법 선택",IF(I2304="개별환율", "직접입력 하세요.", IF(OR(I2304="가중평균환율",I2304="송금환율"), "직접입력 하세요.", IF(I2304="원화집행", 1, IF(I2304="월별평균환율(미화)",VLOOKUP(MONTH(A2304),월별평균환율!$B$34:$D$45,2,0), IF(I2304="월별평균환율(현지화)",VLOOKUP(MONTH(A2304),월별평균환율!$B$34:$D$45,3,0)))))))</f>
        <v>I열의 환율적용방법 선택</v>
      </c>
      <c r="K2304" s="495">
        <f t="shared" si="35"/>
        <v>0</v>
      </c>
      <c r="L2304" s="491"/>
      <c r="M2304" s="496"/>
      <c r="N2304" s="496"/>
    </row>
    <row r="2305" spans="1:14" x14ac:dyDescent="0.3">
      <c r="A2305" s="490"/>
      <c r="B2305" s="490"/>
      <c r="C2305" s="673" t="e">
        <f>VLOOKUP(F2305,DB!$D$4:$G$403,4,FALSE)</f>
        <v>#N/A</v>
      </c>
      <c r="D2305" s="674" t="e">
        <f>VLOOKUP(F2305,DB!$D$4:$G$403,3,FALSE)</f>
        <v>#N/A</v>
      </c>
      <c r="E2305" s="675" t="e">
        <f>VLOOKUP(F2305,DB!$D$4:$G$403,2,FALSE)</f>
        <v>#N/A</v>
      </c>
      <c r="F2305" s="491"/>
      <c r="G2305" s="491"/>
      <c r="H2305" s="492"/>
      <c r="I2305" s="493"/>
      <c r="J2305" s="494" t="str">
        <f>IF(I2305="","I열의 환율적용방법 선택",IF(I2305="개별환율", "직접입력 하세요.", IF(OR(I2305="가중평균환율",I2305="송금환율"), "직접입력 하세요.", IF(I2305="원화집행", 1, IF(I2305="월별평균환율(미화)",VLOOKUP(MONTH(A2305),월별평균환율!$B$34:$D$45,2,0), IF(I2305="월별평균환율(현지화)",VLOOKUP(MONTH(A2305),월별평균환율!$B$34:$D$45,3,0)))))))</f>
        <v>I열의 환율적용방법 선택</v>
      </c>
      <c r="K2305" s="495">
        <f t="shared" si="35"/>
        <v>0</v>
      </c>
      <c r="L2305" s="491"/>
      <c r="M2305" s="496"/>
      <c r="N2305" s="496"/>
    </row>
    <row r="2306" spans="1:14" x14ac:dyDescent="0.3">
      <c r="A2306" s="490"/>
      <c r="B2306" s="490"/>
      <c r="C2306" s="673" t="e">
        <f>VLOOKUP(F2306,DB!$D$4:$G$403,4,FALSE)</f>
        <v>#N/A</v>
      </c>
      <c r="D2306" s="674" t="e">
        <f>VLOOKUP(F2306,DB!$D$4:$G$403,3,FALSE)</f>
        <v>#N/A</v>
      </c>
      <c r="E2306" s="675" t="e">
        <f>VLOOKUP(F2306,DB!$D$4:$G$403,2,FALSE)</f>
        <v>#N/A</v>
      </c>
      <c r="F2306" s="491"/>
      <c r="G2306" s="491"/>
      <c r="H2306" s="492"/>
      <c r="I2306" s="493"/>
      <c r="J2306" s="494" t="str">
        <f>IF(I2306="","I열의 환율적용방법 선택",IF(I2306="개별환율", "직접입력 하세요.", IF(OR(I2306="가중평균환율",I2306="송금환율"), "직접입력 하세요.", IF(I2306="원화집행", 1, IF(I2306="월별평균환율(미화)",VLOOKUP(MONTH(A2306),월별평균환율!$B$34:$D$45,2,0), IF(I2306="월별평균환율(현지화)",VLOOKUP(MONTH(A2306),월별평균환율!$B$34:$D$45,3,0)))))))</f>
        <v>I열의 환율적용방법 선택</v>
      </c>
      <c r="K2306" s="495">
        <f t="shared" si="35"/>
        <v>0</v>
      </c>
      <c r="L2306" s="491"/>
      <c r="M2306" s="496"/>
      <c r="N2306" s="496"/>
    </row>
    <row r="2307" spans="1:14" x14ac:dyDescent="0.3">
      <c r="A2307" s="490"/>
      <c r="B2307" s="490"/>
      <c r="C2307" s="673" t="e">
        <f>VLOOKUP(F2307,DB!$D$4:$G$403,4,FALSE)</f>
        <v>#N/A</v>
      </c>
      <c r="D2307" s="674" t="e">
        <f>VLOOKUP(F2307,DB!$D$4:$G$403,3,FALSE)</f>
        <v>#N/A</v>
      </c>
      <c r="E2307" s="675" t="e">
        <f>VLOOKUP(F2307,DB!$D$4:$G$403,2,FALSE)</f>
        <v>#N/A</v>
      </c>
      <c r="F2307" s="491"/>
      <c r="G2307" s="491"/>
      <c r="H2307" s="492"/>
      <c r="I2307" s="493"/>
      <c r="J2307" s="494" t="str">
        <f>IF(I2307="","I열의 환율적용방법 선택",IF(I2307="개별환율", "직접입력 하세요.", IF(OR(I2307="가중평균환율",I2307="송금환율"), "직접입력 하세요.", IF(I2307="원화집행", 1, IF(I2307="월별평균환율(미화)",VLOOKUP(MONTH(A2307),월별평균환율!$B$34:$D$45,2,0), IF(I2307="월별평균환율(현지화)",VLOOKUP(MONTH(A2307),월별평균환율!$B$34:$D$45,3,0)))))))</f>
        <v>I열의 환율적용방법 선택</v>
      </c>
      <c r="K2307" s="495">
        <f t="shared" si="35"/>
        <v>0</v>
      </c>
      <c r="L2307" s="491"/>
      <c r="M2307" s="496"/>
      <c r="N2307" s="496"/>
    </row>
    <row r="2308" spans="1:14" x14ac:dyDescent="0.3">
      <c r="A2308" s="490"/>
      <c r="B2308" s="490"/>
      <c r="C2308" s="673" t="e">
        <f>VLOOKUP(F2308,DB!$D$4:$G$403,4,FALSE)</f>
        <v>#N/A</v>
      </c>
      <c r="D2308" s="674" t="e">
        <f>VLOOKUP(F2308,DB!$D$4:$G$403,3,FALSE)</f>
        <v>#N/A</v>
      </c>
      <c r="E2308" s="675" t="e">
        <f>VLOOKUP(F2308,DB!$D$4:$G$403,2,FALSE)</f>
        <v>#N/A</v>
      </c>
      <c r="F2308" s="491"/>
      <c r="G2308" s="491"/>
      <c r="H2308" s="492"/>
      <c r="I2308" s="493"/>
      <c r="J2308" s="494" t="str">
        <f>IF(I2308="","I열의 환율적용방법 선택",IF(I2308="개별환율", "직접입력 하세요.", IF(OR(I2308="가중평균환율",I2308="송금환율"), "직접입력 하세요.", IF(I2308="원화집행", 1, IF(I2308="월별평균환율(미화)",VLOOKUP(MONTH(A2308),월별평균환율!$B$34:$D$45,2,0), IF(I2308="월별평균환율(현지화)",VLOOKUP(MONTH(A2308),월별평균환율!$B$34:$D$45,3,0)))))))</f>
        <v>I열의 환율적용방법 선택</v>
      </c>
      <c r="K2308" s="495">
        <f t="shared" si="35"/>
        <v>0</v>
      </c>
      <c r="L2308" s="491"/>
      <c r="M2308" s="496"/>
      <c r="N2308" s="496"/>
    </row>
    <row r="2309" spans="1:14" x14ac:dyDescent="0.3">
      <c r="A2309" s="490"/>
      <c r="B2309" s="490"/>
      <c r="C2309" s="673" t="e">
        <f>VLOOKUP(F2309,DB!$D$4:$G$403,4,FALSE)</f>
        <v>#N/A</v>
      </c>
      <c r="D2309" s="674" t="e">
        <f>VLOOKUP(F2309,DB!$D$4:$G$403,3,FALSE)</f>
        <v>#N/A</v>
      </c>
      <c r="E2309" s="675" t="e">
        <f>VLOOKUP(F2309,DB!$D$4:$G$403,2,FALSE)</f>
        <v>#N/A</v>
      </c>
      <c r="F2309" s="491"/>
      <c r="G2309" s="491"/>
      <c r="H2309" s="492"/>
      <c r="I2309" s="493"/>
      <c r="J2309" s="494" t="str">
        <f>IF(I2309="","I열의 환율적용방법 선택",IF(I2309="개별환율", "직접입력 하세요.", IF(OR(I2309="가중평균환율",I2309="송금환율"), "직접입력 하세요.", IF(I2309="원화집행", 1, IF(I2309="월별평균환율(미화)",VLOOKUP(MONTH(A2309),월별평균환율!$B$34:$D$45,2,0), IF(I2309="월별평균환율(현지화)",VLOOKUP(MONTH(A2309),월별평균환율!$B$34:$D$45,3,0)))))))</f>
        <v>I열의 환율적용방법 선택</v>
      </c>
      <c r="K2309" s="495">
        <f t="shared" ref="K2309:K2372" si="36">IFERROR(ROUND(H2309*J2309, 0),0)</f>
        <v>0</v>
      </c>
      <c r="L2309" s="491"/>
      <c r="M2309" s="496"/>
      <c r="N2309" s="496"/>
    </row>
    <row r="2310" spans="1:14" x14ac:dyDescent="0.3">
      <c r="A2310" s="490"/>
      <c r="B2310" s="490"/>
      <c r="C2310" s="673" t="e">
        <f>VLOOKUP(F2310,DB!$D$4:$G$403,4,FALSE)</f>
        <v>#N/A</v>
      </c>
      <c r="D2310" s="674" t="e">
        <f>VLOOKUP(F2310,DB!$D$4:$G$403,3,FALSE)</f>
        <v>#N/A</v>
      </c>
      <c r="E2310" s="675" t="e">
        <f>VLOOKUP(F2310,DB!$D$4:$G$403,2,FALSE)</f>
        <v>#N/A</v>
      </c>
      <c r="F2310" s="491"/>
      <c r="G2310" s="491"/>
      <c r="H2310" s="492"/>
      <c r="I2310" s="493"/>
      <c r="J2310" s="494" t="str">
        <f>IF(I2310="","I열의 환율적용방법 선택",IF(I2310="개별환율", "직접입력 하세요.", IF(OR(I2310="가중평균환율",I2310="송금환율"), "직접입력 하세요.", IF(I2310="원화집행", 1, IF(I2310="월별평균환율(미화)",VLOOKUP(MONTH(A2310),월별평균환율!$B$34:$D$45,2,0), IF(I2310="월별평균환율(현지화)",VLOOKUP(MONTH(A2310),월별평균환율!$B$34:$D$45,3,0)))))))</f>
        <v>I열의 환율적용방법 선택</v>
      </c>
      <c r="K2310" s="495">
        <f t="shared" si="36"/>
        <v>0</v>
      </c>
      <c r="L2310" s="491"/>
      <c r="M2310" s="496"/>
      <c r="N2310" s="496"/>
    </row>
    <row r="2311" spans="1:14" x14ac:dyDescent="0.3">
      <c r="A2311" s="490"/>
      <c r="B2311" s="490"/>
      <c r="C2311" s="673" t="e">
        <f>VLOOKUP(F2311,DB!$D$4:$G$403,4,FALSE)</f>
        <v>#N/A</v>
      </c>
      <c r="D2311" s="674" t="e">
        <f>VLOOKUP(F2311,DB!$D$4:$G$403,3,FALSE)</f>
        <v>#N/A</v>
      </c>
      <c r="E2311" s="675" t="e">
        <f>VLOOKUP(F2311,DB!$D$4:$G$403,2,FALSE)</f>
        <v>#N/A</v>
      </c>
      <c r="F2311" s="491"/>
      <c r="G2311" s="491"/>
      <c r="H2311" s="492"/>
      <c r="I2311" s="493"/>
      <c r="J2311" s="494" t="str">
        <f>IF(I2311="","I열의 환율적용방법 선택",IF(I2311="개별환율", "직접입력 하세요.", IF(OR(I2311="가중평균환율",I2311="송금환율"), "직접입력 하세요.", IF(I2311="원화집행", 1, IF(I2311="월별평균환율(미화)",VLOOKUP(MONTH(A2311),월별평균환율!$B$34:$D$45,2,0), IF(I2311="월별평균환율(현지화)",VLOOKUP(MONTH(A2311),월별평균환율!$B$34:$D$45,3,0)))))))</f>
        <v>I열의 환율적용방법 선택</v>
      </c>
      <c r="K2311" s="495">
        <f t="shared" si="36"/>
        <v>0</v>
      </c>
      <c r="L2311" s="491"/>
      <c r="M2311" s="496"/>
      <c r="N2311" s="496"/>
    </row>
    <row r="2312" spans="1:14" x14ac:dyDescent="0.3">
      <c r="A2312" s="490"/>
      <c r="B2312" s="490"/>
      <c r="C2312" s="673" t="e">
        <f>VLOOKUP(F2312,DB!$D$4:$G$403,4,FALSE)</f>
        <v>#N/A</v>
      </c>
      <c r="D2312" s="674" t="e">
        <f>VLOOKUP(F2312,DB!$D$4:$G$403,3,FALSE)</f>
        <v>#N/A</v>
      </c>
      <c r="E2312" s="675" t="e">
        <f>VLOOKUP(F2312,DB!$D$4:$G$403,2,FALSE)</f>
        <v>#N/A</v>
      </c>
      <c r="F2312" s="491"/>
      <c r="G2312" s="491"/>
      <c r="H2312" s="492"/>
      <c r="I2312" s="493"/>
      <c r="J2312" s="494" t="str">
        <f>IF(I2312="","I열의 환율적용방법 선택",IF(I2312="개별환율", "직접입력 하세요.", IF(OR(I2312="가중평균환율",I2312="송금환율"), "직접입력 하세요.", IF(I2312="원화집행", 1, IF(I2312="월별평균환율(미화)",VLOOKUP(MONTH(A2312),월별평균환율!$B$34:$D$45,2,0), IF(I2312="월별평균환율(현지화)",VLOOKUP(MONTH(A2312),월별평균환율!$B$34:$D$45,3,0)))))))</f>
        <v>I열의 환율적용방법 선택</v>
      </c>
      <c r="K2312" s="495">
        <f t="shared" si="36"/>
        <v>0</v>
      </c>
      <c r="L2312" s="491"/>
      <c r="M2312" s="496"/>
      <c r="N2312" s="496"/>
    </row>
    <row r="2313" spans="1:14" x14ac:dyDescent="0.3">
      <c r="A2313" s="490"/>
      <c r="B2313" s="490"/>
      <c r="C2313" s="673" t="e">
        <f>VLOOKUP(F2313,DB!$D$4:$G$403,4,FALSE)</f>
        <v>#N/A</v>
      </c>
      <c r="D2313" s="674" t="e">
        <f>VLOOKUP(F2313,DB!$D$4:$G$403,3,FALSE)</f>
        <v>#N/A</v>
      </c>
      <c r="E2313" s="675" t="e">
        <f>VLOOKUP(F2313,DB!$D$4:$G$403,2,FALSE)</f>
        <v>#N/A</v>
      </c>
      <c r="F2313" s="491"/>
      <c r="G2313" s="491"/>
      <c r="H2313" s="492"/>
      <c r="I2313" s="493"/>
      <c r="J2313" s="494" t="str">
        <f>IF(I2313="","I열의 환율적용방법 선택",IF(I2313="개별환율", "직접입력 하세요.", IF(OR(I2313="가중평균환율",I2313="송금환율"), "직접입력 하세요.", IF(I2313="원화집행", 1, IF(I2313="월별평균환율(미화)",VLOOKUP(MONTH(A2313),월별평균환율!$B$34:$D$45,2,0), IF(I2313="월별평균환율(현지화)",VLOOKUP(MONTH(A2313),월별평균환율!$B$34:$D$45,3,0)))))))</f>
        <v>I열의 환율적용방법 선택</v>
      </c>
      <c r="K2313" s="495">
        <f t="shared" si="36"/>
        <v>0</v>
      </c>
      <c r="L2313" s="491"/>
      <c r="M2313" s="496"/>
      <c r="N2313" s="496"/>
    </row>
    <row r="2314" spans="1:14" x14ac:dyDescent="0.3">
      <c r="A2314" s="490"/>
      <c r="B2314" s="490"/>
      <c r="C2314" s="673" t="e">
        <f>VLOOKUP(F2314,DB!$D$4:$G$403,4,FALSE)</f>
        <v>#N/A</v>
      </c>
      <c r="D2314" s="674" t="e">
        <f>VLOOKUP(F2314,DB!$D$4:$G$403,3,FALSE)</f>
        <v>#N/A</v>
      </c>
      <c r="E2314" s="675" t="e">
        <f>VLOOKUP(F2314,DB!$D$4:$G$403,2,FALSE)</f>
        <v>#N/A</v>
      </c>
      <c r="F2314" s="491"/>
      <c r="G2314" s="491"/>
      <c r="H2314" s="492"/>
      <c r="I2314" s="493"/>
      <c r="J2314" s="494" t="str">
        <f>IF(I2314="","I열의 환율적용방법 선택",IF(I2314="개별환율", "직접입력 하세요.", IF(OR(I2314="가중평균환율",I2314="송금환율"), "직접입력 하세요.", IF(I2314="원화집행", 1, IF(I2314="월별평균환율(미화)",VLOOKUP(MONTH(A2314),월별평균환율!$B$34:$D$45,2,0), IF(I2314="월별평균환율(현지화)",VLOOKUP(MONTH(A2314),월별평균환율!$B$34:$D$45,3,0)))))))</f>
        <v>I열의 환율적용방법 선택</v>
      </c>
      <c r="K2314" s="495">
        <f t="shared" si="36"/>
        <v>0</v>
      </c>
      <c r="L2314" s="491"/>
      <c r="M2314" s="496"/>
      <c r="N2314" s="496"/>
    </row>
    <row r="2315" spans="1:14" x14ac:dyDescent="0.3">
      <c r="A2315" s="490"/>
      <c r="B2315" s="490"/>
      <c r="C2315" s="673" t="e">
        <f>VLOOKUP(F2315,DB!$D$4:$G$403,4,FALSE)</f>
        <v>#N/A</v>
      </c>
      <c r="D2315" s="674" t="e">
        <f>VLOOKUP(F2315,DB!$D$4:$G$403,3,FALSE)</f>
        <v>#N/A</v>
      </c>
      <c r="E2315" s="675" t="e">
        <f>VLOOKUP(F2315,DB!$D$4:$G$403,2,FALSE)</f>
        <v>#N/A</v>
      </c>
      <c r="F2315" s="491"/>
      <c r="G2315" s="491"/>
      <c r="H2315" s="492"/>
      <c r="I2315" s="493"/>
      <c r="J2315" s="494" t="str">
        <f>IF(I2315="","I열의 환율적용방법 선택",IF(I2315="개별환율", "직접입력 하세요.", IF(OR(I2315="가중평균환율",I2315="송금환율"), "직접입력 하세요.", IF(I2315="원화집행", 1, IF(I2315="월별평균환율(미화)",VLOOKUP(MONTH(A2315),월별평균환율!$B$34:$D$45,2,0), IF(I2315="월별평균환율(현지화)",VLOOKUP(MONTH(A2315),월별평균환율!$B$34:$D$45,3,0)))))))</f>
        <v>I열의 환율적용방법 선택</v>
      </c>
      <c r="K2315" s="495">
        <f t="shared" si="36"/>
        <v>0</v>
      </c>
      <c r="L2315" s="491"/>
      <c r="M2315" s="496"/>
      <c r="N2315" s="496"/>
    </row>
    <row r="2316" spans="1:14" x14ac:dyDescent="0.3">
      <c r="A2316" s="490"/>
      <c r="B2316" s="490"/>
      <c r="C2316" s="673" t="e">
        <f>VLOOKUP(F2316,DB!$D$4:$G$403,4,FALSE)</f>
        <v>#N/A</v>
      </c>
      <c r="D2316" s="674" t="e">
        <f>VLOOKUP(F2316,DB!$D$4:$G$403,3,FALSE)</f>
        <v>#N/A</v>
      </c>
      <c r="E2316" s="675" t="e">
        <f>VLOOKUP(F2316,DB!$D$4:$G$403,2,FALSE)</f>
        <v>#N/A</v>
      </c>
      <c r="F2316" s="491"/>
      <c r="G2316" s="491"/>
      <c r="H2316" s="492"/>
      <c r="I2316" s="493"/>
      <c r="J2316" s="494" t="str">
        <f>IF(I2316="","I열의 환율적용방법 선택",IF(I2316="개별환율", "직접입력 하세요.", IF(OR(I2316="가중평균환율",I2316="송금환율"), "직접입력 하세요.", IF(I2316="원화집행", 1, IF(I2316="월별평균환율(미화)",VLOOKUP(MONTH(A2316),월별평균환율!$B$34:$D$45,2,0), IF(I2316="월별평균환율(현지화)",VLOOKUP(MONTH(A2316),월별평균환율!$B$34:$D$45,3,0)))))))</f>
        <v>I열의 환율적용방법 선택</v>
      </c>
      <c r="K2316" s="495">
        <f t="shared" si="36"/>
        <v>0</v>
      </c>
      <c r="L2316" s="491"/>
      <c r="M2316" s="496"/>
      <c r="N2316" s="496"/>
    </row>
    <row r="2317" spans="1:14" x14ac:dyDescent="0.3">
      <c r="A2317" s="490"/>
      <c r="B2317" s="490"/>
      <c r="C2317" s="673" t="e">
        <f>VLOOKUP(F2317,DB!$D$4:$G$403,4,FALSE)</f>
        <v>#N/A</v>
      </c>
      <c r="D2317" s="674" t="e">
        <f>VLOOKUP(F2317,DB!$D$4:$G$403,3,FALSE)</f>
        <v>#N/A</v>
      </c>
      <c r="E2317" s="675" t="e">
        <f>VLOOKUP(F2317,DB!$D$4:$G$403,2,FALSE)</f>
        <v>#N/A</v>
      </c>
      <c r="F2317" s="491"/>
      <c r="G2317" s="491"/>
      <c r="H2317" s="492"/>
      <c r="I2317" s="493"/>
      <c r="J2317" s="494" t="str">
        <f>IF(I2317="","I열의 환율적용방법 선택",IF(I2317="개별환율", "직접입력 하세요.", IF(OR(I2317="가중평균환율",I2317="송금환율"), "직접입력 하세요.", IF(I2317="원화집행", 1, IF(I2317="월별평균환율(미화)",VLOOKUP(MONTH(A2317),월별평균환율!$B$34:$D$45,2,0), IF(I2317="월별평균환율(현지화)",VLOOKUP(MONTH(A2317),월별평균환율!$B$34:$D$45,3,0)))))))</f>
        <v>I열의 환율적용방법 선택</v>
      </c>
      <c r="K2317" s="495">
        <f t="shared" si="36"/>
        <v>0</v>
      </c>
      <c r="L2317" s="491"/>
      <c r="M2317" s="496"/>
      <c r="N2317" s="496"/>
    </row>
    <row r="2318" spans="1:14" x14ac:dyDescent="0.3">
      <c r="A2318" s="490"/>
      <c r="B2318" s="490"/>
      <c r="C2318" s="673" t="e">
        <f>VLOOKUP(F2318,DB!$D$4:$G$403,4,FALSE)</f>
        <v>#N/A</v>
      </c>
      <c r="D2318" s="674" t="e">
        <f>VLOOKUP(F2318,DB!$D$4:$G$403,3,FALSE)</f>
        <v>#N/A</v>
      </c>
      <c r="E2318" s="675" t="e">
        <f>VLOOKUP(F2318,DB!$D$4:$G$403,2,FALSE)</f>
        <v>#N/A</v>
      </c>
      <c r="F2318" s="491"/>
      <c r="G2318" s="491"/>
      <c r="H2318" s="492"/>
      <c r="I2318" s="493"/>
      <c r="J2318" s="494" t="str">
        <f>IF(I2318="","I열의 환율적용방법 선택",IF(I2318="개별환율", "직접입력 하세요.", IF(OR(I2318="가중평균환율",I2318="송금환율"), "직접입력 하세요.", IF(I2318="원화집행", 1, IF(I2318="월별평균환율(미화)",VLOOKUP(MONTH(A2318),월별평균환율!$B$34:$D$45,2,0), IF(I2318="월별평균환율(현지화)",VLOOKUP(MONTH(A2318),월별평균환율!$B$34:$D$45,3,0)))))))</f>
        <v>I열의 환율적용방법 선택</v>
      </c>
      <c r="K2318" s="495">
        <f t="shared" si="36"/>
        <v>0</v>
      </c>
      <c r="L2318" s="491"/>
      <c r="M2318" s="496"/>
      <c r="N2318" s="496"/>
    </row>
    <row r="2319" spans="1:14" x14ac:dyDescent="0.3">
      <c r="A2319" s="490"/>
      <c r="B2319" s="490"/>
      <c r="C2319" s="673" t="e">
        <f>VLOOKUP(F2319,DB!$D$4:$G$403,4,FALSE)</f>
        <v>#N/A</v>
      </c>
      <c r="D2319" s="674" t="e">
        <f>VLOOKUP(F2319,DB!$D$4:$G$403,3,FALSE)</f>
        <v>#N/A</v>
      </c>
      <c r="E2319" s="675" t="e">
        <f>VLOOKUP(F2319,DB!$D$4:$G$403,2,FALSE)</f>
        <v>#N/A</v>
      </c>
      <c r="F2319" s="491"/>
      <c r="G2319" s="491"/>
      <c r="H2319" s="492"/>
      <c r="I2319" s="493"/>
      <c r="J2319" s="494" t="str">
        <f>IF(I2319="","I열의 환율적용방법 선택",IF(I2319="개별환율", "직접입력 하세요.", IF(OR(I2319="가중평균환율",I2319="송금환율"), "직접입력 하세요.", IF(I2319="원화집행", 1, IF(I2319="월별평균환율(미화)",VLOOKUP(MONTH(A2319),월별평균환율!$B$34:$D$45,2,0), IF(I2319="월별평균환율(현지화)",VLOOKUP(MONTH(A2319),월별평균환율!$B$34:$D$45,3,0)))))))</f>
        <v>I열의 환율적용방법 선택</v>
      </c>
      <c r="K2319" s="495">
        <f t="shared" si="36"/>
        <v>0</v>
      </c>
      <c r="L2319" s="491"/>
      <c r="M2319" s="496"/>
      <c r="N2319" s="496"/>
    </row>
    <row r="2320" spans="1:14" x14ac:dyDescent="0.3">
      <c r="A2320" s="490"/>
      <c r="B2320" s="490"/>
      <c r="C2320" s="673" t="e">
        <f>VLOOKUP(F2320,DB!$D$4:$G$403,4,FALSE)</f>
        <v>#N/A</v>
      </c>
      <c r="D2320" s="674" t="e">
        <f>VLOOKUP(F2320,DB!$D$4:$G$403,3,FALSE)</f>
        <v>#N/A</v>
      </c>
      <c r="E2320" s="675" t="e">
        <f>VLOOKUP(F2320,DB!$D$4:$G$403,2,FALSE)</f>
        <v>#N/A</v>
      </c>
      <c r="F2320" s="491"/>
      <c r="G2320" s="491"/>
      <c r="H2320" s="492"/>
      <c r="I2320" s="493"/>
      <c r="J2320" s="494" t="str">
        <f>IF(I2320="","I열의 환율적용방법 선택",IF(I2320="개별환율", "직접입력 하세요.", IF(OR(I2320="가중평균환율",I2320="송금환율"), "직접입력 하세요.", IF(I2320="원화집행", 1, IF(I2320="월별평균환율(미화)",VLOOKUP(MONTH(A2320),월별평균환율!$B$34:$D$45,2,0), IF(I2320="월별평균환율(현지화)",VLOOKUP(MONTH(A2320),월별평균환율!$B$34:$D$45,3,0)))))))</f>
        <v>I열의 환율적용방법 선택</v>
      </c>
      <c r="K2320" s="495">
        <f t="shared" si="36"/>
        <v>0</v>
      </c>
      <c r="L2320" s="491"/>
      <c r="M2320" s="496"/>
      <c r="N2320" s="496"/>
    </row>
    <row r="2321" spans="1:14" x14ac:dyDescent="0.3">
      <c r="A2321" s="490"/>
      <c r="B2321" s="490"/>
      <c r="C2321" s="673" t="e">
        <f>VLOOKUP(F2321,DB!$D$4:$G$403,4,FALSE)</f>
        <v>#N/A</v>
      </c>
      <c r="D2321" s="674" t="e">
        <f>VLOOKUP(F2321,DB!$D$4:$G$403,3,FALSE)</f>
        <v>#N/A</v>
      </c>
      <c r="E2321" s="675" t="e">
        <f>VLOOKUP(F2321,DB!$D$4:$G$403,2,FALSE)</f>
        <v>#N/A</v>
      </c>
      <c r="F2321" s="491"/>
      <c r="G2321" s="491"/>
      <c r="H2321" s="492"/>
      <c r="I2321" s="493"/>
      <c r="J2321" s="494" t="str">
        <f>IF(I2321="","I열의 환율적용방법 선택",IF(I2321="개별환율", "직접입력 하세요.", IF(OR(I2321="가중평균환율",I2321="송금환율"), "직접입력 하세요.", IF(I2321="원화집행", 1, IF(I2321="월별평균환율(미화)",VLOOKUP(MONTH(A2321),월별평균환율!$B$34:$D$45,2,0), IF(I2321="월별평균환율(현지화)",VLOOKUP(MONTH(A2321),월별평균환율!$B$34:$D$45,3,0)))))))</f>
        <v>I열의 환율적용방법 선택</v>
      </c>
      <c r="K2321" s="495">
        <f t="shared" si="36"/>
        <v>0</v>
      </c>
      <c r="L2321" s="491"/>
      <c r="M2321" s="496"/>
      <c r="N2321" s="496"/>
    </row>
    <row r="2322" spans="1:14" x14ac:dyDescent="0.3">
      <c r="A2322" s="490"/>
      <c r="B2322" s="490"/>
      <c r="C2322" s="673" t="e">
        <f>VLOOKUP(F2322,DB!$D$4:$G$403,4,FALSE)</f>
        <v>#N/A</v>
      </c>
      <c r="D2322" s="674" t="e">
        <f>VLOOKUP(F2322,DB!$D$4:$G$403,3,FALSE)</f>
        <v>#N/A</v>
      </c>
      <c r="E2322" s="675" t="e">
        <f>VLOOKUP(F2322,DB!$D$4:$G$403,2,FALSE)</f>
        <v>#N/A</v>
      </c>
      <c r="F2322" s="491"/>
      <c r="G2322" s="491"/>
      <c r="H2322" s="492"/>
      <c r="I2322" s="493"/>
      <c r="J2322" s="494" t="str">
        <f>IF(I2322="","I열의 환율적용방법 선택",IF(I2322="개별환율", "직접입력 하세요.", IF(OR(I2322="가중평균환율",I2322="송금환율"), "직접입력 하세요.", IF(I2322="원화집행", 1, IF(I2322="월별평균환율(미화)",VLOOKUP(MONTH(A2322),월별평균환율!$B$34:$D$45,2,0), IF(I2322="월별평균환율(현지화)",VLOOKUP(MONTH(A2322),월별평균환율!$B$34:$D$45,3,0)))))))</f>
        <v>I열의 환율적용방법 선택</v>
      </c>
      <c r="K2322" s="495">
        <f t="shared" si="36"/>
        <v>0</v>
      </c>
      <c r="L2322" s="491"/>
      <c r="M2322" s="496"/>
      <c r="N2322" s="496"/>
    </row>
    <row r="2323" spans="1:14" x14ac:dyDescent="0.3">
      <c r="A2323" s="490"/>
      <c r="B2323" s="490"/>
      <c r="C2323" s="673" t="e">
        <f>VLOOKUP(F2323,DB!$D$4:$G$403,4,FALSE)</f>
        <v>#N/A</v>
      </c>
      <c r="D2323" s="674" t="e">
        <f>VLOOKUP(F2323,DB!$D$4:$G$403,3,FALSE)</f>
        <v>#N/A</v>
      </c>
      <c r="E2323" s="675" t="e">
        <f>VLOOKUP(F2323,DB!$D$4:$G$403,2,FALSE)</f>
        <v>#N/A</v>
      </c>
      <c r="F2323" s="491"/>
      <c r="G2323" s="491"/>
      <c r="H2323" s="492"/>
      <c r="I2323" s="493"/>
      <c r="J2323" s="494" t="str">
        <f>IF(I2323="","I열의 환율적용방법 선택",IF(I2323="개별환율", "직접입력 하세요.", IF(OR(I2323="가중평균환율",I2323="송금환율"), "직접입력 하세요.", IF(I2323="원화집행", 1, IF(I2323="월별평균환율(미화)",VLOOKUP(MONTH(A2323),월별평균환율!$B$34:$D$45,2,0), IF(I2323="월별평균환율(현지화)",VLOOKUP(MONTH(A2323),월별평균환율!$B$34:$D$45,3,0)))))))</f>
        <v>I열의 환율적용방법 선택</v>
      </c>
      <c r="K2323" s="495">
        <f t="shared" si="36"/>
        <v>0</v>
      </c>
      <c r="L2323" s="491"/>
      <c r="M2323" s="496"/>
      <c r="N2323" s="496"/>
    </row>
    <row r="2324" spans="1:14" x14ac:dyDescent="0.3">
      <c r="A2324" s="490"/>
      <c r="B2324" s="490"/>
      <c r="C2324" s="673" t="e">
        <f>VLOOKUP(F2324,DB!$D$4:$G$403,4,FALSE)</f>
        <v>#N/A</v>
      </c>
      <c r="D2324" s="674" t="e">
        <f>VLOOKUP(F2324,DB!$D$4:$G$403,3,FALSE)</f>
        <v>#N/A</v>
      </c>
      <c r="E2324" s="675" t="e">
        <f>VLOOKUP(F2324,DB!$D$4:$G$403,2,FALSE)</f>
        <v>#N/A</v>
      </c>
      <c r="F2324" s="491"/>
      <c r="G2324" s="491"/>
      <c r="H2324" s="492"/>
      <c r="I2324" s="493"/>
      <c r="J2324" s="494" t="str">
        <f>IF(I2324="","I열의 환율적용방법 선택",IF(I2324="개별환율", "직접입력 하세요.", IF(OR(I2324="가중평균환율",I2324="송금환율"), "직접입력 하세요.", IF(I2324="원화집행", 1, IF(I2324="월별평균환율(미화)",VLOOKUP(MONTH(A2324),월별평균환율!$B$34:$D$45,2,0), IF(I2324="월별평균환율(현지화)",VLOOKUP(MONTH(A2324),월별평균환율!$B$34:$D$45,3,0)))))))</f>
        <v>I열의 환율적용방법 선택</v>
      </c>
      <c r="K2324" s="495">
        <f t="shared" si="36"/>
        <v>0</v>
      </c>
      <c r="L2324" s="491"/>
      <c r="M2324" s="496"/>
      <c r="N2324" s="496"/>
    </row>
    <row r="2325" spans="1:14" x14ac:dyDescent="0.3">
      <c r="A2325" s="490"/>
      <c r="B2325" s="490"/>
      <c r="C2325" s="673" t="e">
        <f>VLOOKUP(F2325,DB!$D$4:$G$403,4,FALSE)</f>
        <v>#N/A</v>
      </c>
      <c r="D2325" s="674" t="e">
        <f>VLOOKUP(F2325,DB!$D$4:$G$403,3,FALSE)</f>
        <v>#N/A</v>
      </c>
      <c r="E2325" s="675" t="e">
        <f>VLOOKUP(F2325,DB!$D$4:$G$403,2,FALSE)</f>
        <v>#N/A</v>
      </c>
      <c r="F2325" s="491"/>
      <c r="G2325" s="491"/>
      <c r="H2325" s="492"/>
      <c r="I2325" s="493"/>
      <c r="J2325" s="494" t="str">
        <f>IF(I2325="","I열의 환율적용방법 선택",IF(I2325="개별환율", "직접입력 하세요.", IF(OR(I2325="가중평균환율",I2325="송금환율"), "직접입력 하세요.", IF(I2325="원화집행", 1, IF(I2325="월별평균환율(미화)",VLOOKUP(MONTH(A2325),월별평균환율!$B$34:$D$45,2,0), IF(I2325="월별평균환율(현지화)",VLOOKUP(MONTH(A2325),월별평균환율!$B$34:$D$45,3,0)))))))</f>
        <v>I열의 환율적용방법 선택</v>
      </c>
      <c r="K2325" s="495">
        <f t="shared" si="36"/>
        <v>0</v>
      </c>
      <c r="L2325" s="491"/>
      <c r="M2325" s="496"/>
      <c r="N2325" s="496"/>
    </row>
    <row r="2326" spans="1:14" x14ac:dyDescent="0.3">
      <c r="A2326" s="490"/>
      <c r="B2326" s="490"/>
      <c r="C2326" s="673" t="e">
        <f>VLOOKUP(F2326,DB!$D$4:$G$403,4,FALSE)</f>
        <v>#N/A</v>
      </c>
      <c r="D2326" s="674" t="e">
        <f>VLOOKUP(F2326,DB!$D$4:$G$403,3,FALSE)</f>
        <v>#N/A</v>
      </c>
      <c r="E2326" s="675" t="e">
        <f>VLOOKUP(F2326,DB!$D$4:$G$403,2,FALSE)</f>
        <v>#N/A</v>
      </c>
      <c r="F2326" s="491"/>
      <c r="G2326" s="491"/>
      <c r="H2326" s="492"/>
      <c r="I2326" s="493"/>
      <c r="J2326" s="494" t="str">
        <f>IF(I2326="","I열의 환율적용방법 선택",IF(I2326="개별환율", "직접입력 하세요.", IF(OR(I2326="가중평균환율",I2326="송금환율"), "직접입력 하세요.", IF(I2326="원화집행", 1, IF(I2326="월별평균환율(미화)",VLOOKUP(MONTH(A2326),월별평균환율!$B$34:$D$45,2,0), IF(I2326="월별평균환율(현지화)",VLOOKUP(MONTH(A2326),월별평균환율!$B$34:$D$45,3,0)))))))</f>
        <v>I열의 환율적용방법 선택</v>
      </c>
      <c r="K2326" s="495">
        <f t="shared" si="36"/>
        <v>0</v>
      </c>
      <c r="L2326" s="491"/>
      <c r="M2326" s="496"/>
      <c r="N2326" s="496"/>
    </row>
    <row r="2327" spans="1:14" x14ac:dyDescent="0.3">
      <c r="A2327" s="490"/>
      <c r="B2327" s="490"/>
      <c r="C2327" s="673" t="e">
        <f>VLOOKUP(F2327,DB!$D$4:$G$403,4,FALSE)</f>
        <v>#N/A</v>
      </c>
      <c r="D2327" s="674" t="e">
        <f>VLOOKUP(F2327,DB!$D$4:$G$403,3,FALSE)</f>
        <v>#N/A</v>
      </c>
      <c r="E2327" s="675" t="e">
        <f>VLOOKUP(F2327,DB!$D$4:$G$403,2,FALSE)</f>
        <v>#N/A</v>
      </c>
      <c r="F2327" s="491"/>
      <c r="G2327" s="491"/>
      <c r="H2327" s="492"/>
      <c r="I2327" s="493"/>
      <c r="J2327" s="494" t="str">
        <f>IF(I2327="","I열의 환율적용방법 선택",IF(I2327="개별환율", "직접입력 하세요.", IF(OR(I2327="가중평균환율",I2327="송금환율"), "직접입력 하세요.", IF(I2327="원화집행", 1, IF(I2327="월별평균환율(미화)",VLOOKUP(MONTH(A2327),월별평균환율!$B$34:$D$45,2,0), IF(I2327="월별평균환율(현지화)",VLOOKUP(MONTH(A2327),월별평균환율!$B$34:$D$45,3,0)))))))</f>
        <v>I열의 환율적용방법 선택</v>
      </c>
      <c r="K2327" s="495">
        <f t="shared" si="36"/>
        <v>0</v>
      </c>
      <c r="L2327" s="491"/>
      <c r="M2327" s="496"/>
      <c r="N2327" s="496"/>
    </row>
    <row r="2328" spans="1:14" x14ac:dyDescent="0.3">
      <c r="A2328" s="490"/>
      <c r="B2328" s="490"/>
      <c r="C2328" s="673" t="e">
        <f>VLOOKUP(F2328,DB!$D$4:$G$403,4,FALSE)</f>
        <v>#N/A</v>
      </c>
      <c r="D2328" s="674" t="e">
        <f>VLOOKUP(F2328,DB!$D$4:$G$403,3,FALSE)</f>
        <v>#N/A</v>
      </c>
      <c r="E2328" s="675" t="e">
        <f>VLOOKUP(F2328,DB!$D$4:$G$403,2,FALSE)</f>
        <v>#N/A</v>
      </c>
      <c r="F2328" s="491"/>
      <c r="G2328" s="491"/>
      <c r="H2328" s="492"/>
      <c r="I2328" s="493"/>
      <c r="J2328" s="494" t="str">
        <f>IF(I2328="","I열의 환율적용방법 선택",IF(I2328="개별환율", "직접입력 하세요.", IF(OR(I2328="가중평균환율",I2328="송금환율"), "직접입력 하세요.", IF(I2328="원화집행", 1, IF(I2328="월별평균환율(미화)",VLOOKUP(MONTH(A2328),월별평균환율!$B$34:$D$45,2,0), IF(I2328="월별평균환율(현지화)",VLOOKUP(MONTH(A2328),월별평균환율!$B$34:$D$45,3,0)))))))</f>
        <v>I열의 환율적용방법 선택</v>
      </c>
      <c r="K2328" s="495">
        <f t="shared" si="36"/>
        <v>0</v>
      </c>
      <c r="L2328" s="491"/>
      <c r="M2328" s="496"/>
      <c r="N2328" s="496"/>
    </row>
    <row r="2329" spans="1:14" x14ac:dyDescent="0.3">
      <c r="A2329" s="490"/>
      <c r="B2329" s="490"/>
      <c r="C2329" s="673" t="e">
        <f>VLOOKUP(F2329,DB!$D$4:$G$403,4,FALSE)</f>
        <v>#N/A</v>
      </c>
      <c r="D2329" s="674" t="e">
        <f>VLOOKUP(F2329,DB!$D$4:$G$403,3,FALSE)</f>
        <v>#N/A</v>
      </c>
      <c r="E2329" s="675" t="e">
        <f>VLOOKUP(F2329,DB!$D$4:$G$403,2,FALSE)</f>
        <v>#N/A</v>
      </c>
      <c r="F2329" s="491"/>
      <c r="G2329" s="491"/>
      <c r="H2329" s="492"/>
      <c r="I2329" s="493"/>
      <c r="J2329" s="494" t="str">
        <f>IF(I2329="","I열의 환율적용방법 선택",IF(I2329="개별환율", "직접입력 하세요.", IF(OR(I2329="가중평균환율",I2329="송금환율"), "직접입력 하세요.", IF(I2329="원화집행", 1, IF(I2329="월별평균환율(미화)",VLOOKUP(MONTH(A2329),월별평균환율!$B$34:$D$45,2,0), IF(I2329="월별평균환율(현지화)",VLOOKUP(MONTH(A2329),월별평균환율!$B$34:$D$45,3,0)))))))</f>
        <v>I열의 환율적용방법 선택</v>
      </c>
      <c r="K2329" s="495">
        <f t="shared" si="36"/>
        <v>0</v>
      </c>
      <c r="L2329" s="491"/>
      <c r="M2329" s="496"/>
      <c r="N2329" s="496"/>
    </row>
    <row r="2330" spans="1:14" x14ac:dyDescent="0.3">
      <c r="A2330" s="490"/>
      <c r="B2330" s="490"/>
      <c r="C2330" s="673" t="e">
        <f>VLOOKUP(F2330,DB!$D$4:$G$403,4,FALSE)</f>
        <v>#N/A</v>
      </c>
      <c r="D2330" s="674" t="e">
        <f>VLOOKUP(F2330,DB!$D$4:$G$403,3,FALSE)</f>
        <v>#N/A</v>
      </c>
      <c r="E2330" s="675" t="e">
        <f>VLOOKUP(F2330,DB!$D$4:$G$403,2,FALSE)</f>
        <v>#N/A</v>
      </c>
      <c r="F2330" s="491"/>
      <c r="G2330" s="491"/>
      <c r="H2330" s="492"/>
      <c r="I2330" s="493"/>
      <c r="J2330" s="494" t="str">
        <f>IF(I2330="","I열의 환율적용방법 선택",IF(I2330="개별환율", "직접입력 하세요.", IF(OR(I2330="가중평균환율",I2330="송금환율"), "직접입력 하세요.", IF(I2330="원화집행", 1, IF(I2330="월별평균환율(미화)",VLOOKUP(MONTH(A2330),월별평균환율!$B$34:$D$45,2,0), IF(I2330="월별평균환율(현지화)",VLOOKUP(MONTH(A2330),월별평균환율!$B$34:$D$45,3,0)))))))</f>
        <v>I열의 환율적용방법 선택</v>
      </c>
      <c r="K2330" s="495">
        <f t="shared" si="36"/>
        <v>0</v>
      </c>
      <c r="L2330" s="491"/>
      <c r="M2330" s="496"/>
      <c r="N2330" s="496"/>
    </row>
    <row r="2331" spans="1:14" x14ac:dyDescent="0.3">
      <c r="A2331" s="490"/>
      <c r="B2331" s="490"/>
      <c r="C2331" s="673" t="e">
        <f>VLOOKUP(F2331,DB!$D$4:$G$403,4,FALSE)</f>
        <v>#N/A</v>
      </c>
      <c r="D2331" s="674" t="e">
        <f>VLOOKUP(F2331,DB!$D$4:$G$403,3,FALSE)</f>
        <v>#N/A</v>
      </c>
      <c r="E2331" s="675" t="e">
        <f>VLOOKUP(F2331,DB!$D$4:$G$403,2,FALSE)</f>
        <v>#N/A</v>
      </c>
      <c r="F2331" s="491"/>
      <c r="G2331" s="491"/>
      <c r="H2331" s="492"/>
      <c r="I2331" s="493"/>
      <c r="J2331" s="494" t="str">
        <f>IF(I2331="","I열의 환율적용방법 선택",IF(I2331="개별환율", "직접입력 하세요.", IF(OR(I2331="가중평균환율",I2331="송금환율"), "직접입력 하세요.", IF(I2331="원화집행", 1, IF(I2331="월별평균환율(미화)",VLOOKUP(MONTH(A2331),월별평균환율!$B$34:$D$45,2,0), IF(I2331="월별평균환율(현지화)",VLOOKUP(MONTH(A2331),월별평균환율!$B$34:$D$45,3,0)))))))</f>
        <v>I열의 환율적용방법 선택</v>
      </c>
      <c r="K2331" s="495">
        <f t="shared" si="36"/>
        <v>0</v>
      </c>
      <c r="L2331" s="491"/>
      <c r="M2331" s="496"/>
      <c r="N2331" s="496"/>
    </row>
    <row r="2332" spans="1:14" x14ac:dyDescent="0.3">
      <c r="A2332" s="490"/>
      <c r="B2332" s="490"/>
      <c r="C2332" s="673" t="e">
        <f>VLOOKUP(F2332,DB!$D$4:$G$403,4,FALSE)</f>
        <v>#N/A</v>
      </c>
      <c r="D2332" s="674" t="e">
        <f>VLOOKUP(F2332,DB!$D$4:$G$403,3,FALSE)</f>
        <v>#N/A</v>
      </c>
      <c r="E2332" s="675" t="e">
        <f>VLOOKUP(F2332,DB!$D$4:$G$403,2,FALSE)</f>
        <v>#N/A</v>
      </c>
      <c r="F2332" s="491"/>
      <c r="G2332" s="491"/>
      <c r="H2332" s="492"/>
      <c r="I2332" s="493"/>
      <c r="J2332" s="494" t="str">
        <f>IF(I2332="","I열의 환율적용방법 선택",IF(I2332="개별환율", "직접입력 하세요.", IF(OR(I2332="가중평균환율",I2332="송금환율"), "직접입력 하세요.", IF(I2332="원화집행", 1, IF(I2332="월별평균환율(미화)",VLOOKUP(MONTH(A2332),월별평균환율!$B$34:$D$45,2,0), IF(I2332="월별평균환율(현지화)",VLOOKUP(MONTH(A2332),월별평균환율!$B$34:$D$45,3,0)))))))</f>
        <v>I열의 환율적용방법 선택</v>
      </c>
      <c r="K2332" s="495">
        <f t="shared" si="36"/>
        <v>0</v>
      </c>
      <c r="L2332" s="491"/>
      <c r="M2332" s="496"/>
      <c r="N2332" s="496"/>
    </row>
    <row r="2333" spans="1:14" x14ac:dyDescent="0.3">
      <c r="A2333" s="490"/>
      <c r="B2333" s="490"/>
      <c r="C2333" s="673" t="e">
        <f>VLOOKUP(F2333,DB!$D$4:$G$403,4,FALSE)</f>
        <v>#N/A</v>
      </c>
      <c r="D2333" s="674" t="e">
        <f>VLOOKUP(F2333,DB!$D$4:$G$403,3,FALSE)</f>
        <v>#N/A</v>
      </c>
      <c r="E2333" s="675" t="e">
        <f>VLOOKUP(F2333,DB!$D$4:$G$403,2,FALSE)</f>
        <v>#N/A</v>
      </c>
      <c r="F2333" s="491"/>
      <c r="G2333" s="491"/>
      <c r="H2333" s="492"/>
      <c r="I2333" s="493"/>
      <c r="J2333" s="494" t="str">
        <f>IF(I2333="","I열의 환율적용방법 선택",IF(I2333="개별환율", "직접입력 하세요.", IF(OR(I2333="가중평균환율",I2333="송금환율"), "직접입력 하세요.", IF(I2333="원화집행", 1, IF(I2333="월별평균환율(미화)",VLOOKUP(MONTH(A2333),월별평균환율!$B$34:$D$45,2,0), IF(I2333="월별평균환율(현지화)",VLOOKUP(MONTH(A2333),월별평균환율!$B$34:$D$45,3,0)))))))</f>
        <v>I열의 환율적용방법 선택</v>
      </c>
      <c r="K2333" s="495">
        <f t="shared" si="36"/>
        <v>0</v>
      </c>
      <c r="L2333" s="491"/>
      <c r="M2333" s="496"/>
      <c r="N2333" s="496"/>
    </row>
    <row r="2334" spans="1:14" x14ac:dyDescent="0.3">
      <c r="A2334" s="490"/>
      <c r="B2334" s="490"/>
      <c r="C2334" s="673" t="e">
        <f>VLOOKUP(F2334,DB!$D$4:$G$403,4,FALSE)</f>
        <v>#N/A</v>
      </c>
      <c r="D2334" s="674" t="e">
        <f>VLOOKUP(F2334,DB!$D$4:$G$403,3,FALSE)</f>
        <v>#N/A</v>
      </c>
      <c r="E2334" s="675" t="e">
        <f>VLOOKUP(F2334,DB!$D$4:$G$403,2,FALSE)</f>
        <v>#N/A</v>
      </c>
      <c r="F2334" s="491"/>
      <c r="G2334" s="491"/>
      <c r="H2334" s="492"/>
      <c r="I2334" s="493"/>
      <c r="J2334" s="494" t="str">
        <f>IF(I2334="","I열의 환율적용방법 선택",IF(I2334="개별환율", "직접입력 하세요.", IF(OR(I2334="가중평균환율",I2334="송금환율"), "직접입력 하세요.", IF(I2334="원화집행", 1, IF(I2334="월별평균환율(미화)",VLOOKUP(MONTH(A2334),월별평균환율!$B$34:$D$45,2,0), IF(I2334="월별평균환율(현지화)",VLOOKUP(MONTH(A2334),월별평균환율!$B$34:$D$45,3,0)))))))</f>
        <v>I열의 환율적용방법 선택</v>
      </c>
      <c r="K2334" s="495">
        <f t="shared" si="36"/>
        <v>0</v>
      </c>
      <c r="L2334" s="491"/>
      <c r="M2334" s="496"/>
      <c r="N2334" s="496"/>
    </row>
    <row r="2335" spans="1:14" x14ac:dyDescent="0.3">
      <c r="A2335" s="490"/>
      <c r="B2335" s="490"/>
      <c r="C2335" s="673" t="e">
        <f>VLOOKUP(F2335,DB!$D$4:$G$403,4,FALSE)</f>
        <v>#N/A</v>
      </c>
      <c r="D2335" s="674" t="e">
        <f>VLOOKUP(F2335,DB!$D$4:$G$403,3,FALSE)</f>
        <v>#N/A</v>
      </c>
      <c r="E2335" s="675" t="e">
        <f>VLOOKUP(F2335,DB!$D$4:$G$403,2,FALSE)</f>
        <v>#N/A</v>
      </c>
      <c r="F2335" s="491"/>
      <c r="G2335" s="491"/>
      <c r="H2335" s="492"/>
      <c r="I2335" s="493"/>
      <c r="J2335" s="494" t="str">
        <f>IF(I2335="","I열의 환율적용방법 선택",IF(I2335="개별환율", "직접입력 하세요.", IF(OR(I2335="가중평균환율",I2335="송금환율"), "직접입력 하세요.", IF(I2335="원화집행", 1, IF(I2335="월별평균환율(미화)",VLOOKUP(MONTH(A2335),월별평균환율!$B$34:$D$45,2,0), IF(I2335="월별평균환율(현지화)",VLOOKUP(MONTH(A2335),월별평균환율!$B$34:$D$45,3,0)))))))</f>
        <v>I열의 환율적용방법 선택</v>
      </c>
      <c r="K2335" s="495">
        <f t="shared" si="36"/>
        <v>0</v>
      </c>
      <c r="L2335" s="491"/>
      <c r="M2335" s="496"/>
      <c r="N2335" s="496"/>
    </row>
    <row r="2336" spans="1:14" x14ac:dyDescent="0.3">
      <c r="A2336" s="490"/>
      <c r="B2336" s="490"/>
      <c r="C2336" s="673" t="e">
        <f>VLOOKUP(F2336,DB!$D$4:$G$403,4,FALSE)</f>
        <v>#N/A</v>
      </c>
      <c r="D2336" s="674" t="e">
        <f>VLOOKUP(F2336,DB!$D$4:$G$403,3,FALSE)</f>
        <v>#N/A</v>
      </c>
      <c r="E2336" s="675" t="e">
        <f>VLOOKUP(F2336,DB!$D$4:$G$403,2,FALSE)</f>
        <v>#N/A</v>
      </c>
      <c r="F2336" s="491"/>
      <c r="G2336" s="491"/>
      <c r="H2336" s="492"/>
      <c r="I2336" s="493"/>
      <c r="J2336" s="494" t="str">
        <f>IF(I2336="","I열의 환율적용방법 선택",IF(I2336="개별환율", "직접입력 하세요.", IF(OR(I2336="가중평균환율",I2336="송금환율"), "직접입력 하세요.", IF(I2336="원화집행", 1, IF(I2336="월별평균환율(미화)",VLOOKUP(MONTH(A2336),월별평균환율!$B$34:$D$45,2,0), IF(I2336="월별평균환율(현지화)",VLOOKUP(MONTH(A2336),월별평균환율!$B$34:$D$45,3,0)))))))</f>
        <v>I열의 환율적용방법 선택</v>
      </c>
      <c r="K2336" s="495">
        <f t="shared" si="36"/>
        <v>0</v>
      </c>
      <c r="L2336" s="491"/>
      <c r="M2336" s="496"/>
      <c r="N2336" s="496"/>
    </row>
    <row r="2337" spans="1:14" x14ac:dyDescent="0.3">
      <c r="A2337" s="490"/>
      <c r="B2337" s="490"/>
      <c r="C2337" s="673" t="e">
        <f>VLOOKUP(F2337,DB!$D$4:$G$403,4,FALSE)</f>
        <v>#N/A</v>
      </c>
      <c r="D2337" s="674" t="e">
        <f>VLOOKUP(F2337,DB!$D$4:$G$403,3,FALSE)</f>
        <v>#N/A</v>
      </c>
      <c r="E2337" s="675" t="e">
        <f>VLOOKUP(F2337,DB!$D$4:$G$403,2,FALSE)</f>
        <v>#N/A</v>
      </c>
      <c r="F2337" s="491"/>
      <c r="G2337" s="491"/>
      <c r="H2337" s="492"/>
      <c r="I2337" s="493"/>
      <c r="J2337" s="494" t="str">
        <f>IF(I2337="","I열의 환율적용방법 선택",IF(I2337="개별환율", "직접입력 하세요.", IF(OR(I2337="가중평균환율",I2337="송금환율"), "직접입력 하세요.", IF(I2337="원화집행", 1, IF(I2337="월별평균환율(미화)",VLOOKUP(MONTH(A2337),월별평균환율!$B$34:$D$45,2,0), IF(I2337="월별평균환율(현지화)",VLOOKUP(MONTH(A2337),월별평균환율!$B$34:$D$45,3,0)))))))</f>
        <v>I열의 환율적용방법 선택</v>
      </c>
      <c r="K2337" s="495">
        <f t="shared" si="36"/>
        <v>0</v>
      </c>
      <c r="L2337" s="491"/>
      <c r="M2337" s="496"/>
      <c r="N2337" s="496"/>
    </row>
    <row r="2338" spans="1:14" x14ac:dyDescent="0.3">
      <c r="A2338" s="490"/>
      <c r="B2338" s="490"/>
      <c r="C2338" s="673" t="e">
        <f>VLOOKUP(F2338,DB!$D$4:$G$403,4,FALSE)</f>
        <v>#N/A</v>
      </c>
      <c r="D2338" s="674" t="e">
        <f>VLOOKUP(F2338,DB!$D$4:$G$403,3,FALSE)</f>
        <v>#N/A</v>
      </c>
      <c r="E2338" s="675" t="e">
        <f>VLOOKUP(F2338,DB!$D$4:$G$403,2,FALSE)</f>
        <v>#N/A</v>
      </c>
      <c r="F2338" s="491"/>
      <c r="G2338" s="491"/>
      <c r="H2338" s="492"/>
      <c r="I2338" s="493"/>
      <c r="J2338" s="494" t="str">
        <f>IF(I2338="","I열의 환율적용방법 선택",IF(I2338="개별환율", "직접입력 하세요.", IF(OR(I2338="가중평균환율",I2338="송금환율"), "직접입력 하세요.", IF(I2338="원화집행", 1, IF(I2338="월별평균환율(미화)",VLOOKUP(MONTH(A2338),월별평균환율!$B$34:$D$45,2,0), IF(I2338="월별평균환율(현지화)",VLOOKUP(MONTH(A2338),월별평균환율!$B$34:$D$45,3,0)))))))</f>
        <v>I열의 환율적용방법 선택</v>
      </c>
      <c r="K2338" s="495">
        <f t="shared" si="36"/>
        <v>0</v>
      </c>
      <c r="L2338" s="491"/>
      <c r="M2338" s="496"/>
      <c r="N2338" s="496"/>
    </row>
    <row r="2339" spans="1:14" x14ac:dyDescent="0.3">
      <c r="A2339" s="490"/>
      <c r="B2339" s="490"/>
      <c r="C2339" s="673" t="e">
        <f>VLOOKUP(F2339,DB!$D$4:$G$403,4,FALSE)</f>
        <v>#N/A</v>
      </c>
      <c r="D2339" s="674" t="e">
        <f>VLOOKUP(F2339,DB!$D$4:$G$403,3,FALSE)</f>
        <v>#N/A</v>
      </c>
      <c r="E2339" s="675" t="e">
        <f>VLOOKUP(F2339,DB!$D$4:$G$403,2,FALSE)</f>
        <v>#N/A</v>
      </c>
      <c r="F2339" s="491"/>
      <c r="G2339" s="491"/>
      <c r="H2339" s="492"/>
      <c r="I2339" s="493"/>
      <c r="J2339" s="494" t="str">
        <f>IF(I2339="","I열의 환율적용방법 선택",IF(I2339="개별환율", "직접입력 하세요.", IF(OR(I2339="가중평균환율",I2339="송금환율"), "직접입력 하세요.", IF(I2339="원화집행", 1, IF(I2339="월별평균환율(미화)",VLOOKUP(MONTH(A2339),월별평균환율!$B$34:$D$45,2,0), IF(I2339="월별평균환율(현지화)",VLOOKUP(MONTH(A2339),월별평균환율!$B$34:$D$45,3,0)))))))</f>
        <v>I열의 환율적용방법 선택</v>
      </c>
      <c r="K2339" s="495">
        <f t="shared" si="36"/>
        <v>0</v>
      </c>
      <c r="L2339" s="491"/>
      <c r="M2339" s="496"/>
      <c r="N2339" s="496"/>
    </row>
    <row r="2340" spans="1:14" x14ac:dyDescent="0.3">
      <c r="A2340" s="490"/>
      <c r="B2340" s="490"/>
      <c r="C2340" s="673" t="e">
        <f>VLOOKUP(F2340,DB!$D$4:$G$403,4,FALSE)</f>
        <v>#N/A</v>
      </c>
      <c r="D2340" s="674" t="e">
        <f>VLOOKUP(F2340,DB!$D$4:$G$403,3,FALSE)</f>
        <v>#N/A</v>
      </c>
      <c r="E2340" s="675" t="e">
        <f>VLOOKUP(F2340,DB!$D$4:$G$403,2,FALSE)</f>
        <v>#N/A</v>
      </c>
      <c r="F2340" s="491"/>
      <c r="G2340" s="491"/>
      <c r="H2340" s="492"/>
      <c r="I2340" s="493"/>
      <c r="J2340" s="494" t="str">
        <f>IF(I2340="","I열의 환율적용방법 선택",IF(I2340="개별환율", "직접입력 하세요.", IF(OR(I2340="가중평균환율",I2340="송금환율"), "직접입력 하세요.", IF(I2340="원화집행", 1, IF(I2340="월별평균환율(미화)",VLOOKUP(MONTH(A2340),월별평균환율!$B$34:$D$45,2,0), IF(I2340="월별평균환율(현지화)",VLOOKUP(MONTH(A2340),월별평균환율!$B$34:$D$45,3,0)))))))</f>
        <v>I열의 환율적용방법 선택</v>
      </c>
      <c r="K2340" s="495">
        <f t="shared" si="36"/>
        <v>0</v>
      </c>
      <c r="L2340" s="491"/>
      <c r="M2340" s="496"/>
      <c r="N2340" s="496"/>
    </row>
    <row r="2341" spans="1:14" x14ac:dyDescent="0.3">
      <c r="A2341" s="490"/>
      <c r="B2341" s="490"/>
      <c r="C2341" s="673" t="e">
        <f>VLOOKUP(F2341,DB!$D$4:$G$403,4,FALSE)</f>
        <v>#N/A</v>
      </c>
      <c r="D2341" s="674" t="e">
        <f>VLOOKUP(F2341,DB!$D$4:$G$403,3,FALSE)</f>
        <v>#N/A</v>
      </c>
      <c r="E2341" s="675" t="e">
        <f>VLOOKUP(F2341,DB!$D$4:$G$403,2,FALSE)</f>
        <v>#N/A</v>
      </c>
      <c r="F2341" s="491"/>
      <c r="G2341" s="491"/>
      <c r="H2341" s="492"/>
      <c r="I2341" s="493"/>
      <c r="J2341" s="494" t="str">
        <f>IF(I2341="","I열의 환율적용방법 선택",IF(I2341="개별환율", "직접입력 하세요.", IF(OR(I2341="가중평균환율",I2341="송금환율"), "직접입력 하세요.", IF(I2341="원화집행", 1, IF(I2341="월별평균환율(미화)",VLOOKUP(MONTH(A2341),월별평균환율!$B$34:$D$45,2,0), IF(I2341="월별평균환율(현지화)",VLOOKUP(MONTH(A2341),월별평균환율!$B$34:$D$45,3,0)))))))</f>
        <v>I열의 환율적용방법 선택</v>
      </c>
      <c r="K2341" s="495">
        <f t="shared" si="36"/>
        <v>0</v>
      </c>
      <c r="L2341" s="491"/>
      <c r="M2341" s="496"/>
      <c r="N2341" s="496"/>
    </row>
    <row r="2342" spans="1:14" x14ac:dyDescent="0.3">
      <c r="A2342" s="490"/>
      <c r="B2342" s="490"/>
      <c r="C2342" s="673" t="e">
        <f>VLOOKUP(F2342,DB!$D$4:$G$403,4,FALSE)</f>
        <v>#N/A</v>
      </c>
      <c r="D2342" s="674" t="e">
        <f>VLOOKUP(F2342,DB!$D$4:$G$403,3,FALSE)</f>
        <v>#N/A</v>
      </c>
      <c r="E2342" s="675" t="e">
        <f>VLOOKUP(F2342,DB!$D$4:$G$403,2,FALSE)</f>
        <v>#N/A</v>
      </c>
      <c r="F2342" s="491"/>
      <c r="G2342" s="491"/>
      <c r="H2342" s="492"/>
      <c r="I2342" s="493"/>
      <c r="J2342" s="494" t="str">
        <f>IF(I2342="","I열의 환율적용방법 선택",IF(I2342="개별환율", "직접입력 하세요.", IF(OR(I2342="가중평균환율",I2342="송금환율"), "직접입력 하세요.", IF(I2342="원화집행", 1, IF(I2342="월별평균환율(미화)",VLOOKUP(MONTH(A2342),월별평균환율!$B$34:$D$45,2,0), IF(I2342="월별평균환율(현지화)",VLOOKUP(MONTH(A2342),월별평균환율!$B$34:$D$45,3,0)))))))</f>
        <v>I열의 환율적용방법 선택</v>
      </c>
      <c r="K2342" s="495">
        <f t="shared" si="36"/>
        <v>0</v>
      </c>
      <c r="L2342" s="491"/>
      <c r="M2342" s="496"/>
      <c r="N2342" s="496"/>
    </row>
    <row r="2343" spans="1:14" x14ac:dyDescent="0.3">
      <c r="A2343" s="490"/>
      <c r="B2343" s="490"/>
      <c r="C2343" s="673" t="e">
        <f>VLOOKUP(F2343,DB!$D$4:$G$403,4,FALSE)</f>
        <v>#N/A</v>
      </c>
      <c r="D2343" s="674" t="e">
        <f>VLOOKUP(F2343,DB!$D$4:$G$403,3,FALSE)</f>
        <v>#N/A</v>
      </c>
      <c r="E2343" s="675" t="e">
        <f>VLOOKUP(F2343,DB!$D$4:$G$403,2,FALSE)</f>
        <v>#N/A</v>
      </c>
      <c r="F2343" s="491"/>
      <c r="G2343" s="491"/>
      <c r="H2343" s="492"/>
      <c r="I2343" s="493"/>
      <c r="J2343" s="494" t="str">
        <f>IF(I2343="","I열의 환율적용방법 선택",IF(I2343="개별환율", "직접입력 하세요.", IF(OR(I2343="가중평균환율",I2343="송금환율"), "직접입력 하세요.", IF(I2343="원화집행", 1, IF(I2343="월별평균환율(미화)",VLOOKUP(MONTH(A2343),월별평균환율!$B$34:$D$45,2,0), IF(I2343="월별평균환율(현지화)",VLOOKUP(MONTH(A2343),월별평균환율!$B$34:$D$45,3,0)))))))</f>
        <v>I열의 환율적용방법 선택</v>
      </c>
      <c r="K2343" s="495">
        <f t="shared" si="36"/>
        <v>0</v>
      </c>
      <c r="L2343" s="491"/>
      <c r="M2343" s="496"/>
      <c r="N2343" s="496"/>
    </row>
    <row r="2344" spans="1:14" x14ac:dyDescent="0.3">
      <c r="A2344" s="490"/>
      <c r="B2344" s="490"/>
      <c r="C2344" s="673" t="e">
        <f>VLOOKUP(F2344,DB!$D$4:$G$403,4,FALSE)</f>
        <v>#N/A</v>
      </c>
      <c r="D2344" s="674" t="e">
        <f>VLOOKUP(F2344,DB!$D$4:$G$403,3,FALSE)</f>
        <v>#N/A</v>
      </c>
      <c r="E2344" s="675" t="e">
        <f>VLOOKUP(F2344,DB!$D$4:$G$403,2,FALSE)</f>
        <v>#N/A</v>
      </c>
      <c r="F2344" s="491"/>
      <c r="G2344" s="491"/>
      <c r="H2344" s="492"/>
      <c r="I2344" s="493"/>
      <c r="J2344" s="494" t="str">
        <f>IF(I2344="","I열의 환율적용방법 선택",IF(I2344="개별환율", "직접입력 하세요.", IF(OR(I2344="가중평균환율",I2344="송금환율"), "직접입력 하세요.", IF(I2344="원화집행", 1, IF(I2344="월별평균환율(미화)",VLOOKUP(MONTH(A2344),월별평균환율!$B$34:$D$45,2,0), IF(I2344="월별평균환율(현지화)",VLOOKUP(MONTH(A2344),월별평균환율!$B$34:$D$45,3,0)))))))</f>
        <v>I열의 환율적용방법 선택</v>
      </c>
      <c r="K2344" s="495">
        <f t="shared" si="36"/>
        <v>0</v>
      </c>
      <c r="L2344" s="491"/>
      <c r="M2344" s="496"/>
      <c r="N2344" s="496"/>
    </row>
    <row r="2345" spans="1:14" x14ac:dyDescent="0.3">
      <c r="A2345" s="490"/>
      <c r="B2345" s="490"/>
      <c r="C2345" s="673" t="e">
        <f>VLOOKUP(F2345,DB!$D$4:$G$403,4,FALSE)</f>
        <v>#N/A</v>
      </c>
      <c r="D2345" s="674" t="e">
        <f>VLOOKUP(F2345,DB!$D$4:$G$403,3,FALSE)</f>
        <v>#N/A</v>
      </c>
      <c r="E2345" s="675" t="e">
        <f>VLOOKUP(F2345,DB!$D$4:$G$403,2,FALSE)</f>
        <v>#N/A</v>
      </c>
      <c r="F2345" s="491"/>
      <c r="G2345" s="491"/>
      <c r="H2345" s="492"/>
      <c r="I2345" s="493"/>
      <c r="J2345" s="494" t="str">
        <f>IF(I2345="","I열의 환율적용방법 선택",IF(I2345="개별환율", "직접입력 하세요.", IF(OR(I2345="가중평균환율",I2345="송금환율"), "직접입력 하세요.", IF(I2345="원화집행", 1, IF(I2345="월별평균환율(미화)",VLOOKUP(MONTH(A2345),월별평균환율!$B$34:$D$45,2,0), IF(I2345="월별평균환율(현지화)",VLOOKUP(MONTH(A2345),월별평균환율!$B$34:$D$45,3,0)))))))</f>
        <v>I열의 환율적용방법 선택</v>
      </c>
      <c r="K2345" s="495">
        <f t="shared" si="36"/>
        <v>0</v>
      </c>
      <c r="L2345" s="491"/>
      <c r="M2345" s="496"/>
      <c r="N2345" s="496"/>
    </row>
    <row r="2346" spans="1:14" x14ac:dyDescent="0.3">
      <c r="A2346" s="490"/>
      <c r="B2346" s="490"/>
      <c r="C2346" s="673" t="e">
        <f>VLOOKUP(F2346,DB!$D$4:$G$403,4,FALSE)</f>
        <v>#N/A</v>
      </c>
      <c r="D2346" s="674" t="e">
        <f>VLOOKUP(F2346,DB!$D$4:$G$403,3,FALSE)</f>
        <v>#N/A</v>
      </c>
      <c r="E2346" s="675" t="e">
        <f>VLOOKUP(F2346,DB!$D$4:$G$403,2,FALSE)</f>
        <v>#N/A</v>
      </c>
      <c r="F2346" s="491"/>
      <c r="G2346" s="491"/>
      <c r="H2346" s="492"/>
      <c r="I2346" s="493"/>
      <c r="J2346" s="494" t="str">
        <f>IF(I2346="","I열의 환율적용방법 선택",IF(I2346="개별환율", "직접입력 하세요.", IF(OR(I2346="가중평균환율",I2346="송금환율"), "직접입력 하세요.", IF(I2346="원화집행", 1, IF(I2346="월별평균환율(미화)",VLOOKUP(MONTH(A2346),월별평균환율!$B$34:$D$45,2,0), IF(I2346="월별평균환율(현지화)",VLOOKUP(MONTH(A2346),월별평균환율!$B$34:$D$45,3,0)))))))</f>
        <v>I열의 환율적용방법 선택</v>
      </c>
      <c r="K2346" s="495">
        <f t="shared" si="36"/>
        <v>0</v>
      </c>
      <c r="L2346" s="491"/>
      <c r="M2346" s="496"/>
      <c r="N2346" s="496"/>
    </row>
    <row r="2347" spans="1:14" x14ac:dyDescent="0.3">
      <c r="A2347" s="490"/>
      <c r="B2347" s="490"/>
      <c r="C2347" s="673" t="e">
        <f>VLOOKUP(F2347,DB!$D$4:$G$403,4,FALSE)</f>
        <v>#N/A</v>
      </c>
      <c r="D2347" s="674" t="e">
        <f>VLOOKUP(F2347,DB!$D$4:$G$403,3,FALSE)</f>
        <v>#N/A</v>
      </c>
      <c r="E2347" s="675" t="e">
        <f>VLOOKUP(F2347,DB!$D$4:$G$403,2,FALSE)</f>
        <v>#N/A</v>
      </c>
      <c r="F2347" s="491"/>
      <c r="G2347" s="491"/>
      <c r="H2347" s="492"/>
      <c r="I2347" s="493"/>
      <c r="J2347" s="494" t="str">
        <f>IF(I2347="","I열의 환율적용방법 선택",IF(I2347="개별환율", "직접입력 하세요.", IF(OR(I2347="가중평균환율",I2347="송금환율"), "직접입력 하세요.", IF(I2347="원화집행", 1, IF(I2347="월별평균환율(미화)",VLOOKUP(MONTH(A2347),월별평균환율!$B$34:$D$45,2,0), IF(I2347="월별평균환율(현지화)",VLOOKUP(MONTH(A2347),월별평균환율!$B$34:$D$45,3,0)))))))</f>
        <v>I열의 환율적용방법 선택</v>
      </c>
      <c r="K2347" s="495">
        <f t="shared" si="36"/>
        <v>0</v>
      </c>
      <c r="L2347" s="491"/>
      <c r="M2347" s="496"/>
      <c r="N2347" s="496"/>
    </row>
    <row r="2348" spans="1:14" x14ac:dyDescent="0.3">
      <c r="A2348" s="490"/>
      <c r="B2348" s="490"/>
      <c r="C2348" s="673" t="e">
        <f>VLOOKUP(F2348,DB!$D$4:$G$403,4,FALSE)</f>
        <v>#N/A</v>
      </c>
      <c r="D2348" s="674" t="e">
        <f>VLOOKUP(F2348,DB!$D$4:$G$403,3,FALSE)</f>
        <v>#N/A</v>
      </c>
      <c r="E2348" s="675" t="e">
        <f>VLOOKUP(F2348,DB!$D$4:$G$403,2,FALSE)</f>
        <v>#N/A</v>
      </c>
      <c r="F2348" s="491"/>
      <c r="G2348" s="491"/>
      <c r="H2348" s="492"/>
      <c r="I2348" s="493"/>
      <c r="J2348" s="494" t="str">
        <f>IF(I2348="","I열의 환율적용방법 선택",IF(I2348="개별환율", "직접입력 하세요.", IF(OR(I2348="가중평균환율",I2348="송금환율"), "직접입력 하세요.", IF(I2348="원화집행", 1, IF(I2348="월별평균환율(미화)",VLOOKUP(MONTH(A2348),월별평균환율!$B$34:$D$45,2,0), IF(I2348="월별평균환율(현지화)",VLOOKUP(MONTH(A2348),월별평균환율!$B$34:$D$45,3,0)))))))</f>
        <v>I열의 환율적용방법 선택</v>
      </c>
      <c r="K2348" s="495">
        <f t="shared" si="36"/>
        <v>0</v>
      </c>
      <c r="L2348" s="491"/>
      <c r="M2348" s="496"/>
      <c r="N2348" s="496"/>
    </row>
    <row r="2349" spans="1:14" x14ac:dyDescent="0.3">
      <c r="A2349" s="490"/>
      <c r="B2349" s="490"/>
      <c r="C2349" s="673" t="e">
        <f>VLOOKUP(F2349,DB!$D$4:$G$403,4,FALSE)</f>
        <v>#N/A</v>
      </c>
      <c r="D2349" s="674" t="e">
        <f>VLOOKUP(F2349,DB!$D$4:$G$403,3,FALSE)</f>
        <v>#N/A</v>
      </c>
      <c r="E2349" s="675" t="e">
        <f>VLOOKUP(F2349,DB!$D$4:$G$403,2,FALSE)</f>
        <v>#N/A</v>
      </c>
      <c r="F2349" s="491"/>
      <c r="G2349" s="491"/>
      <c r="H2349" s="492"/>
      <c r="I2349" s="493"/>
      <c r="J2349" s="494" t="str">
        <f>IF(I2349="","I열의 환율적용방법 선택",IF(I2349="개별환율", "직접입력 하세요.", IF(OR(I2349="가중평균환율",I2349="송금환율"), "직접입력 하세요.", IF(I2349="원화집행", 1, IF(I2349="월별평균환율(미화)",VLOOKUP(MONTH(A2349),월별평균환율!$B$34:$D$45,2,0), IF(I2349="월별평균환율(현지화)",VLOOKUP(MONTH(A2349),월별평균환율!$B$34:$D$45,3,0)))))))</f>
        <v>I열의 환율적용방법 선택</v>
      </c>
      <c r="K2349" s="495">
        <f t="shared" si="36"/>
        <v>0</v>
      </c>
      <c r="L2349" s="491"/>
      <c r="M2349" s="496"/>
      <c r="N2349" s="496"/>
    </row>
    <row r="2350" spans="1:14" x14ac:dyDescent="0.3">
      <c r="A2350" s="490"/>
      <c r="B2350" s="490"/>
      <c r="C2350" s="673" t="e">
        <f>VLOOKUP(F2350,DB!$D$4:$G$403,4,FALSE)</f>
        <v>#N/A</v>
      </c>
      <c r="D2350" s="674" t="e">
        <f>VLOOKUP(F2350,DB!$D$4:$G$403,3,FALSE)</f>
        <v>#N/A</v>
      </c>
      <c r="E2350" s="675" t="e">
        <f>VLOOKUP(F2350,DB!$D$4:$G$403,2,FALSE)</f>
        <v>#N/A</v>
      </c>
      <c r="F2350" s="491"/>
      <c r="G2350" s="491"/>
      <c r="H2350" s="492"/>
      <c r="I2350" s="493"/>
      <c r="J2350" s="494" t="str">
        <f>IF(I2350="","I열의 환율적용방법 선택",IF(I2350="개별환율", "직접입력 하세요.", IF(OR(I2350="가중평균환율",I2350="송금환율"), "직접입력 하세요.", IF(I2350="원화집행", 1, IF(I2350="월별평균환율(미화)",VLOOKUP(MONTH(A2350),월별평균환율!$B$34:$D$45,2,0), IF(I2350="월별평균환율(현지화)",VLOOKUP(MONTH(A2350),월별평균환율!$B$34:$D$45,3,0)))))))</f>
        <v>I열의 환율적용방법 선택</v>
      </c>
      <c r="K2350" s="495">
        <f t="shared" si="36"/>
        <v>0</v>
      </c>
      <c r="L2350" s="491"/>
      <c r="M2350" s="496"/>
      <c r="N2350" s="496"/>
    </row>
    <row r="2351" spans="1:14" x14ac:dyDescent="0.3">
      <c r="A2351" s="490"/>
      <c r="B2351" s="490"/>
      <c r="C2351" s="673" t="e">
        <f>VLOOKUP(F2351,DB!$D$4:$G$403,4,FALSE)</f>
        <v>#N/A</v>
      </c>
      <c r="D2351" s="674" t="e">
        <f>VLOOKUP(F2351,DB!$D$4:$G$403,3,FALSE)</f>
        <v>#N/A</v>
      </c>
      <c r="E2351" s="675" t="e">
        <f>VLOOKUP(F2351,DB!$D$4:$G$403,2,FALSE)</f>
        <v>#N/A</v>
      </c>
      <c r="F2351" s="491"/>
      <c r="G2351" s="491"/>
      <c r="H2351" s="492"/>
      <c r="I2351" s="493"/>
      <c r="J2351" s="494" t="str">
        <f>IF(I2351="","I열의 환율적용방법 선택",IF(I2351="개별환율", "직접입력 하세요.", IF(OR(I2351="가중평균환율",I2351="송금환율"), "직접입력 하세요.", IF(I2351="원화집행", 1, IF(I2351="월별평균환율(미화)",VLOOKUP(MONTH(A2351),월별평균환율!$B$34:$D$45,2,0), IF(I2351="월별평균환율(현지화)",VLOOKUP(MONTH(A2351),월별평균환율!$B$34:$D$45,3,0)))))))</f>
        <v>I열의 환율적용방법 선택</v>
      </c>
      <c r="K2351" s="495">
        <f t="shared" si="36"/>
        <v>0</v>
      </c>
      <c r="L2351" s="491"/>
      <c r="M2351" s="496"/>
      <c r="N2351" s="496"/>
    </row>
    <row r="2352" spans="1:14" x14ac:dyDescent="0.3">
      <c r="A2352" s="490"/>
      <c r="B2352" s="490"/>
      <c r="C2352" s="673" t="e">
        <f>VLOOKUP(F2352,DB!$D$4:$G$403,4,FALSE)</f>
        <v>#N/A</v>
      </c>
      <c r="D2352" s="674" t="e">
        <f>VLOOKUP(F2352,DB!$D$4:$G$403,3,FALSE)</f>
        <v>#N/A</v>
      </c>
      <c r="E2352" s="675" t="e">
        <f>VLOOKUP(F2352,DB!$D$4:$G$403,2,FALSE)</f>
        <v>#N/A</v>
      </c>
      <c r="F2352" s="491"/>
      <c r="G2352" s="491"/>
      <c r="H2352" s="492"/>
      <c r="I2352" s="493"/>
      <c r="J2352" s="494" t="str">
        <f>IF(I2352="","I열의 환율적용방법 선택",IF(I2352="개별환율", "직접입력 하세요.", IF(OR(I2352="가중평균환율",I2352="송금환율"), "직접입력 하세요.", IF(I2352="원화집행", 1, IF(I2352="월별평균환율(미화)",VLOOKUP(MONTH(A2352),월별평균환율!$B$34:$D$45,2,0), IF(I2352="월별평균환율(현지화)",VLOOKUP(MONTH(A2352),월별평균환율!$B$34:$D$45,3,0)))))))</f>
        <v>I열의 환율적용방법 선택</v>
      </c>
      <c r="K2352" s="495">
        <f t="shared" si="36"/>
        <v>0</v>
      </c>
      <c r="L2352" s="491"/>
      <c r="M2352" s="496"/>
      <c r="N2352" s="496"/>
    </row>
    <row r="2353" spans="1:14" x14ac:dyDescent="0.3">
      <c r="A2353" s="490"/>
      <c r="B2353" s="490"/>
      <c r="C2353" s="673" t="e">
        <f>VLOOKUP(F2353,DB!$D$4:$G$403,4,FALSE)</f>
        <v>#N/A</v>
      </c>
      <c r="D2353" s="674" t="e">
        <f>VLOOKUP(F2353,DB!$D$4:$G$403,3,FALSE)</f>
        <v>#N/A</v>
      </c>
      <c r="E2353" s="675" t="e">
        <f>VLOOKUP(F2353,DB!$D$4:$G$403,2,FALSE)</f>
        <v>#N/A</v>
      </c>
      <c r="F2353" s="491"/>
      <c r="G2353" s="491"/>
      <c r="H2353" s="492"/>
      <c r="I2353" s="493"/>
      <c r="J2353" s="494" t="str">
        <f>IF(I2353="","I열의 환율적용방법 선택",IF(I2353="개별환율", "직접입력 하세요.", IF(OR(I2353="가중평균환율",I2353="송금환율"), "직접입력 하세요.", IF(I2353="원화집행", 1, IF(I2353="월별평균환율(미화)",VLOOKUP(MONTH(A2353),월별평균환율!$B$34:$D$45,2,0), IF(I2353="월별평균환율(현지화)",VLOOKUP(MONTH(A2353),월별평균환율!$B$34:$D$45,3,0)))))))</f>
        <v>I열의 환율적용방법 선택</v>
      </c>
      <c r="K2353" s="495">
        <f t="shared" si="36"/>
        <v>0</v>
      </c>
      <c r="L2353" s="491"/>
      <c r="M2353" s="496"/>
      <c r="N2353" s="496"/>
    </row>
    <row r="2354" spans="1:14" x14ac:dyDescent="0.3">
      <c r="A2354" s="490"/>
      <c r="B2354" s="490"/>
      <c r="C2354" s="673" t="e">
        <f>VLOOKUP(F2354,DB!$D$4:$G$403,4,FALSE)</f>
        <v>#N/A</v>
      </c>
      <c r="D2354" s="674" t="e">
        <f>VLOOKUP(F2354,DB!$D$4:$G$403,3,FALSE)</f>
        <v>#N/A</v>
      </c>
      <c r="E2354" s="675" t="e">
        <f>VLOOKUP(F2354,DB!$D$4:$G$403,2,FALSE)</f>
        <v>#N/A</v>
      </c>
      <c r="F2354" s="491"/>
      <c r="G2354" s="491"/>
      <c r="H2354" s="492"/>
      <c r="I2354" s="493"/>
      <c r="J2354" s="494" t="str">
        <f>IF(I2354="","I열의 환율적용방법 선택",IF(I2354="개별환율", "직접입력 하세요.", IF(OR(I2354="가중평균환율",I2354="송금환율"), "직접입력 하세요.", IF(I2354="원화집행", 1, IF(I2354="월별평균환율(미화)",VLOOKUP(MONTH(A2354),월별평균환율!$B$34:$D$45,2,0), IF(I2354="월별평균환율(현지화)",VLOOKUP(MONTH(A2354),월별평균환율!$B$34:$D$45,3,0)))))))</f>
        <v>I열의 환율적용방법 선택</v>
      </c>
      <c r="K2354" s="495">
        <f t="shared" si="36"/>
        <v>0</v>
      </c>
      <c r="L2354" s="491"/>
      <c r="M2354" s="496"/>
      <c r="N2354" s="496"/>
    </row>
    <row r="2355" spans="1:14" x14ac:dyDescent="0.3">
      <c r="A2355" s="490"/>
      <c r="B2355" s="490"/>
      <c r="C2355" s="673" t="e">
        <f>VLOOKUP(F2355,DB!$D$4:$G$403,4,FALSE)</f>
        <v>#N/A</v>
      </c>
      <c r="D2355" s="674" t="e">
        <f>VLOOKUP(F2355,DB!$D$4:$G$403,3,FALSE)</f>
        <v>#N/A</v>
      </c>
      <c r="E2355" s="675" t="e">
        <f>VLOOKUP(F2355,DB!$D$4:$G$403,2,FALSE)</f>
        <v>#N/A</v>
      </c>
      <c r="F2355" s="491"/>
      <c r="G2355" s="491"/>
      <c r="H2355" s="492"/>
      <c r="I2355" s="493"/>
      <c r="J2355" s="494" t="str">
        <f>IF(I2355="","I열의 환율적용방법 선택",IF(I2355="개별환율", "직접입력 하세요.", IF(OR(I2355="가중평균환율",I2355="송금환율"), "직접입력 하세요.", IF(I2355="원화집행", 1, IF(I2355="월별평균환율(미화)",VLOOKUP(MONTH(A2355),월별평균환율!$B$34:$D$45,2,0), IF(I2355="월별평균환율(현지화)",VLOOKUP(MONTH(A2355),월별평균환율!$B$34:$D$45,3,0)))))))</f>
        <v>I열의 환율적용방법 선택</v>
      </c>
      <c r="K2355" s="495">
        <f t="shared" si="36"/>
        <v>0</v>
      </c>
      <c r="L2355" s="491"/>
      <c r="M2355" s="496"/>
      <c r="N2355" s="496"/>
    </row>
    <row r="2356" spans="1:14" x14ac:dyDescent="0.3">
      <c r="A2356" s="490"/>
      <c r="B2356" s="490"/>
      <c r="C2356" s="673" t="e">
        <f>VLOOKUP(F2356,DB!$D$4:$G$403,4,FALSE)</f>
        <v>#N/A</v>
      </c>
      <c r="D2356" s="674" t="e">
        <f>VLOOKUP(F2356,DB!$D$4:$G$403,3,FALSE)</f>
        <v>#N/A</v>
      </c>
      <c r="E2356" s="675" t="e">
        <f>VLOOKUP(F2356,DB!$D$4:$G$403,2,FALSE)</f>
        <v>#N/A</v>
      </c>
      <c r="F2356" s="491"/>
      <c r="G2356" s="491"/>
      <c r="H2356" s="492"/>
      <c r="I2356" s="493"/>
      <c r="J2356" s="494" t="str">
        <f>IF(I2356="","I열의 환율적용방법 선택",IF(I2356="개별환율", "직접입력 하세요.", IF(OR(I2356="가중평균환율",I2356="송금환율"), "직접입력 하세요.", IF(I2356="원화집행", 1, IF(I2356="월별평균환율(미화)",VLOOKUP(MONTH(A2356),월별평균환율!$B$34:$D$45,2,0), IF(I2356="월별평균환율(현지화)",VLOOKUP(MONTH(A2356),월별평균환율!$B$34:$D$45,3,0)))))))</f>
        <v>I열의 환율적용방법 선택</v>
      </c>
      <c r="K2356" s="495">
        <f t="shared" si="36"/>
        <v>0</v>
      </c>
      <c r="L2356" s="491"/>
      <c r="M2356" s="496"/>
      <c r="N2356" s="496"/>
    </row>
    <row r="2357" spans="1:14" x14ac:dyDescent="0.3">
      <c r="A2357" s="490"/>
      <c r="B2357" s="490"/>
      <c r="C2357" s="673" t="e">
        <f>VLOOKUP(F2357,DB!$D$4:$G$403,4,FALSE)</f>
        <v>#N/A</v>
      </c>
      <c r="D2357" s="674" t="e">
        <f>VLOOKUP(F2357,DB!$D$4:$G$403,3,FALSE)</f>
        <v>#N/A</v>
      </c>
      <c r="E2357" s="675" t="e">
        <f>VLOOKUP(F2357,DB!$D$4:$G$403,2,FALSE)</f>
        <v>#N/A</v>
      </c>
      <c r="F2357" s="491"/>
      <c r="G2357" s="491"/>
      <c r="H2357" s="492"/>
      <c r="I2357" s="493"/>
      <c r="J2357" s="494" t="str">
        <f>IF(I2357="","I열의 환율적용방법 선택",IF(I2357="개별환율", "직접입력 하세요.", IF(OR(I2357="가중평균환율",I2357="송금환율"), "직접입력 하세요.", IF(I2357="원화집행", 1, IF(I2357="월별평균환율(미화)",VLOOKUP(MONTH(A2357),월별평균환율!$B$34:$D$45,2,0), IF(I2357="월별평균환율(현지화)",VLOOKUP(MONTH(A2357),월별평균환율!$B$34:$D$45,3,0)))))))</f>
        <v>I열의 환율적용방법 선택</v>
      </c>
      <c r="K2357" s="495">
        <f t="shared" si="36"/>
        <v>0</v>
      </c>
      <c r="L2357" s="491"/>
      <c r="M2357" s="496"/>
      <c r="N2357" s="496"/>
    </row>
    <row r="2358" spans="1:14" x14ac:dyDescent="0.3">
      <c r="A2358" s="490"/>
      <c r="B2358" s="490"/>
      <c r="C2358" s="673" t="e">
        <f>VLOOKUP(F2358,DB!$D$4:$G$403,4,FALSE)</f>
        <v>#N/A</v>
      </c>
      <c r="D2358" s="674" t="e">
        <f>VLOOKUP(F2358,DB!$D$4:$G$403,3,FALSE)</f>
        <v>#N/A</v>
      </c>
      <c r="E2358" s="675" t="e">
        <f>VLOOKUP(F2358,DB!$D$4:$G$403,2,FALSE)</f>
        <v>#N/A</v>
      </c>
      <c r="F2358" s="491"/>
      <c r="G2358" s="491"/>
      <c r="H2358" s="492"/>
      <c r="I2358" s="493"/>
      <c r="J2358" s="494" t="str">
        <f>IF(I2358="","I열의 환율적용방법 선택",IF(I2358="개별환율", "직접입력 하세요.", IF(OR(I2358="가중평균환율",I2358="송금환율"), "직접입력 하세요.", IF(I2358="원화집행", 1, IF(I2358="월별평균환율(미화)",VLOOKUP(MONTH(A2358),월별평균환율!$B$34:$D$45,2,0), IF(I2358="월별평균환율(현지화)",VLOOKUP(MONTH(A2358),월별평균환율!$B$34:$D$45,3,0)))))))</f>
        <v>I열의 환율적용방법 선택</v>
      </c>
      <c r="K2358" s="495">
        <f t="shared" si="36"/>
        <v>0</v>
      </c>
      <c r="L2358" s="491"/>
      <c r="M2358" s="496"/>
      <c r="N2358" s="496"/>
    </row>
    <row r="2359" spans="1:14" x14ac:dyDescent="0.3">
      <c r="A2359" s="490"/>
      <c r="B2359" s="490"/>
      <c r="C2359" s="673" t="e">
        <f>VLOOKUP(F2359,DB!$D$4:$G$403,4,FALSE)</f>
        <v>#N/A</v>
      </c>
      <c r="D2359" s="674" t="e">
        <f>VLOOKUP(F2359,DB!$D$4:$G$403,3,FALSE)</f>
        <v>#N/A</v>
      </c>
      <c r="E2359" s="675" t="e">
        <f>VLOOKUP(F2359,DB!$D$4:$G$403,2,FALSE)</f>
        <v>#N/A</v>
      </c>
      <c r="F2359" s="491"/>
      <c r="G2359" s="491"/>
      <c r="H2359" s="492"/>
      <c r="I2359" s="493"/>
      <c r="J2359" s="494" t="str">
        <f>IF(I2359="","I열의 환율적용방법 선택",IF(I2359="개별환율", "직접입력 하세요.", IF(OR(I2359="가중평균환율",I2359="송금환율"), "직접입력 하세요.", IF(I2359="원화집행", 1, IF(I2359="월별평균환율(미화)",VLOOKUP(MONTH(A2359),월별평균환율!$B$34:$D$45,2,0), IF(I2359="월별평균환율(현지화)",VLOOKUP(MONTH(A2359),월별평균환율!$B$34:$D$45,3,0)))))))</f>
        <v>I열의 환율적용방법 선택</v>
      </c>
      <c r="K2359" s="495">
        <f t="shared" si="36"/>
        <v>0</v>
      </c>
      <c r="L2359" s="491"/>
      <c r="M2359" s="496"/>
      <c r="N2359" s="496"/>
    </row>
    <row r="2360" spans="1:14" x14ac:dyDescent="0.3">
      <c r="A2360" s="490"/>
      <c r="B2360" s="490"/>
      <c r="C2360" s="673" t="e">
        <f>VLOOKUP(F2360,DB!$D$4:$G$403,4,FALSE)</f>
        <v>#N/A</v>
      </c>
      <c r="D2360" s="674" t="e">
        <f>VLOOKUP(F2360,DB!$D$4:$G$403,3,FALSE)</f>
        <v>#N/A</v>
      </c>
      <c r="E2360" s="675" t="e">
        <f>VLOOKUP(F2360,DB!$D$4:$G$403,2,FALSE)</f>
        <v>#N/A</v>
      </c>
      <c r="F2360" s="491"/>
      <c r="G2360" s="491"/>
      <c r="H2360" s="492"/>
      <c r="I2360" s="493"/>
      <c r="J2360" s="494" t="str">
        <f>IF(I2360="","I열의 환율적용방법 선택",IF(I2360="개별환율", "직접입력 하세요.", IF(OR(I2360="가중평균환율",I2360="송금환율"), "직접입력 하세요.", IF(I2360="원화집행", 1, IF(I2360="월별평균환율(미화)",VLOOKUP(MONTH(A2360),월별평균환율!$B$34:$D$45,2,0), IF(I2360="월별평균환율(현지화)",VLOOKUP(MONTH(A2360),월별평균환율!$B$34:$D$45,3,0)))))))</f>
        <v>I열의 환율적용방법 선택</v>
      </c>
      <c r="K2360" s="495">
        <f t="shared" si="36"/>
        <v>0</v>
      </c>
      <c r="L2360" s="491"/>
      <c r="M2360" s="496"/>
      <c r="N2360" s="496"/>
    </row>
    <row r="2361" spans="1:14" x14ac:dyDescent="0.3">
      <c r="A2361" s="490"/>
      <c r="B2361" s="490"/>
      <c r="C2361" s="673" t="e">
        <f>VLOOKUP(F2361,DB!$D$4:$G$403,4,FALSE)</f>
        <v>#N/A</v>
      </c>
      <c r="D2361" s="674" t="e">
        <f>VLOOKUP(F2361,DB!$D$4:$G$403,3,FALSE)</f>
        <v>#N/A</v>
      </c>
      <c r="E2361" s="675" t="e">
        <f>VLOOKUP(F2361,DB!$D$4:$G$403,2,FALSE)</f>
        <v>#N/A</v>
      </c>
      <c r="F2361" s="491"/>
      <c r="G2361" s="491"/>
      <c r="H2361" s="492"/>
      <c r="I2361" s="493"/>
      <c r="J2361" s="494" t="str">
        <f>IF(I2361="","I열의 환율적용방법 선택",IF(I2361="개별환율", "직접입력 하세요.", IF(OR(I2361="가중평균환율",I2361="송금환율"), "직접입력 하세요.", IF(I2361="원화집행", 1, IF(I2361="월별평균환율(미화)",VLOOKUP(MONTH(A2361),월별평균환율!$B$34:$D$45,2,0), IF(I2361="월별평균환율(현지화)",VLOOKUP(MONTH(A2361),월별평균환율!$B$34:$D$45,3,0)))))))</f>
        <v>I열의 환율적용방법 선택</v>
      </c>
      <c r="K2361" s="495">
        <f t="shared" si="36"/>
        <v>0</v>
      </c>
      <c r="L2361" s="491"/>
      <c r="M2361" s="496"/>
      <c r="N2361" s="496"/>
    </row>
    <row r="2362" spans="1:14" x14ac:dyDescent="0.3">
      <c r="A2362" s="490"/>
      <c r="B2362" s="490"/>
      <c r="C2362" s="673" t="e">
        <f>VLOOKUP(F2362,DB!$D$4:$G$403,4,FALSE)</f>
        <v>#N/A</v>
      </c>
      <c r="D2362" s="674" t="e">
        <f>VLOOKUP(F2362,DB!$D$4:$G$403,3,FALSE)</f>
        <v>#N/A</v>
      </c>
      <c r="E2362" s="675" t="e">
        <f>VLOOKUP(F2362,DB!$D$4:$G$403,2,FALSE)</f>
        <v>#N/A</v>
      </c>
      <c r="F2362" s="491"/>
      <c r="G2362" s="491"/>
      <c r="H2362" s="492"/>
      <c r="I2362" s="493"/>
      <c r="J2362" s="494" t="str">
        <f>IF(I2362="","I열의 환율적용방법 선택",IF(I2362="개별환율", "직접입력 하세요.", IF(OR(I2362="가중평균환율",I2362="송금환율"), "직접입력 하세요.", IF(I2362="원화집행", 1, IF(I2362="월별평균환율(미화)",VLOOKUP(MONTH(A2362),월별평균환율!$B$34:$D$45,2,0), IF(I2362="월별평균환율(현지화)",VLOOKUP(MONTH(A2362),월별평균환율!$B$34:$D$45,3,0)))))))</f>
        <v>I열의 환율적용방법 선택</v>
      </c>
      <c r="K2362" s="495">
        <f t="shared" si="36"/>
        <v>0</v>
      </c>
      <c r="L2362" s="491"/>
      <c r="M2362" s="496"/>
      <c r="N2362" s="496"/>
    </row>
    <row r="2363" spans="1:14" x14ac:dyDescent="0.3">
      <c r="A2363" s="490"/>
      <c r="B2363" s="490"/>
      <c r="C2363" s="673" t="e">
        <f>VLOOKUP(F2363,DB!$D$4:$G$403,4,FALSE)</f>
        <v>#N/A</v>
      </c>
      <c r="D2363" s="674" t="e">
        <f>VLOOKUP(F2363,DB!$D$4:$G$403,3,FALSE)</f>
        <v>#N/A</v>
      </c>
      <c r="E2363" s="675" t="e">
        <f>VLOOKUP(F2363,DB!$D$4:$G$403,2,FALSE)</f>
        <v>#N/A</v>
      </c>
      <c r="F2363" s="491"/>
      <c r="G2363" s="491"/>
      <c r="H2363" s="492"/>
      <c r="I2363" s="493"/>
      <c r="J2363" s="494" t="str">
        <f>IF(I2363="","I열의 환율적용방법 선택",IF(I2363="개별환율", "직접입력 하세요.", IF(OR(I2363="가중평균환율",I2363="송금환율"), "직접입력 하세요.", IF(I2363="원화집행", 1, IF(I2363="월별평균환율(미화)",VLOOKUP(MONTH(A2363),월별평균환율!$B$34:$D$45,2,0), IF(I2363="월별평균환율(현지화)",VLOOKUP(MONTH(A2363),월별평균환율!$B$34:$D$45,3,0)))))))</f>
        <v>I열의 환율적용방법 선택</v>
      </c>
      <c r="K2363" s="495">
        <f t="shared" si="36"/>
        <v>0</v>
      </c>
      <c r="L2363" s="491"/>
      <c r="M2363" s="496"/>
      <c r="N2363" s="496"/>
    </row>
    <row r="2364" spans="1:14" x14ac:dyDescent="0.3">
      <c r="A2364" s="490"/>
      <c r="B2364" s="490"/>
      <c r="C2364" s="673" t="e">
        <f>VLOOKUP(F2364,DB!$D$4:$G$403,4,FALSE)</f>
        <v>#N/A</v>
      </c>
      <c r="D2364" s="674" t="e">
        <f>VLOOKUP(F2364,DB!$D$4:$G$403,3,FALSE)</f>
        <v>#N/A</v>
      </c>
      <c r="E2364" s="675" t="e">
        <f>VLOOKUP(F2364,DB!$D$4:$G$403,2,FALSE)</f>
        <v>#N/A</v>
      </c>
      <c r="F2364" s="491"/>
      <c r="G2364" s="491"/>
      <c r="H2364" s="492"/>
      <c r="I2364" s="493"/>
      <c r="J2364" s="494" t="str">
        <f>IF(I2364="","I열의 환율적용방법 선택",IF(I2364="개별환율", "직접입력 하세요.", IF(OR(I2364="가중평균환율",I2364="송금환율"), "직접입력 하세요.", IF(I2364="원화집행", 1, IF(I2364="월별평균환율(미화)",VLOOKUP(MONTH(A2364),월별평균환율!$B$34:$D$45,2,0), IF(I2364="월별평균환율(현지화)",VLOOKUP(MONTH(A2364),월별평균환율!$B$34:$D$45,3,0)))))))</f>
        <v>I열의 환율적용방법 선택</v>
      </c>
      <c r="K2364" s="495">
        <f t="shared" si="36"/>
        <v>0</v>
      </c>
      <c r="L2364" s="491"/>
      <c r="M2364" s="496"/>
      <c r="N2364" s="496"/>
    </row>
    <row r="2365" spans="1:14" x14ac:dyDescent="0.3">
      <c r="A2365" s="490"/>
      <c r="B2365" s="490"/>
      <c r="C2365" s="673" t="e">
        <f>VLOOKUP(F2365,DB!$D$4:$G$403,4,FALSE)</f>
        <v>#N/A</v>
      </c>
      <c r="D2365" s="674" t="e">
        <f>VLOOKUP(F2365,DB!$D$4:$G$403,3,FALSE)</f>
        <v>#N/A</v>
      </c>
      <c r="E2365" s="675" t="e">
        <f>VLOOKUP(F2365,DB!$D$4:$G$403,2,FALSE)</f>
        <v>#N/A</v>
      </c>
      <c r="F2365" s="491"/>
      <c r="G2365" s="491"/>
      <c r="H2365" s="492"/>
      <c r="I2365" s="493"/>
      <c r="J2365" s="494" t="str">
        <f>IF(I2365="","I열의 환율적용방법 선택",IF(I2365="개별환율", "직접입력 하세요.", IF(OR(I2365="가중평균환율",I2365="송금환율"), "직접입력 하세요.", IF(I2365="원화집행", 1, IF(I2365="월별평균환율(미화)",VLOOKUP(MONTH(A2365),월별평균환율!$B$34:$D$45,2,0), IF(I2365="월별평균환율(현지화)",VLOOKUP(MONTH(A2365),월별평균환율!$B$34:$D$45,3,0)))))))</f>
        <v>I열의 환율적용방법 선택</v>
      </c>
      <c r="K2365" s="495">
        <f t="shared" si="36"/>
        <v>0</v>
      </c>
      <c r="L2365" s="491"/>
      <c r="M2365" s="496"/>
      <c r="N2365" s="496"/>
    </row>
    <row r="2366" spans="1:14" x14ac:dyDescent="0.3">
      <c r="A2366" s="490"/>
      <c r="B2366" s="490"/>
      <c r="C2366" s="673" t="e">
        <f>VLOOKUP(F2366,DB!$D$4:$G$403,4,FALSE)</f>
        <v>#N/A</v>
      </c>
      <c r="D2366" s="674" t="e">
        <f>VLOOKUP(F2366,DB!$D$4:$G$403,3,FALSE)</f>
        <v>#N/A</v>
      </c>
      <c r="E2366" s="675" t="e">
        <f>VLOOKUP(F2366,DB!$D$4:$G$403,2,FALSE)</f>
        <v>#N/A</v>
      </c>
      <c r="F2366" s="491"/>
      <c r="G2366" s="491"/>
      <c r="H2366" s="492"/>
      <c r="I2366" s="493"/>
      <c r="J2366" s="494" t="str">
        <f>IF(I2366="","I열의 환율적용방법 선택",IF(I2366="개별환율", "직접입력 하세요.", IF(OR(I2366="가중평균환율",I2366="송금환율"), "직접입력 하세요.", IF(I2366="원화집행", 1, IF(I2366="월별평균환율(미화)",VLOOKUP(MONTH(A2366),월별평균환율!$B$34:$D$45,2,0), IF(I2366="월별평균환율(현지화)",VLOOKUP(MONTH(A2366),월별평균환율!$B$34:$D$45,3,0)))))))</f>
        <v>I열의 환율적용방법 선택</v>
      </c>
      <c r="K2366" s="495">
        <f t="shared" si="36"/>
        <v>0</v>
      </c>
      <c r="L2366" s="491"/>
      <c r="M2366" s="496"/>
      <c r="N2366" s="496"/>
    </row>
    <row r="2367" spans="1:14" x14ac:dyDescent="0.3">
      <c r="A2367" s="490"/>
      <c r="B2367" s="490"/>
      <c r="C2367" s="673" t="e">
        <f>VLOOKUP(F2367,DB!$D$4:$G$403,4,FALSE)</f>
        <v>#N/A</v>
      </c>
      <c r="D2367" s="674" t="e">
        <f>VLOOKUP(F2367,DB!$D$4:$G$403,3,FALSE)</f>
        <v>#N/A</v>
      </c>
      <c r="E2367" s="675" t="e">
        <f>VLOOKUP(F2367,DB!$D$4:$G$403,2,FALSE)</f>
        <v>#N/A</v>
      </c>
      <c r="F2367" s="491"/>
      <c r="G2367" s="491"/>
      <c r="H2367" s="492"/>
      <c r="I2367" s="493"/>
      <c r="J2367" s="494" t="str">
        <f>IF(I2367="","I열의 환율적용방법 선택",IF(I2367="개별환율", "직접입력 하세요.", IF(OR(I2367="가중평균환율",I2367="송금환율"), "직접입력 하세요.", IF(I2367="원화집행", 1, IF(I2367="월별평균환율(미화)",VLOOKUP(MONTH(A2367),월별평균환율!$B$34:$D$45,2,0), IF(I2367="월별평균환율(현지화)",VLOOKUP(MONTH(A2367),월별평균환율!$B$34:$D$45,3,0)))))))</f>
        <v>I열의 환율적용방법 선택</v>
      </c>
      <c r="K2367" s="495">
        <f t="shared" si="36"/>
        <v>0</v>
      </c>
      <c r="L2367" s="491"/>
      <c r="M2367" s="496"/>
      <c r="N2367" s="496"/>
    </row>
    <row r="2368" spans="1:14" x14ac:dyDescent="0.3">
      <c r="A2368" s="490"/>
      <c r="B2368" s="490"/>
      <c r="C2368" s="673" t="e">
        <f>VLOOKUP(F2368,DB!$D$4:$G$403,4,FALSE)</f>
        <v>#N/A</v>
      </c>
      <c r="D2368" s="674" t="e">
        <f>VLOOKUP(F2368,DB!$D$4:$G$403,3,FALSE)</f>
        <v>#N/A</v>
      </c>
      <c r="E2368" s="675" t="e">
        <f>VLOOKUP(F2368,DB!$D$4:$G$403,2,FALSE)</f>
        <v>#N/A</v>
      </c>
      <c r="F2368" s="491"/>
      <c r="G2368" s="491"/>
      <c r="H2368" s="492"/>
      <c r="I2368" s="493"/>
      <c r="J2368" s="494" t="str">
        <f>IF(I2368="","I열의 환율적용방법 선택",IF(I2368="개별환율", "직접입력 하세요.", IF(OR(I2368="가중평균환율",I2368="송금환율"), "직접입력 하세요.", IF(I2368="원화집행", 1, IF(I2368="월별평균환율(미화)",VLOOKUP(MONTH(A2368),월별평균환율!$B$34:$D$45,2,0), IF(I2368="월별평균환율(현지화)",VLOOKUP(MONTH(A2368),월별평균환율!$B$34:$D$45,3,0)))))))</f>
        <v>I열의 환율적용방법 선택</v>
      </c>
      <c r="K2368" s="495">
        <f t="shared" si="36"/>
        <v>0</v>
      </c>
      <c r="L2368" s="491"/>
      <c r="M2368" s="496"/>
      <c r="N2368" s="496"/>
    </row>
    <row r="2369" spans="1:14" x14ac:dyDescent="0.3">
      <c r="A2369" s="490"/>
      <c r="B2369" s="490"/>
      <c r="C2369" s="673" t="e">
        <f>VLOOKUP(F2369,DB!$D$4:$G$403,4,FALSE)</f>
        <v>#N/A</v>
      </c>
      <c r="D2369" s="674" t="e">
        <f>VLOOKUP(F2369,DB!$D$4:$G$403,3,FALSE)</f>
        <v>#N/A</v>
      </c>
      <c r="E2369" s="675" t="e">
        <f>VLOOKUP(F2369,DB!$D$4:$G$403,2,FALSE)</f>
        <v>#N/A</v>
      </c>
      <c r="F2369" s="491"/>
      <c r="G2369" s="491"/>
      <c r="H2369" s="492"/>
      <c r="I2369" s="493"/>
      <c r="J2369" s="494" t="str">
        <f>IF(I2369="","I열의 환율적용방법 선택",IF(I2369="개별환율", "직접입력 하세요.", IF(OR(I2369="가중평균환율",I2369="송금환율"), "직접입력 하세요.", IF(I2369="원화집행", 1, IF(I2369="월별평균환율(미화)",VLOOKUP(MONTH(A2369),월별평균환율!$B$34:$D$45,2,0), IF(I2369="월별평균환율(현지화)",VLOOKUP(MONTH(A2369),월별평균환율!$B$34:$D$45,3,0)))))))</f>
        <v>I열의 환율적용방법 선택</v>
      </c>
      <c r="K2369" s="495">
        <f t="shared" si="36"/>
        <v>0</v>
      </c>
      <c r="L2369" s="491"/>
      <c r="M2369" s="496"/>
      <c r="N2369" s="496"/>
    </row>
    <row r="2370" spans="1:14" x14ac:dyDescent="0.3">
      <c r="A2370" s="490"/>
      <c r="B2370" s="490"/>
      <c r="C2370" s="673" t="e">
        <f>VLOOKUP(F2370,DB!$D$4:$G$403,4,FALSE)</f>
        <v>#N/A</v>
      </c>
      <c r="D2370" s="674" t="e">
        <f>VLOOKUP(F2370,DB!$D$4:$G$403,3,FALSE)</f>
        <v>#N/A</v>
      </c>
      <c r="E2370" s="675" t="e">
        <f>VLOOKUP(F2370,DB!$D$4:$G$403,2,FALSE)</f>
        <v>#N/A</v>
      </c>
      <c r="F2370" s="491"/>
      <c r="G2370" s="491"/>
      <c r="H2370" s="492"/>
      <c r="I2370" s="493"/>
      <c r="J2370" s="494" t="str">
        <f>IF(I2370="","I열의 환율적용방법 선택",IF(I2370="개별환율", "직접입력 하세요.", IF(OR(I2370="가중평균환율",I2370="송금환율"), "직접입력 하세요.", IF(I2370="원화집행", 1, IF(I2370="월별평균환율(미화)",VLOOKUP(MONTH(A2370),월별평균환율!$B$34:$D$45,2,0), IF(I2370="월별평균환율(현지화)",VLOOKUP(MONTH(A2370),월별평균환율!$B$34:$D$45,3,0)))))))</f>
        <v>I열의 환율적용방법 선택</v>
      </c>
      <c r="K2370" s="495">
        <f t="shared" si="36"/>
        <v>0</v>
      </c>
      <c r="L2370" s="491"/>
      <c r="M2370" s="496"/>
      <c r="N2370" s="496"/>
    </row>
    <row r="2371" spans="1:14" x14ac:dyDescent="0.3">
      <c r="A2371" s="490"/>
      <c r="B2371" s="490"/>
      <c r="C2371" s="673" t="e">
        <f>VLOOKUP(F2371,DB!$D$4:$G$403,4,FALSE)</f>
        <v>#N/A</v>
      </c>
      <c r="D2371" s="674" t="e">
        <f>VLOOKUP(F2371,DB!$D$4:$G$403,3,FALSE)</f>
        <v>#N/A</v>
      </c>
      <c r="E2371" s="675" t="e">
        <f>VLOOKUP(F2371,DB!$D$4:$G$403,2,FALSE)</f>
        <v>#N/A</v>
      </c>
      <c r="F2371" s="491"/>
      <c r="G2371" s="491"/>
      <c r="H2371" s="492"/>
      <c r="I2371" s="493"/>
      <c r="J2371" s="494" t="str">
        <f>IF(I2371="","I열의 환율적용방법 선택",IF(I2371="개별환율", "직접입력 하세요.", IF(OR(I2371="가중평균환율",I2371="송금환율"), "직접입력 하세요.", IF(I2371="원화집행", 1, IF(I2371="월별평균환율(미화)",VLOOKUP(MONTH(A2371),월별평균환율!$B$34:$D$45,2,0), IF(I2371="월별평균환율(현지화)",VLOOKUP(MONTH(A2371),월별평균환율!$B$34:$D$45,3,0)))))))</f>
        <v>I열의 환율적용방법 선택</v>
      </c>
      <c r="K2371" s="495">
        <f t="shared" si="36"/>
        <v>0</v>
      </c>
      <c r="L2371" s="491"/>
      <c r="M2371" s="496"/>
      <c r="N2371" s="496"/>
    </row>
    <row r="2372" spans="1:14" x14ac:dyDescent="0.3">
      <c r="A2372" s="490"/>
      <c r="B2372" s="490"/>
      <c r="C2372" s="673" t="e">
        <f>VLOOKUP(F2372,DB!$D$4:$G$403,4,FALSE)</f>
        <v>#N/A</v>
      </c>
      <c r="D2372" s="674" t="e">
        <f>VLOOKUP(F2372,DB!$D$4:$G$403,3,FALSE)</f>
        <v>#N/A</v>
      </c>
      <c r="E2372" s="675" t="e">
        <f>VLOOKUP(F2372,DB!$D$4:$G$403,2,FALSE)</f>
        <v>#N/A</v>
      </c>
      <c r="F2372" s="491"/>
      <c r="G2372" s="491"/>
      <c r="H2372" s="492"/>
      <c r="I2372" s="493"/>
      <c r="J2372" s="494" t="str">
        <f>IF(I2372="","I열의 환율적용방법 선택",IF(I2372="개별환율", "직접입력 하세요.", IF(OR(I2372="가중평균환율",I2372="송금환율"), "직접입력 하세요.", IF(I2372="원화집행", 1, IF(I2372="월별평균환율(미화)",VLOOKUP(MONTH(A2372),월별평균환율!$B$34:$D$45,2,0), IF(I2372="월별평균환율(현지화)",VLOOKUP(MONTH(A2372),월별평균환율!$B$34:$D$45,3,0)))))))</f>
        <v>I열의 환율적용방법 선택</v>
      </c>
      <c r="K2372" s="495">
        <f t="shared" si="36"/>
        <v>0</v>
      </c>
      <c r="L2372" s="491"/>
      <c r="M2372" s="496"/>
      <c r="N2372" s="496"/>
    </row>
    <row r="2373" spans="1:14" x14ac:dyDescent="0.3">
      <c r="A2373" s="490"/>
      <c r="B2373" s="490"/>
      <c r="C2373" s="673" t="e">
        <f>VLOOKUP(F2373,DB!$D$4:$G$403,4,FALSE)</f>
        <v>#N/A</v>
      </c>
      <c r="D2373" s="674" t="e">
        <f>VLOOKUP(F2373,DB!$D$4:$G$403,3,FALSE)</f>
        <v>#N/A</v>
      </c>
      <c r="E2373" s="675" t="e">
        <f>VLOOKUP(F2373,DB!$D$4:$G$403,2,FALSE)</f>
        <v>#N/A</v>
      </c>
      <c r="F2373" s="491"/>
      <c r="G2373" s="491"/>
      <c r="H2373" s="492"/>
      <c r="I2373" s="493"/>
      <c r="J2373" s="494" t="str">
        <f>IF(I2373="","I열의 환율적용방법 선택",IF(I2373="개별환율", "직접입력 하세요.", IF(OR(I2373="가중평균환율",I2373="송금환율"), "직접입력 하세요.", IF(I2373="원화집행", 1, IF(I2373="월별평균환율(미화)",VLOOKUP(MONTH(A2373),월별평균환율!$B$34:$D$45,2,0), IF(I2373="월별평균환율(현지화)",VLOOKUP(MONTH(A2373),월별평균환율!$B$34:$D$45,3,0)))))))</f>
        <v>I열의 환율적용방법 선택</v>
      </c>
      <c r="K2373" s="495">
        <f t="shared" ref="K2373:K2436" si="37">IFERROR(ROUND(H2373*J2373, 0),0)</f>
        <v>0</v>
      </c>
      <c r="L2373" s="491"/>
      <c r="M2373" s="496"/>
      <c r="N2373" s="496"/>
    </row>
    <row r="2374" spans="1:14" x14ac:dyDescent="0.3">
      <c r="A2374" s="490"/>
      <c r="B2374" s="490"/>
      <c r="C2374" s="673" t="e">
        <f>VLOOKUP(F2374,DB!$D$4:$G$403,4,FALSE)</f>
        <v>#N/A</v>
      </c>
      <c r="D2374" s="674" t="e">
        <f>VLOOKUP(F2374,DB!$D$4:$G$403,3,FALSE)</f>
        <v>#N/A</v>
      </c>
      <c r="E2374" s="675" t="e">
        <f>VLOOKUP(F2374,DB!$D$4:$G$403,2,FALSE)</f>
        <v>#N/A</v>
      </c>
      <c r="F2374" s="491"/>
      <c r="G2374" s="491"/>
      <c r="H2374" s="492"/>
      <c r="I2374" s="493"/>
      <c r="J2374" s="494" t="str">
        <f>IF(I2374="","I열의 환율적용방법 선택",IF(I2374="개별환율", "직접입력 하세요.", IF(OR(I2374="가중평균환율",I2374="송금환율"), "직접입력 하세요.", IF(I2374="원화집행", 1, IF(I2374="월별평균환율(미화)",VLOOKUP(MONTH(A2374),월별평균환율!$B$34:$D$45,2,0), IF(I2374="월별평균환율(현지화)",VLOOKUP(MONTH(A2374),월별평균환율!$B$34:$D$45,3,0)))))))</f>
        <v>I열의 환율적용방법 선택</v>
      </c>
      <c r="K2374" s="495">
        <f t="shared" si="37"/>
        <v>0</v>
      </c>
      <c r="L2374" s="491"/>
      <c r="M2374" s="496"/>
      <c r="N2374" s="496"/>
    </row>
    <row r="2375" spans="1:14" x14ac:dyDescent="0.3">
      <c r="A2375" s="490"/>
      <c r="B2375" s="490"/>
      <c r="C2375" s="673" t="e">
        <f>VLOOKUP(F2375,DB!$D$4:$G$403,4,FALSE)</f>
        <v>#N/A</v>
      </c>
      <c r="D2375" s="674" t="e">
        <f>VLOOKUP(F2375,DB!$D$4:$G$403,3,FALSE)</f>
        <v>#N/A</v>
      </c>
      <c r="E2375" s="675" t="e">
        <f>VLOOKUP(F2375,DB!$D$4:$G$403,2,FALSE)</f>
        <v>#N/A</v>
      </c>
      <c r="F2375" s="491"/>
      <c r="G2375" s="491"/>
      <c r="H2375" s="492"/>
      <c r="I2375" s="493"/>
      <c r="J2375" s="494" t="str">
        <f>IF(I2375="","I열의 환율적용방법 선택",IF(I2375="개별환율", "직접입력 하세요.", IF(OR(I2375="가중평균환율",I2375="송금환율"), "직접입력 하세요.", IF(I2375="원화집행", 1, IF(I2375="월별평균환율(미화)",VLOOKUP(MONTH(A2375),월별평균환율!$B$34:$D$45,2,0), IF(I2375="월별평균환율(현지화)",VLOOKUP(MONTH(A2375),월별평균환율!$B$34:$D$45,3,0)))))))</f>
        <v>I열의 환율적용방법 선택</v>
      </c>
      <c r="K2375" s="495">
        <f t="shared" si="37"/>
        <v>0</v>
      </c>
      <c r="L2375" s="491"/>
      <c r="M2375" s="496"/>
      <c r="N2375" s="496"/>
    </row>
    <row r="2376" spans="1:14" x14ac:dyDescent="0.3">
      <c r="A2376" s="490"/>
      <c r="B2376" s="490"/>
      <c r="C2376" s="673" t="e">
        <f>VLOOKUP(F2376,DB!$D$4:$G$403,4,FALSE)</f>
        <v>#N/A</v>
      </c>
      <c r="D2376" s="674" t="e">
        <f>VLOOKUP(F2376,DB!$D$4:$G$403,3,FALSE)</f>
        <v>#N/A</v>
      </c>
      <c r="E2376" s="675" t="e">
        <f>VLOOKUP(F2376,DB!$D$4:$G$403,2,FALSE)</f>
        <v>#N/A</v>
      </c>
      <c r="F2376" s="491"/>
      <c r="G2376" s="491"/>
      <c r="H2376" s="492"/>
      <c r="I2376" s="493"/>
      <c r="J2376" s="494" t="str">
        <f>IF(I2376="","I열의 환율적용방법 선택",IF(I2376="개별환율", "직접입력 하세요.", IF(OR(I2376="가중평균환율",I2376="송금환율"), "직접입력 하세요.", IF(I2376="원화집행", 1, IF(I2376="월별평균환율(미화)",VLOOKUP(MONTH(A2376),월별평균환율!$B$34:$D$45,2,0), IF(I2376="월별평균환율(현지화)",VLOOKUP(MONTH(A2376),월별평균환율!$B$34:$D$45,3,0)))))))</f>
        <v>I열의 환율적용방법 선택</v>
      </c>
      <c r="K2376" s="495">
        <f t="shared" si="37"/>
        <v>0</v>
      </c>
      <c r="L2376" s="491"/>
      <c r="M2376" s="496"/>
      <c r="N2376" s="496"/>
    </row>
    <row r="2377" spans="1:14" x14ac:dyDescent="0.3">
      <c r="A2377" s="490"/>
      <c r="B2377" s="490"/>
      <c r="C2377" s="673" t="e">
        <f>VLOOKUP(F2377,DB!$D$4:$G$403,4,FALSE)</f>
        <v>#N/A</v>
      </c>
      <c r="D2377" s="674" t="e">
        <f>VLOOKUP(F2377,DB!$D$4:$G$403,3,FALSE)</f>
        <v>#N/A</v>
      </c>
      <c r="E2377" s="675" t="e">
        <f>VLOOKUP(F2377,DB!$D$4:$G$403,2,FALSE)</f>
        <v>#N/A</v>
      </c>
      <c r="F2377" s="491"/>
      <c r="G2377" s="491"/>
      <c r="H2377" s="492"/>
      <c r="I2377" s="493"/>
      <c r="J2377" s="494" t="str">
        <f>IF(I2377="","I열의 환율적용방법 선택",IF(I2377="개별환율", "직접입력 하세요.", IF(OR(I2377="가중평균환율",I2377="송금환율"), "직접입력 하세요.", IF(I2377="원화집행", 1, IF(I2377="월별평균환율(미화)",VLOOKUP(MONTH(A2377),월별평균환율!$B$34:$D$45,2,0), IF(I2377="월별평균환율(현지화)",VLOOKUP(MONTH(A2377),월별평균환율!$B$34:$D$45,3,0)))))))</f>
        <v>I열의 환율적용방법 선택</v>
      </c>
      <c r="K2377" s="495">
        <f t="shared" si="37"/>
        <v>0</v>
      </c>
      <c r="L2377" s="491"/>
      <c r="M2377" s="496"/>
      <c r="N2377" s="496"/>
    </row>
    <row r="2378" spans="1:14" x14ac:dyDescent="0.3">
      <c r="A2378" s="490"/>
      <c r="B2378" s="490"/>
      <c r="C2378" s="673" t="e">
        <f>VLOOKUP(F2378,DB!$D$4:$G$403,4,FALSE)</f>
        <v>#N/A</v>
      </c>
      <c r="D2378" s="674" t="e">
        <f>VLOOKUP(F2378,DB!$D$4:$G$403,3,FALSE)</f>
        <v>#N/A</v>
      </c>
      <c r="E2378" s="675" t="e">
        <f>VLOOKUP(F2378,DB!$D$4:$G$403,2,FALSE)</f>
        <v>#N/A</v>
      </c>
      <c r="F2378" s="491"/>
      <c r="G2378" s="491"/>
      <c r="H2378" s="492"/>
      <c r="I2378" s="493"/>
      <c r="J2378" s="494" t="str">
        <f>IF(I2378="","I열의 환율적용방법 선택",IF(I2378="개별환율", "직접입력 하세요.", IF(OR(I2378="가중평균환율",I2378="송금환율"), "직접입력 하세요.", IF(I2378="원화집행", 1, IF(I2378="월별평균환율(미화)",VLOOKUP(MONTH(A2378),월별평균환율!$B$34:$D$45,2,0), IF(I2378="월별평균환율(현지화)",VLOOKUP(MONTH(A2378),월별평균환율!$B$34:$D$45,3,0)))))))</f>
        <v>I열의 환율적용방법 선택</v>
      </c>
      <c r="K2378" s="495">
        <f t="shared" si="37"/>
        <v>0</v>
      </c>
      <c r="L2378" s="491"/>
      <c r="M2378" s="496"/>
      <c r="N2378" s="496"/>
    </row>
    <row r="2379" spans="1:14" x14ac:dyDescent="0.3">
      <c r="A2379" s="490"/>
      <c r="B2379" s="490"/>
      <c r="C2379" s="673" t="e">
        <f>VLOOKUP(F2379,DB!$D$4:$G$403,4,FALSE)</f>
        <v>#N/A</v>
      </c>
      <c r="D2379" s="674" t="e">
        <f>VLOOKUP(F2379,DB!$D$4:$G$403,3,FALSE)</f>
        <v>#N/A</v>
      </c>
      <c r="E2379" s="675" t="e">
        <f>VLOOKUP(F2379,DB!$D$4:$G$403,2,FALSE)</f>
        <v>#N/A</v>
      </c>
      <c r="F2379" s="491"/>
      <c r="G2379" s="491"/>
      <c r="H2379" s="492"/>
      <c r="I2379" s="493"/>
      <c r="J2379" s="494" t="str">
        <f>IF(I2379="","I열의 환율적용방법 선택",IF(I2379="개별환율", "직접입력 하세요.", IF(OR(I2379="가중평균환율",I2379="송금환율"), "직접입력 하세요.", IF(I2379="원화집행", 1, IF(I2379="월별평균환율(미화)",VLOOKUP(MONTH(A2379),월별평균환율!$B$34:$D$45,2,0), IF(I2379="월별평균환율(현지화)",VLOOKUP(MONTH(A2379),월별평균환율!$B$34:$D$45,3,0)))))))</f>
        <v>I열의 환율적용방법 선택</v>
      </c>
      <c r="K2379" s="495">
        <f t="shared" si="37"/>
        <v>0</v>
      </c>
      <c r="L2379" s="491"/>
      <c r="M2379" s="496"/>
      <c r="N2379" s="496"/>
    </row>
    <row r="2380" spans="1:14" x14ac:dyDescent="0.3">
      <c r="A2380" s="490"/>
      <c r="B2380" s="490"/>
      <c r="C2380" s="673" t="e">
        <f>VLOOKUP(F2380,DB!$D$4:$G$403,4,FALSE)</f>
        <v>#N/A</v>
      </c>
      <c r="D2380" s="674" t="e">
        <f>VLOOKUP(F2380,DB!$D$4:$G$403,3,FALSE)</f>
        <v>#N/A</v>
      </c>
      <c r="E2380" s="675" t="e">
        <f>VLOOKUP(F2380,DB!$D$4:$G$403,2,FALSE)</f>
        <v>#N/A</v>
      </c>
      <c r="F2380" s="491"/>
      <c r="G2380" s="491"/>
      <c r="H2380" s="492"/>
      <c r="I2380" s="493"/>
      <c r="J2380" s="494" t="str">
        <f>IF(I2380="","I열의 환율적용방법 선택",IF(I2380="개별환율", "직접입력 하세요.", IF(OR(I2380="가중평균환율",I2380="송금환율"), "직접입력 하세요.", IF(I2380="원화집행", 1, IF(I2380="월별평균환율(미화)",VLOOKUP(MONTH(A2380),월별평균환율!$B$34:$D$45,2,0), IF(I2380="월별평균환율(현지화)",VLOOKUP(MONTH(A2380),월별평균환율!$B$34:$D$45,3,0)))))))</f>
        <v>I열의 환율적용방법 선택</v>
      </c>
      <c r="K2380" s="495">
        <f t="shared" si="37"/>
        <v>0</v>
      </c>
      <c r="L2380" s="491"/>
      <c r="M2380" s="496"/>
      <c r="N2380" s="496"/>
    </row>
    <row r="2381" spans="1:14" x14ac:dyDescent="0.3">
      <c r="A2381" s="490"/>
      <c r="B2381" s="490"/>
      <c r="C2381" s="673" t="e">
        <f>VLOOKUP(F2381,DB!$D$4:$G$403,4,FALSE)</f>
        <v>#N/A</v>
      </c>
      <c r="D2381" s="674" t="e">
        <f>VLOOKUP(F2381,DB!$D$4:$G$403,3,FALSE)</f>
        <v>#N/A</v>
      </c>
      <c r="E2381" s="675" t="e">
        <f>VLOOKUP(F2381,DB!$D$4:$G$403,2,FALSE)</f>
        <v>#N/A</v>
      </c>
      <c r="F2381" s="491"/>
      <c r="G2381" s="491"/>
      <c r="H2381" s="492"/>
      <c r="I2381" s="493"/>
      <c r="J2381" s="494" t="str">
        <f>IF(I2381="","I열의 환율적용방법 선택",IF(I2381="개별환율", "직접입력 하세요.", IF(OR(I2381="가중평균환율",I2381="송금환율"), "직접입력 하세요.", IF(I2381="원화집행", 1, IF(I2381="월별평균환율(미화)",VLOOKUP(MONTH(A2381),월별평균환율!$B$34:$D$45,2,0), IF(I2381="월별평균환율(현지화)",VLOOKUP(MONTH(A2381),월별평균환율!$B$34:$D$45,3,0)))))))</f>
        <v>I열의 환율적용방법 선택</v>
      </c>
      <c r="K2381" s="495">
        <f t="shared" si="37"/>
        <v>0</v>
      </c>
      <c r="L2381" s="491"/>
      <c r="M2381" s="496"/>
      <c r="N2381" s="496"/>
    </row>
    <row r="2382" spans="1:14" x14ac:dyDescent="0.3">
      <c r="A2382" s="490"/>
      <c r="B2382" s="490"/>
      <c r="C2382" s="673" t="e">
        <f>VLOOKUP(F2382,DB!$D$4:$G$403,4,FALSE)</f>
        <v>#N/A</v>
      </c>
      <c r="D2382" s="674" t="e">
        <f>VLOOKUP(F2382,DB!$D$4:$G$403,3,FALSE)</f>
        <v>#N/A</v>
      </c>
      <c r="E2382" s="675" t="e">
        <f>VLOOKUP(F2382,DB!$D$4:$G$403,2,FALSE)</f>
        <v>#N/A</v>
      </c>
      <c r="F2382" s="491"/>
      <c r="G2382" s="491"/>
      <c r="H2382" s="492"/>
      <c r="I2382" s="493"/>
      <c r="J2382" s="494" t="str">
        <f>IF(I2382="","I열의 환율적용방법 선택",IF(I2382="개별환율", "직접입력 하세요.", IF(OR(I2382="가중평균환율",I2382="송금환율"), "직접입력 하세요.", IF(I2382="원화집행", 1, IF(I2382="월별평균환율(미화)",VLOOKUP(MONTH(A2382),월별평균환율!$B$34:$D$45,2,0), IF(I2382="월별평균환율(현지화)",VLOOKUP(MONTH(A2382),월별평균환율!$B$34:$D$45,3,0)))))))</f>
        <v>I열의 환율적용방법 선택</v>
      </c>
      <c r="K2382" s="495">
        <f t="shared" si="37"/>
        <v>0</v>
      </c>
      <c r="L2382" s="491"/>
      <c r="M2382" s="496"/>
      <c r="N2382" s="496"/>
    </row>
    <row r="2383" spans="1:14" x14ac:dyDescent="0.3">
      <c r="A2383" s="490"/>
      <c r="B2383" s="490"/>
      <c r="C2383" s="673" t="e">
        <f>VLOOKUP(F2383,DB!$D$4:$G$403,4,FALSE)</f>
        <v>#N/A</v>
      </c>
      <c r="D2383" s="674" t="e">
        <f>VLOOKUP(F2383,DB!$D$4:$G$403,3,FALSE)</f>
        <v>#N/A</v>
      </c>
      <c r="E2383" s="675" t="e">
        <f>VLOOKUP(F2383,DB!$D$4:$G$403,2,FALSE)</f>
        <v>#N/A</v>
      </c>
      <c r="F2383" s="491"/>
      <c r="G2383" s="491"/>
      <c r="H2383" s="492"/>
      <c r="I2383" s="493"/>
      <c r="J2383" s="494" t="str">
        <f>IF(I2383="","I열의 환율적용방법 선택",IF(I2383="개별환율", "직접입력 하세요.", IF(OR(I2383="가중평균환율",I2383="송금환율"), "직접입력 하세요.", IF(I2383="원화집행", 1, IF(I2383="월별평균환율(미화)",VLOOKUP(MONTH(A2383),월별평균환율!$B$34:$D$45,2,0), IF(I2383="월별평균환율(현지화)",VLOOKUP(MONTH(A2383),월별평균환율!$B$34:$D$45,3,0)))))))</f>
        <v>I열의 환율적용방법 선택</v>
      </c>
      <c r="K2383" s="495">
        <f t="shared" si="37"/>
        <v>0</v>
      </c>
      <c r="L2383" s="491"/>
      <c r="M2383" s="496"/>
      <c r="N2383" s="496"/>
    </row>
    <row r="2384" spans="1:14" x14ac:dyDescent="0.3">
      <c r="A2384" s="490"/>
      <c r="B2384" s="490"/>
      <c r="C2384" s="673" t="e">
        <f>VLOOKUP(F2384,DB!$D$4:$G$403,4,FALSE)</f>
        <v>#N/A</v>
      </c>
      <c r="D2384" s="674" t="e">
        <f>VLOOKUP(F2384,DB!$D$4:$G$403,3,FALSE)</f>
        <v>#N/A</v>
      </c>
      <c r="E2384" s="675" t="e">
        <f>VLOOKUP(F2384,DB!$D$4:$G$403,2,FALSE)</f>
        <v>#N/A</v>
      </c>
      <c r="F2384" s="491"/>
      <c r="G2384" s="491"/>
      <c r="H2384" s="492"/>
      <c r="I2384" s="493"/>
      <c r="J2384" s="494" t="str">
        <f>IF(I2384="","I열의 환율적용방법 선택",IF(I2384="개별환율", "직접입력 하세요.", IF(OR(I2384="가중평균환율",I2384="송금환율"), "직접입력 하세요.", IF(I2384="원화집행", 1, IF(I2384="월별평균환율(미화)",VLOOKUP(MONTH(A2384),월별평균환율!$B$34:$D$45,2,0), IF(I2384="월별평균환율(현지화)",VLOOKUP(MONTH(A2384),월별평균환율!$B$34:$D$45,3,0)))))))</f>
        <v>I열의 환율적용방법 선택</v>
      </c>
      <c r="K2384" s="495">
        <f t="shared" si="37"/>
        <v>0</v>
      </c>
      <c r="L2384" s="491"/>
      <c r="M2384" s="496"/>
      <c r="N2384" s="496"/>
    </row>
    <row r="2385" spans="1:14" x14ac:dyDescent="0.3">
      <c r="A2385" s="490"/>
      <c r="B2385" s="490"/>
      <c r="C2385" s="673" t="e">
        <f>VLOOKUP(F2385,DB!$D$4:$G$403,4,FALSE)</f>
        <v>#N/A</v>
      </c>
      <c r="D2385" s="674" t="e">
        <f>VLOOKUP(F2385,DB!$D$4:$G$403,3,FALSE)</f>
        <v>#N/A</v>
      </c>
      <c r="E2385" s="675" t="e">
        <f>VLOOKUP(F2385,DB!$D$4:$G$403,2,FALSE)</f>
        <v>#N/A</v>
      </c>
      <c r="F2385" s="491"/>
      <c r="G2385" s="491"/>
      <c r="H2385" s="492"/>
      <c r="I2385" s="493"/>
      <c r="J2385" s="494" t="str">
        <f>IF(I2385="","I열의 환율적용방법 선택",IF(I2385="개별환율", "직접입력 하세요.", IF(OR(I2385="가중평균환율",I2385="송금환율"), "직접입력 하세요.", IF(I2385="원화집행", 1, IF(I2385="월별평균환율(미화)",VLOOKUP(MONTH(A2385),월별평균환율!$B$34:$D$45,2,0), IF(I2385="월별평균환율(현지화)",VLOOKUP(MONTH(A2385),월별평균환율!$B$34:$D$45,3,0)))))))</f>
        <v>I열의 환율적용방법 선택</v>
      </c>
      <c r="K2385" s="495">
        <f t="shared" si="37"/>
        <v>0</v>
      </c>
      <c r="L2385" s="491"/>
      <c r="M2385" s="496"/>
      <c r="N2385" s="496"/>
    </row>
    <row r="2386" spans="1:14" x14ac:dyDescent="0.3">
      <c r="A2386" s="490"/>
      <c r="B2386" s="490"/>
      <c r="C2386" s="673" t="e">
        <f>VLOOKUP(F2386,DB!$D$4:$G$403,4,FALSE)</f>
        <v>#N/A</v>
      </c>
      <c r="D2386" s="674" t="e">
        <f>VLOOKUP(F2386,DB!$D$4:$G$403,3,FALSE)</f>
        <v>#N/A</v>
      </c>
      <c r="E2386" s="675" t="e">
        <f>VLOOKUP(F2386,DB!$D$4:$G$403,2,FALSE)</f>
        <v>#N/A</v>
      </c>
      <c r="F2386" s="491"/>
      <c r="G2386" s="491"/>
      <c r="H2386" s="492"/>
      <c r="I2386" s="493"/>
      <c r="J2386" s="494" t="str">
        <f>IF(I2386="","I열의 환율적용방법 선택",IF(I2386="개별환율", "직접입력 하세요.", IF(OR(I2386="가중평균환율",I2386="송금환율"), "직접입력 하세요.", IF(I2386="원화집행", 1, IF(I2386="월별평균환율(미화)",VLOOKUP(MONTH(A2386),월별평균환율!$B$34:$D$45,2,0), IF(I2386="월별평균환율(현지화)",VLOOKUP(MONTH(A2386),월별평균환율!$B$34:$D$45,3,0)))))))</f>
        <v>I열의 환율적용방법 선택</v>
      </c>
      <c r="K2386" s="495">
        <f t="shared" si="37"/>
        <v>0</v>
      </c>
      <c r="L2386" s="491"/>
      <c r="M2386" s="496"/>
      <c r="N2386" s="496"/>
    </row>
    <row r="2387" spans="1:14" x14ac:dyDescent="0.3">
      <c r="A2387" s="490"/>
      <c r="B2387" s="490"/>
      <c r="C2387" s="673" t="e">
        <f>VLOOKUP(F2387,DB!$D$4:$G$403,4,FALSE)</f>
        <v>#N/A</v>
      </c>
      <c r="D2387" s="674" t="e">
        <f>VLOOKUP(F2387,DB!$D$4:$G$403,3,FALSE)</f>
        <v>#N/A</v>
      </c>
      <c r="E2387" s="675" t="e">
        <f>VLOOKUP(F2387,DB!$D$4:$G$403,2,FALSE)</f>
        <v>#N/A</v>
      </c>
      <c r="F2387" s="491"/>
      <c r="G2387" s="491"/>
      <c r="H2387" s="492"/>
      <c r="I2387" s="493"/>
      <c r="J2387" s="494" t="str">
        <f>IF(I2387="","I열의 환율적용방법 선택",IF(I2387="개별환율", "직접입력 하세요.", IF(OR(I2387="가중평균환율",I2387="송금환율"), "직접입력 하세요.", IF(I2387="원화집행", 1, IF(I2387="월별평균환율(미화)",VLOOKUP(MONTH(A2387),월별평균환율!$B$34:$D$45,2,0), IF(I2387="월별평균환율(현지화)",VLOOKUP(MONTH(A2387),월별평균환율!$B$34:$D$45,3,0)))))))</f>
        <v>I열의 환율적용방법 선택</v>
      </c>
      <c r="K2387" s="495">
        <f t="shared" si="37"/>
        <v>0</v>
      </c>
      <c r="L2387" s="491"/>
      <c r="M2387" s="496"/>
      <c r="N2387" s="496"/>
    </row>
    <row r="2388" spans="1:14" x14ac:dyDescent="0.3">
      <c r="A2388" s="490"/>
      <c r="B2388" s="490"/>
      <c r="C2388" s="673" t="e">
        <f>VLOOKUP(F2388,DB!$D$4:$G$403,4,FALSE)</f>
        <v>#N/A</v>
      </c>
      <c r="D2388" s="674" t="e">
        <f>VLOOKUP(F2388,DB!$D$4:$G$403,3,FALSE)</f>
        <v>#N/A</v>
      </c>
      <c r="E2388" s="675" t="e">
        <f>VLOOKUP(F2388,DB!$D$4:$G$403,2,FALSE)</f>
        <v>#N/A</v>
      </c>
      <c r="F2388" s="491"/>
      <c r="G2388" s="491"/>
      <c r="H2388" s="492"/>
      <c r="I2388" s="493"/>
      <c r="J2388" s="494" t="str">
        <f>IF(I2388="","I열의 환율적용방법 선택",IF(I2388="개별환율", "직접입력 하세요.", IF(OR(I2388="가중평균환율",I2388="송금환율"), "직접입력 하세요.", IF(I2388="원화집행", 1, IF(I2388="월별평균환율(미화)",VLOOKUP(MONTH(A2388),월별평균환율!$B$34:$D$45,2,0), IF(I2388="월별평균환율(현지화)",VLOOKUP(MONTH(A2388),월별평균환율!$B$34:$D$45,3,0)))))))</f>
        <v>I열의 환율적용방법 선택</v>
      </c>
      <c r="K2388" s="495">
        <f t="shared" si="37"/>
        <v>0</v>
      </c>
      <c r="L2388" s="491"/>
      <c r="M2388" s="496"/>
      <c r="N2388" s="496"/>
    </row>
    <row r="2389" spans="1:14" x14ac:dyDescent="0.3">
      <c r="A2389" s="490"/>
      <c r="B2389" s="490"/>
      <c r="C2389" s="673" t="e">
        <f>VLOOKUP(F2389,DB!$D$4:$G$403,4,FALSE)</f>
        <v>#N/A</v>
      </c>
      <c r="D2389" s="674" t="e">
        <f>VLOOKUP(F2389,DB!$D$4:$G$403,3,FALSE)</f>
        <v>#N/A</v>
      </c>
      <c r="E2389" s="675" t="e">
        <f>VLOOKUP(F2389,DB!$D$4:$G$403,2,FALSE)</f>
        <v>#N/A</v>
      </c>
      <c r="F2389" s="491"/>
      <c r="G2389" s="491"/>
      <c r="H2389" s="492"/>
      <c r="I2389" s="493"/>
      <c r="J2389" s="494" t="str">
        <f>IF(I2389="","I열의 환율적용방법 선택",IF(I2389="개별환율", "직접입력 하세요.", IF(OR(I2389="가중평균환율",I2389="송금환율"), "직접입력 하세요.", IF(I2389="원화집행", 1, IF(I2389="월별평균환율(미화)",VLOOKUP(MONTH(A2389),월별평균환율!$B$34:$D$45,2,0), IF(I2389="월별평균환율(현지화)",VLOOKUP(MONTH(A2389),월별평균환율!$B$34:$D$45,3,0)))))))</f>
        <v>I열의 환율적용방법 선택</v>
      </c>
      <c r="K2389" s="495">
        <f t="shared" si="37"/>
        <v>0</v>
      </c>
      <c r="L2389" s="491"/>
      <c r="M2389" s="496"/>
      <c r="N2389" s="496"/>
    </row>
    <row r="2390" spans="1:14" x14ac:dyDescent="0.3">
      <c r="A2390" s="490"/>
      <c r="B2390" s="490"/>
      <c r="C2390" s="673" t="e">
        <f>VLOOKUP(F2390,DB!$D$4:$G$403,4,FALSE)</f>
        <v>#N/A</v>
      </c>
      <c r="D2390" s="674" t="e">
        <f>VLOOKUP(F2390,DB!$D$4:$G$403,3,FALSE)</f>
        <v>#N/A</v>
      </c>
      <c r="E2390" s="675" t="e">
        <f>VLOOKUP(F2390,DB!$D$4:$G$403,2,FALSE)</f>
        <v>#N/A</v>
      </c>
      <c r="F2390" s="491"/>
      <c r="G2390" s="491"/>
      <c r="H2390" s="492"/>
      <c r="I2390" s="493"/>
      <c r="J2390" s="494" t="str">
        <f>IF(I2390="","I열의 환율적용방법 선택",IF(I2390="개별환율", "직접입력 하세요.", IF(OR(I2390="가중평균환율",I2390="송금환율"), "직접입력 하세요.", IF(I2390="원화집행", 1, IF(I2390="월별평균환율(미화)",VLOOKUP(MONTH(A2390),월별평균환율!$B$34:$D$45,2,0), IF(I2390="월별평균환율(현지화)",VLOOKUP(MONTH(A2390),월별평균환율!$B$34:$D$45,3,0)))))))</f>
        <v>I열의 환율적용방법 선택</v>
      </c>
      <c r="K2390" s="495">
        <f t="shared" si="37"/>
        <v>0</v>
      </c>
      <c r="L2390" s="491"/>
      <c r="M2390" s="496"/>
      <c r="N2390" s="496"/>
    </row>
    <row r="2391" spans="1:14" x14ac:dyDescent="0.3">
      <c r="A2391" s="490"/>
      <c r="B2391" s="490"/>
      <c r="C2391" s="673" t="e">
        <f>VLOOKUP(F2391,DB!$D$4:$G$403,4,FALSE)</f>
        <v>#N/A</v>
      </c>
      <c r="D2391" s="674" t="e">
        <f>VLOOKUP(F2391,DB!$D$4:$G$403,3,FALSE)</f>
        <v>#N/A</v>
      </c>
      <c r="E2391" s="675" t="e">
        <f>VLOOKUP(F2391,DB!$D$4:$G$403,2,FALSE)</f>
        <v>#N/A</v>
      </c>
      <c r="F2391" s="491"/>
      <c r="G2391" s="491"/>
      <c r="H2391" s="492"/>
      <c r="I2391" s="493"/>
      <c r="J2391" s="494" t="str">
        <f>IF(I2391="","I열의 환율적용방법 선택",IF(I2391="개별환율", "직접입력 하세요.", IF(OR(I2391="가중평균환율",I2391="송금환율"), "직접입력 하세요.", IF(I2391="원화집행", 1, IF(I2391="월별평균환율(미화)",VLOOKUP(MONTH(A2391),월별평균환율!$B$34:$D$45,2,0), IF(I2391="월별평균환율(현지화)",VLOOKUP(MONTH(A2391),월별평균환율!$B$34:$D$45,3,0)))))))</f>
        <v>I열의 환율적용방법 선택</v>
      </c>
      <c r="K2391" s="495">
        <f t="shared" si="37"/>
        <v>0</v>
      </c>
      <c r="L2391" s="491"/>
      <c r="M2391" s="496"/>
      <c r="N2391" s="496"/>
    </row>
    <row r="2392" spans="1:14" x14ac:dyDescent="0.3">
      <c r="A2392" s="490"/>
      <c r="B2392" s="490"/>
      <c r="C2392" s="673" t="e">
        <f>VLOOKUP(F2392,DB!$D$4:$G$403,4,FALSE)</f>
        <v>#N/A</v>
      </c>
      <c r="D2392" s="674" t="e">
        <f>VLOOKUP(F2392,DB!$D$4:$G$403,3,FALSE)</f>
        <v>#N/A</v>
      </c>
      <c r="E2392" s="675" t="e">
        <f>VLOOKUP(F2392,DB!$D$4:$G$403,2,FALSE)</f>
        <v>#N/A</v>
      </c>
      <c r="F2392" s="491"/>
      <c r="G2392" s="491"/>
      <c r="H2392" s="492"/>
      <c r="I2392" s="493"/>
      <c r="J2392" s="494" t="str">
        <f>IF(I2392="","I열의 환율적용방법 선택",IF(I2392="개별환율", "직접입력 하세요.", IF(OR(I2392="가중평균환율",I2392="송금환율"), "직접입력 하세요.", IF(I2392="원화집행", 1, IF(I2392="월별평균환율(미화)",VLOOKUP(MONTH(A2392),월별평균환율!$B$34:$D$45,2,0), IF(I2392="월별평균환율(현지화)",VLOOKUP(MONTH(A2392),월별평균환율!$B$34:$D$45,3,0)))))))</f>
        <v>I열의 환율적용방법 선택</v>
      </c>
      <c r="K2392" s="495">
        <f t="shared" si="37"/>
        <v>0</v>
      </c>
      <c r="L2392" s="491"/>
      <c r="M2392" s="496"/>
      <c r="N2392" s="496"/>
    </row>
    <row r="2393" spans="1:14" x14ac:dyDescent="0.3">
      <c r="A2393" s="490"/>
      <c r="B2393" s="490"/>
      <c r="C2393" s="673" t="e">
        <f>VLOOKUP(F2393,DB!$D$4:$G$403,4,FALSE)</f>
        <v>#N/A</v>
      </c>
      <c r="D2393" s="674" t="e">
        <f>VLOOKUP(F2393,DB!$D$4:$G$403,3,FALSE)</f>
        <v>#N/A</v>
      </c>
      <c r="E2393" s="675" t="e">
        <f>VLOOKUP(F2393,DB!$D$4:$G$403,2,FALSE)</f>
        <v>#N/A</v>
      </c>
      <c r="F2393" s="491"/>
      <c r="G2393" s="491"/>
      <c r="H2393" s="492"/>
      <c r="I2393" s="493"/>
      <c r="J2393" s="494" t="str">
        <f>IF(I2393="","I열의 환율적용방법 선택",IF(I2393="개별환율", "직접입력 하세요.", IF(OR(I2393="가중평균환율",I2393="송금환율"), "직접입력 하세요.", IF(I2393="원화집행", 1, IF(I2393="월별평균환율(미화)",VLOOKUP(MONTH(A2393),월별평균환율!$B$34:$D$45,2,0), IF(I2393="월별평균환율(현지화)",VLOOKUP(MONTH(A2393),월별평균환율!$B$34:$D$45,3,0)))))))</f>
        <v>I열의 환율적용방법 선택</v>
      </c>
      <c r="K2393" s="495">
        <f t="shared" si="37"/>
        <v>0</v>
      </c>
      <c r="L2393" s="491"/>
      <c r="M2393" s="496"/>
      <c r="N2393" s="496"/>
    </row>
    <row r="2394" spans="1:14" x14ac:dyDescent="0.3">
      <c r="A2394" s="490"/>
      <c r="B2394" s="490"/>
      <c r="C2394" s="673" t="e">
        <f>VLOOKUP(F2394,DB!$D$4:$G$403,4,FALSE)</f>
        <v>#N/A</v>
      </c>
      <c r="D2394" s="674" t="e">
        <f>VLOOKUP(F2394,DB!$D$4:$G$403,3,FALSE)</f>
        <v>#N/A</v>
      </c>
      <c r="E2394" s="675" t="e">
        <f>VLOOKUP(F2394,DB!$D$4:$G$403,2,FALSE)</f>
        <v>#N/A</v>
      </c>
      <c r="F2394" s="491"/>
      <c r="G2394" s="491"/>
      <c r="H2394" s="492"/>
      <c r="I2394" s="493"/>
      <c r="J2394" s="494" t="str">
        <f>IF(I2394="","I열의 환율적용방법 선택",IF(I2394="개별환율", "직접입력 하세요.", IF(OR(I2394="가중평균환율",I2394="송금환율"), "직접입력 하세요.", IF(I2394="원화집행", 1, IF(I2394="월별평균환율(미화)",VLOOKUP(MONTH(A2394),월별평균환율!$B$34:$D$45,2,0), IF(I2394="월별평균환율(현지화)",VLOOKUP(MONTH(A2394),월별평균환율!$B$34:$D$45,3,0)))))))</f>
        <v>I열의 환율적용방법 선택</v>
      </c>
      <c r="K2394" s="495">
        <f t="shared" si="37"/>
        <v>0</v>
      </c>
      <c r="L2394" s="491"/>
      <c r="M2394" s="496"/>
      <c r="N2394" s="496"/>
    </row>
    <row r="2395" spans="1:14" x14ac:dyDescent="0.3">
      <c r="A2395" s="490"/>
      <c r="B2395" s="490"/>
      <c r="C2395" s="673" t="e">
        <f>VLOOKUP(F2395,DB!$D$4:$G$403,4,FALSE)</f>
        <v>#N/A</v>
      </c>
      <c r="D2395" s="674" t="e">
        <f>VLOOKUP(F2395,DB!$D$4:$G$403,3,FALSE)</f>
        <v>#N/A</v>
      </c>
      <c r="E2395" s="675" t="e">
        <f>VLOOKUP(F2395,DB!$D$4:$G$403,2,FALSE)</f>
        <v>#N/A</v>
      </c>
      <c r="F2395" s="491"/>
      <c r="G2395" s="491"/>
      <c r="H2395" s="492"/>
      <c r="I2395" s="493"/>
      <c r="J2395" s="494" t="str">
        <f>IF(I2395="","I열의 환율적용방법 선택",IF(I2395="개별환율", "직접입력 하세요.", IF(OR(I2395="가중평균환율",I2395="송금환율"), "직접입력 하세요.", IF(I2395="원화집행", 1, IF(I2395="월별평균환율(미화)",VLOOKUP(MONTH(A2395),월별평균환율!$B$34:$D$45,2,0), IF(I2395="월별평균환율(현지화)",VLOOKUP(MONTH(A2395),월별평균환율!$B$34:$D$45,3,0)))))))</f>
        <v>I열의 환율적용방법 선택</v>
      </c>
      <c r="K2395" s="495">
        <f t="shared" si="37"/>
        <v>0</v>
      </c>
      <c r="L2395" s="491"/>
      <c r="M2395" s="496"/>
      <c r="N2395" s="496"/>
    </row>
    <row r="2396" spans="1:14" x14ac:dyDescent="0.3">
      <c r="A2396" s="490"/>
      <c r="B2396" s="490"/>
      <c r="C2396" s="673" t="e">
        <f>VLOOKUP(F2396,DB!$D$4:$G$403,4,FALSE)</f>
        <v>#N/A</v>
      </c>
      <c r="D2396" s="674" t="e">
        <f>VLOOKUP(F2396,DB!$D$4:$G$403,3,FALSE)</f>
        <v>#N/A</v>
      </c>
      <c r="E2396" s="675" t="e">
        <f>VLOOKUP(F2396,DB!$D$4:$G$403,2,FALSE)</f>
        <v>#N/A</v>
      </c>
      <c r="F2396" s="491"/>
      <c r="G2396" s="491"/>
      <c r="H2396" s="492"/>
      <c r="I2396" s="493"/>
      <c r="J2396" s="494" t="str">
        <f>IF(I2396="","I열의 환율적용방법 선택",IF(I2396="개별환율", "직접입력 하세요.", IF(OR(I2396="가중평균환율",I2396="송금환율"), "직접입력 하세요.", IF(I2396="원화집행", 1, IF(I2396="월별평균환율(미화)",VLOOKUP(MONTH(A2396),월별평균환율!$B$34:$D$45,2,0), IF(I2396="월별평균환율(현지화)",VLOOKUP(MONTH(A2396),월별평균환율!$B$34:$D$45,3,0)))))))</f>
        <v>I열의 환율적용방법 선택</v>
      </c>
      <c r="K2396" s="495">
        <f t="shared" si="37"/>
        <v>0</v>
      </c>
      <c r="L2396" s="491"/>
      <c r="M2396" s="496"/>
      <c r="N2396" s="496"/>
    </row>
    <row r="2397" spans="1:14" x14ac:dyDescent="0.3">
      <c r="A2397" s="490"/>
      <c r="B2397" s="490"/>
      <c r="C2397" s="673" t="e">
        <f>VLOOKUP(F2397,DB!$D$4:$G$403,4,FALSE)</f>
        <v>#N/A</v>
      </c>
      <c r="D2397" s="674" t="e">
        <f>VLOOKUP(F2397,DB!$D$4:$G$403,3,FALSE)</f>
        <v>#N/A</v>
      </c>
      <c r="E2397" s="675" t="e">
        <f>VLOOKUP(F2397,DB!$D$4:$G$403,2,FALSE)</f>
        <v>#N/A</v>
      </c>
      <c r="F2397" s="491"/>
      <c r="G2397" s="491"/>
      <c r="H2397" s="492"/>
      <c r="I2397" s="493"/>
      <c r="J2397" s="494" t="str">
        <f>IF(I2397="","I열의 환율적용방법 선택",IF(I2397="개별환율", "직접입력 하세요.", IF(OR(I2397="가중평균환율",I2397="송금환율"), "직접입력 하세요.", IF(I2397="원화집행", 1, IF(I2397="월별평균환율(미화)",VLOOKUP(MONTH(A2397),월별평균환율!$B$34:$D$45,2,0), IF(I2397="월별평균환율(현지화)",VLOOKUP(MONTH(A2397),월별평균환율!$B$34:$D$45,3,0)))))))</f>
        <v>I열의 환율적용방법 선택</v>
      </c>
      <c r="K2397" s="495">
        <f t="shared" si="37"/>
        <v>0</v>
      </c>
      <c r="L2397" s="491"/>
      <c r="M2397" s="496"/>
      <c r="N2397" s="496"/>
    </row>
    <row r="2398" spans="1:14" x14ac:dyDescent="0.3">
      <c r="A2398" s="490"/>
      <c r="B2398" s="490"/>
      <c r="C2398" s="673" t="e">
        <f>VLOOKUP(F2398,DB!$D$4:$G$403,4,FALSE)</f>
        <v>#N/A</v>
      </c>
      <c r="D2398" s="674" t="e">
        <f>VLOOKUP(F2398,DB!$D$4:$G$403,3,FALSE)</f>
        <v>#N/A</v>
      </c>
      <c r="E2398" s="675" t="e">
        <f>VLOOKUP(F2398,DB!$D$4:$G$403,2,FALSE)</f>
        <v>#N/A</v>
      </c>
      <c r="F2398" s="491"/>
      <c r="G2398" s="491"/>
      <c r="H2398" s="492"/>
      <c r="I2398" s="493"/>
      <c r="J2398" s="494" t="str">
        <f>IF(I2398="","I열의 환율적용방법 선택",IF(I2398="개별환율", "직접입력 하세요.", IF(OR(I2398="가중평균환율",I2398="송금환율"), "직접입력 하세요.", IF(I2398="원화집행", 1, IF(I2398="월별평균환율(미화)",VLOOKUP(MONTH(A2398),월별평균환율!$B$34:$D$45,2,0), IF(I2398="월별평균환율(현지화)",VLOOKUP(MONTH(A2398),월별평균환율!$B$34:$D$45,3,0)))))))</f>
        <v>I열의 환율적용방법 선택</v>
      </c>
      <c r="K2398" s="495">
        <f t="shared" si="37"/>
        <v>0</v>
      </c>
      <c r="L2398" s="491"/>
      <c r="M2398" s="496"/>
      <c r="N2398" s="496"/>
    </row>
    <row r="2399" spans="1:14" x14ac:dyDescent="0.3">
      <c r="A2399" s="490"/>
      <c r="B2399" s="490"/>
      <c r="C2399" s="673" t="e">
        <f>VLOOKUP(F2399,DB!$D$4:$G$403,4,FALSE)</f>
        <v>#N/A</v>
      </c>
      <c r="D2399" s="674" t="e">
        <f>VLOOKUP(F2399,DB!$D$4:$G$403,3,FALSE)</f>
        <v>#N/A</v>
      </c>
      <c r="E2399" s="675" t="e">
        <f>VLOOKUP(F2399,DB!$D$4:$G$403,2,FALSE)</f>
        <v>#N/A</v>
      </c>
      <c r="F2399" s="491"/>
      <c r="G2399" s="491"/>
      <c r="H2399" s="492"/>
      <c r="I2399" s="493"/>
      <c r="J2399" s="494" t="str">
        <f>IF(I2399="","I열의 환율적용방법 선택",IF(I2399="개별환율", "직접입력 하세요.", IF(OR(I2399="가중평균환율",I2399="송금환율"), "직접입력 하세요.", IF(I2399="원화집행", 1, IF(I2399="월별평균환율(미화)",VLOOKUP(MONTH(A2399),월별평균환율!$B$34:$D$45,2,0), IF(I2399="월별평균환율(현지화)",VLOOKUP(MONTH(A2399),월별평균환율!$B$34:$D$45,3,0)))))))</f>
        <v>I열의 환율적용방법 선택</v>
      </c>
      <c r="K2399" s="495">
        <f t="shared" si="37"/>
        <v>0</v>
      </c>
      <c r="L2399" s="491"/>
      <c r="M2399" s="496"/>
      <c r="N2399" s="496"/>
    </row>
    <row r="2400" spans="1:14" x14ac:dyDescent="0.3">
      <c r="A2400" s="490"/>
      <c r="B2400" s="490"/>
      <c r="C2400" s="673" t="e">
        <f>VLOOKUP(F2400,DB!$D$4:$G$403,4,FALSE)</f>
        <v>#N/A</v>
      </c>
      <c r="D2400" s="674" t="e">
        <f>VLOOKUP(F2400,DB!$D$4:$G$403,3,FALSE)</f>
        <v>#N/A</v>
      </c>
      <c r="E2400" s="675" t="e">
        <f>VLOOKUP(F2400,DB!$D$4:$G$403,2,FALSE)</f>
        <v>#N/A</v>
      </c>
      <c r="F2400" s="491"/>
      <c r="G2400" s="491"/>
      <c r="H2400" s="492"/>
      <c r="I2400" s="493"/>
      <c r="J2400" s="494" t="str">
        <f>IF(I2400="","I열의 환율적용방법 선택",IF(I2400="개별환율", "직접입력 하세요.", IF(OR(I2400="가중평균환율",I2400="송금환율"), "직접입력 하세요.", IF(I2400="원화집행", 1, IF(I2400="월별평균환율(미화)",VLOOKUP(MONTH(A2400),월별평균환율!$B$34:$D$45,2,0), IF(I2400="월별평균환율(현지화)",VLOOKUP(MONTH(A2400),월별평균환율!$B$34:$D$45,3,0)))))))</f>
        <v>I열의 환율적용방법 선택</v>
      </c>
      <c r="K2400" s="495">
        <f t="shared" si="37"/>
        <v>0</v>
      </c>
      <c r="L2400" s="491"/>
      <c r="M2400" s="496"/>
      <c r="N2400" s="496"/>
    </row>
    <row r="2401" spans="1:14" x14ac:dyDescent="0.3">
      <c r="A2401" s="490"/>
      <c r="B2401" s="490"/>
      <c r="C2401" s="673" t="e">
        <f>VLOOKUP(F2401,DB!$D$4:$G$403,4,FALSE)</f>
        <v>#N/A</v>
      </c>
      <c r="D2401" s="674" t="e">
        <f>VLOOKUP(F2401,DB!$D$4:$G$403,3,FALSE)</f>
        <v>#N/A</v>
      </c>
      <c r="E2401" s="675" t="e">
        <f>VLOOKUP(F2401,DB!$D$4:$G$403,2,FALSE)</f>
        <v>#N/A</v>
      </c>
      <c r="F2401" s="491"/>
      <c r="G2401" s="491"/>
      <c r="H2401" s="492"/>
      <c r="I2401" s="493"/>
      <c r="J2401" s="494" t="str">
        <f>IF(I2401="","I열의 환율적용방법 선택",IF(I2401="개별환율", "직접입력 하세요.", IF(OR(I2401="가중평균환율",I2401="송금환율"), "직접입력 하세요.", IF(I2401="원화집행", 1, IF(I2401="월별평균환율(미화)",VLOOKUP(MONTH(A2401),월별평균환율!$B$34:$D$45,2,0), IF(I2401="월별평균환율(현지화)",VLOOKUP(MONTH(A2401),월별평균환율!$B$34:$D$45,3,0)))))))</f>
        <v>I열의 환율적용방법 선택</v>
      </c>
      <c r="K2401" s="495">
        <f t="shared" si="37"/>
        <v>0</v>
      </c>
      <c r="L2401" s="491"/>
      <c r="M2401" s="496"/>
      <c r="N2401" s="496"/>
    </row>
    <row r="2402" spans="1:14" x14ac:dyDescent="0.3">
      <c r="A2402" s="490"/>
      <c r="B2402" s="490"/>
      <c r="C2402" s="673" t="e">
        <f>VLOOKUP(F2402,DB!$D$4:$G$403,4,FALSE)</f>
        <v>#N/A</v>
      </c>
      <c r="D2402" s="674" t="e">
        <f>VLOOKUP(F2402,DB!$D$4:$G$403,3,FALSE)</f>
        <v>#N/A</v>
      </c>
      <c r="E2402" s="675" t="e">
        <f>VLOOKUP(F2402,DB!$D$4:$G$403,2,FALSE)</f>
        <v>#N/A</v>
      </c>
      <c r="F2402" s="491"/>
      <c r="G2402" s="491"/>
      <c r="H2402" s="492"/>
      <c r="I2402" s="493"/>
      <c r="J2402" s="494" t="str">
        <f>IF(I2402="","I열의 환율적용방법 선택",IF(I2402="개별환율", "직접입력 하세요.", IF(OR(I2402="가중평균환율",I2402="송금환율"), "직접입력 하세요.", IF(I2402="원화집행", 1, IF(I2402="월별평균환율(미화)",VLOOKUP(MONTH(A2402),월별평균환율!$B$34:$D$45,2,0), IF(I2402="월별평균환율(현지화)",VLOOKUP(MONTH(A2402),월별평균환율!$B$34:$D$45,3,0)))))))</f>
        <v>I열의 환율적용방법 선택</v>
      </c>
      <c r="K2402" s="495">
        <f t="shared" si="37"/>
        <v>0</v>
      </c>
      <c r="L2402" s="491"/>
      <c r="M2402" s="496"/>
      <c r="N2402" s="496"/>
    </row>
    <row r="2403" spans="1:14" x14ac:dyDescent="0.3">
      <c r="A2403" s="490"/>
      <c r="B2403" s="490"/>
      <c r="C2403" s="673" t="e">
        <f>VLOOKUP(F2403,DB!$D$4:$G$403,4,FALSE)</f>
        <v>#N/A</v>
      </c>
      <c r="D2403" s="674" t="e">
        <f>VLOOKUP(F2403,DB!$D$4:$G$403,3,FALSE)</f>
        <v>#N/A</v>
      </c>
      <c r="E2403" s="675" t="e">
        <f>VLOOKUP(F2403,DB!$D$4:$G$403,2,FALSE)</f>
        <v>#N/A</v>
      </c>
      <c r="F2403" s="491"/>
      <c r="G2403" s="491"/>
      <c r="H2403" s="492"/>
      <c r="I2403" s="493"/>
      <c r="J2403" s="494" t="str">
        <f>IF(I2403="","I열의 환율적용방법 선택",IF(I2403="개별환율", "직접입력 하세요.", IF(OR(I2403="가중평균환율",I2403="송금환율"), "직접입력 하세요.", IF(I2403="원화집행", 1, IF(I2403="월별평균환율(미화)",VLOOKUP(MONTH(A2403),월별평균환율!$B$34:$D$45,2,0), IF(I2403="월별평균환율(현지화)",VLOOKUP(MONTH(A2403),월별평균환율!$B$34:$D$45,3,0)))))))</f>
        <v>I열의 환율적용방법 선택</v>
      </c>
      <c r="K2403" s="495">
        <f t="shared" si="37"/>
        <v>0</v>
      </c>
      <c r="L2403" s="491"/>
      <c r="M2403" s="496"/>
      <c r="N2403" s="496"/>
    </row>
    <row r="2404" spans="1:14" x14ac:dyDescent="0.3">
      <c r="A2404" s="490"/>
      <c r="B2404" s="490"/>
      <c r="C2404" s="673" t="e">
        <f>VLOOKUP(F2404,DB!$D$4:$G$403,4,FALSE)</f>
        <v>#N/A</v>
      </c>
      <c r="D2404" s="674" t="e">
        <f>VLOOKUP(F2404,DB!$D$4:$G$403,3,FALSE)</f>
        <v>#N/A</v>
      </c>
      <c r="E2404" s="675" t="e">
        <f>VLOOKUP(F2404,DB!$D$4:$G$403,2,FALSE)</f>
        <v>#N/A</v>
      </c>
      <c r="F2404" s="491"/>
      <c r="G2404" s="491"/>
      <c r="H2404" s="492"/>
      <c r="I2404" s="493"/>
      <c r="J2404" s="494" t="str">
        <f>IF(I2404="","I열의 환율적용방법 선택",IF(I2404="개별환율", "직접입력 하세요.", IF(OR(I2404="가중평균환율",I2404="송금환율"), "직접입력 하세요.", IF(I2404="원화집행", 1, IF(I2404="월별평균환율(미화)",VLOOKUP(MONTH(A2404),월별평균환율!$B$34:$D$45,2,0), IF(I2404="월별평균환율(현지화)",VLOOKUP(MONTH(A2404),월별평균환율!$B$34:$D$45,3,0)))))))</f>
        <v>I열의 환율적용방법 선택</v>
      </c>
      <c r="K2404" s="495">
        <f t="shared" si="37"/>
        <v>0</v>
      </c>
      <c r="L2404" s="491"/>
      <c r="M2404" s="496"/>
      <c r="N2404" s="496"/>
    </row>
    <row r="2405" spans="1:14" x14ac:dyDescent="0.3">
      <c r="A2405" s="490"/>
      <c r="B2405" s="490"/>
      <c r="C2405" s="673" t="e">
        <f>VLOOKUP(F2405,DB!$D$4:$G$403,4,FALSE)</f>
        <v>#N/A</v>
      </c>
      <c r="D2405" s="674" t="e">
        <f>VLOOKUP(F2405,DB!$D$4:$G$403,3,FALSE)</f>
        <v>#N/A</v>
      </c>
      <c r="E2405" s="675" t="e">
        <f>VLOOKUP(F2405,DB!$D$4:$G$403,2,FALSE)</f>
        <v>#N/A</v>
      </c>
      <c r="F2405" s="491"/>
      <c r="G2405" s="491"/>
      <c r="H2405" s="492"/>
      <c r="I2405" s="493"/>
      <c r="J2405" s="494" t="str">
        <f>IF(I2405="","I열의 환율적용방법 선택",IF(I2405="개별환율", "직접입력 하세요.", IF(OR(I2405="가중평균환율",I2405="송금환율"), "직접입력 하세요.", IF(I2405="원화집행", 1, IF(I2405="월별평균환율(미화)",VLOOKUP(MONTH(A2405),월별평균환율!$B$34:$D$45,2,0), IF(I2405="월별평균환율(현지화)",VLOOKUP(MONTH(A2405),월별평균환율!$B$34:$D$45,3,0)))))))</f>
        <v>I열의 환율적용방법 선택</v>
      </c>
      <c r="K2405" s="495">
        <f t="shared" si="37"/>
        <v>0</v>
      </c>
      <c r="L2405" s="491"/>
      <c r="M2405" s="496"/>
      <c r="N2405" s="496"/>
    </row>
    <row r="2406" spans="1:14" x14ac:dyDescent="0.3">
      <c r="A2406" s="490"/>
      <c r="B2406" s="490"/>
      <c r="C2406" s="673" t="e">
        <f>VLOOKUP(F2406,DB!$D$4:$G$403,4,FALSE)</f>
        <v>#N/A</v>
      </c>
      <c r="D2406" s="674" t="e">
        <f>VLOOKUP(F2406,DB!$D$4:$G$403,3,FALSE)</f>
        <v>#N/A</v>
      </c>
      <c r="E2406" s="675" t="e">
        <f>VLOOKUP(F2406,DB!$D$4:$G$403,2,FALSE)</f>
        <v>#N/A</v>
      </c>
      <c r="F2406" s="491"/>
      <c r="G2406" s="491"/>
      <c r="H2406" s="492"/>
      <c r="I2406" s="493"/>
      <c r="J2406" s="494" t="str">
        <f>IF(I2406="","I열의 환율적용방법 선택",IF(I2406="개별환율", "직접입력 하세요.", IF(OR(I2406="가중평균환율",I2406="송금환율"), "직접입력 하세요.", IF(I2406="원화집행", 1, IF(I2406="월별평균환율(미화)",VLOOKUP(MONTH(A2406),월별평균환율!$B$34:$D$45,2,0), IF(I2406="월별평균환율(현지화)",VLOOKUP(MONTH(A2406),월별평균환율!$B$34:$D$45,3,0)))))))</f>
        <v>I열의 환율적용방법 선택</v>
      </c>
      <c r="K2406" s="495">
        <f t="shared" si="37"/>
        <v>0</v>
      </c>
      <c r="L2406" s="491"/>
      <c r="M2406" s="496"/>
      <c r="N2406" s="496"/>
    </row>
    <row r="2407" spans="1:14" x14ac:dyDescent="0.3">
      <c r="A2407" s="490"/>
      <c r="B2407" s="490"/>
      <c r="C2407" s="673" t="e">
        <f>VLOOKUP(F2407,DB!$D$4:$G$403,4,FALSE)</f>
        <v>#N/A</v>
      </c>
      <c r="D2407" s="674" t="e">
        <f>VLOOKUP(F2407,DB!$D$4:$G$403,3,FALSE)</f>
        <v>#N/A</v>
      </c>
      <c r="E2407" s="675" t="e">
        <f>VLOOKUP(F2407,DB!$D$4:$G$403,2,FALSE)</f>
        <v>#N/A</v>
      </c>
      <c r="F2407" s="491"/>
      <c r="G2407" s="491"/>
      <c r="H2407" s="492"/>
      <c r="I2407" s="493"/>
      <c r="J2407" s="494" t="str">
        <f>IF(I2407="","I열의 환율적용방법 선택",IF(I2407="개별환율", "직접입력 하세요.", IF(OR(I2407="가중평균환율",I2407="송금환율"), "직접입력 하세요.", IF(I2407="원화집행", 1, IF(I2407="월별평균환율(미화)",VLOOKUP(MONTH(A2407),월별평균환율!$B$34:$D$45,2,0), IF(I2407="월별평균환율(현지화)",VLOOKUP(MONTH(A2407),월별평균환율!$B$34:$D$45,3,0)))))))</f>
        <v>I열의 환율적용방법 선택</v>
      </c>
      <c r="K2407" s="495">
        <f t="shared" si="37"/>
        <v>0</v>
      </c>
      <c r="L2407" s="491"/>
      <c r="M2407" s="496"/>
      <c r="N2407" s="496"/>
    </row>
    <row r="2408" spans="1:14" x14ac:dyDescent="0.3">
      <c r="A2408" s="490"/>
      <c r="B2408" s="490"/>
      <c r="C2408" s="673" t="e">
        <f>VLOOKUP(F2408,DB!$D$4:$G$403,4,FALSE)</f>
        <v>#N/A</v>
      </c>
      <c r="D2408" s="674" t="e">
        <f>VLOOKUP(F2408,DB!$D$4:$G$403,3,FALSE)</f>
        <v>#N/A</v>
      </c>
      <c r="E2408" s="675" t="e">
        <f>VLOOKUP(F2408,DB!$D$4:$G$403,2,FALSE)</f>
        <v>#N/A</v>
      </c>
      <c r="F2408" s="491"/>
      <c r="G2408" s="491"/>
      <c r="H2408" s="492"/>
      <c r="I2408" s="493"/>
      <c r="J2408" s="494" t="str">
        <f>IF(I2408="","I열의 환율적용방법 선택",IF(I2408="개별환율", "직접입력 하세요.", IF(OR(I2408="가중평균환율",I2408="송금환율"), "직접입력 하세요.", IF(I2408="원화집행", 1, IF(I2408="월별평균환율(미화)",VLOOKUP(MONTH(A2408),월별평균환율!$B$34:$D$45,2,0), IF(I2408="월별평균환율(현지화)",VLOOKUP(MONTH(A2408),월별평균환율!$B$34:$D$45,3,0)))))))</f>
        <v>I열의 환율적용방법 선택</v>
      </c>
      <c r="K2408" s="495">
        <f t="shared" si="37"/>
        <v>0</v>
      </c>
      <c r="L2408" s="491"/>
      <c r="M2408" s="496"/>
      <c r="N2408" s="496"/>
    </row>
    <row r="2409" spans="1:14" x14ac:dyDescent="0.3">
      <c r="A2409" s="490"/>
      <c r="B2409" s="490"/>
      <c r="C2409" s="673" t="e">
        <f>VLOOKUP(F2409,DB!$D$4:$G$403,4,FALSE)</f>
        <v>#N/A</v>
      </c>
      <c r="D2409" s="674" t="e">
        <f>VLOOKUP(F2409,DB!$D$4:$G$403,3,FALSE)</f>
        <v>#N/A</v>
      </c>
      <c r="E2409" s="675" t="e">
        <f>VLOOKUP(F2409,DB!$D$4:$G$403,2,FALSE)</f>
        <v>#N/A</v>
      </c>
      <c r="F2409" s="491"/>
      <c r="G2409" s="491"/>
      <c r="H2409" s="492"/>
      <c r="I2409" s="493"/>
      <c r="J2409" s="494" t="str">
        <f>IF(I2409="","I열의 환율적용방법 선택",IF(I2409="개별환율", "직접입력 하세요.", IF(OR(I2409="가중평균환율",I2409="송금환율"), "직접입력 하세요.", IF(I2409="원화집행", 1, IF(I2409="월별평균환율(미화)",VLOOKUP(MONTH(A2409),월별평균환율!$B$34:$D$45,2,0), IF(I2409="월별평균환율(현지화)",VLOOKUP(MONTH(A2409),월별평균환율!$B$34:$D$45,3,0)))))))</f>
        <v>I열의 환율적용방법 선택</v>
      </c>
      <c r="K2409" s="495">
        <f t="shared" si="37"/>
        <v>0</v>
      </c>
      <c r="L2409" s="491"/>
      <c r="M2409" s="496"/>
      <c r="N2409" s="496"/>
    </row>
    <row r="2410" spans="1:14" x14ac:dyDescent="0.3">
      <c r="A2410" s="490"/>
      <c r="B2410" s="490"/>
      <c r="C2410" s="673" t="e">
        <f>VLOOKUP(F2410,DB!$D$4:$G$403,4,FALSE)</f>
        <v>#N/A</v>
      </c>
      <c r="D2410" s="674" t="e">
        <f>VLOOKUP(F2410,DB!$D$4:$G$403,3,FALSE)</f>
        <v>#N/A</v>
      </c>
      <c r="E2410" s="675" t="e">
        <f>VLOOKUP(F2410,DB!$D$4:$G$403,2,FALSE)</f>
        <v>#N/A</v>
      </c>
      <c r="F2410" s="491"/>
      <c r="G2410" s="491"/>
      <c r="H2410" s="492"/>
      <c r="I2410" s="493"/>
      <c r="J2410" s="494" t="str">
        <f>IF(I2410="","I열의 환율적용방법 선택",IF(I2410="개별환율", "직접입력 하세요.", IF(OR(I2410="가중평균환율",I2410="송금환율"), "직접입력 하세요.", IF(I2410="원화집행", 1, IF(I2410="월별평균환율(미화)",VLOOKUP(MONTH(A2410),월별평균환율!$B$34:$D$45,2,0), IF(I2410="월별평균환율(현지화)",VLOOKUP(MONTH(A2410),월별평균환율!$B$34:$D$45,3,0)))))))</f>
        <v>I열의 환율적용방법 선택</v>
      </c>
      <c r="K2410" s="495">
        <f t="shared" si="37"/>
        <v>0</v>
      </c>
      <c r="L2410" s="491"/>
      <c r="M2410" s="496"/>
      <c r="N2410" s="496"/>
    </row>
    <row r="2411" spans="1:14" x14ac:dyDescent="0.3">
      <c r="A2411" s="490"/>
      <c r="B2411" s="490"/>
      <c r="C2411" s="673" t="e">
        <f>VLOOKUP(F2411,DB!$D$4:$G$403,4,FALSE)</f>
        <v>#N/A</v>
      </c>
      <c r="D2411" s="674" t="e">
        <f>VLOOKUP(F2411,DB!$D$4:$G$403,3,FALSE)</f>
        <v>#N/A</v>
      </c>
      <c r="E2411" s="675" t="e">
        <f>VLOOKUP(F2411,DB!$D$4:$G$403,2,FALSE)</f>
        <v>#N/A</v>
      </c>
      <c r="F2411" s="491"/>
      <c r="G2411" s="491"/>
      <c r="H2411" s="492"/>
      <c r="I2411" s="493"/>
      <c r="J2411" s="494" t="str">
        <f>IF(I2411="","I열의 환율적용방법 선택",IF(I2411="개별환율", "직접입력 하세요.", IF(OR(I2411="가중평균환율",I2411="송금환율"), "직접입력 하세요.", IF(I2411="원화집행", 1, IF(I2411="월별평균환율(미화)",VLOOKUP(MONTH(A2411),월별평균환율!$B$34:$D$45,2,0), IF(I2411="월별평균환율(현지화)",VLOOKUP(MONTH(A2411),월별평균환율!$B$34:$D$45,3,0)))))))</f>
        <v>I열의 환율적용방법 선택</v>
      </c>
      <c r="K2411" s="495">
        <f t="shared" si="37"/>
        <v>0</v>
      </c>
      <c r="L2411" s="491"/>
      <c r="M2411" s="496"/>
      <c r="N2411" s="496"/>
    </row>
    <row r="2412" spans="1:14" x14ac:dyDescent="0.3">
      <c r="A2412" s="490"/>
      <c r="B2412" s="490"/>
      <c r="C2412" s="673" t="e">
        <f>VLOOKUP(F2412,DB!$D$4:$G$403,4,FALSE)</f>
        <v>#N/A</v>
      </c>
      <c r="D2412" s="674" t="e">
        <f>VLOOKUP(F2412,DB!$D$4:$G$403,3,FALSE)</f>
        <v>#N/A</v>
      </c>
      <c r="E2412" s="675" t="e">
        <f>VLOOKUP(F2412,DB!$D$4:$G$403,2,FALSE)</f>
        <v>#N/A</v>
      </c>
      <c r="F2412" s="491"/>
      <c r="G2412" s="491"/>
      <c r="H2412" s="492"/>
      <c r="I2412" s="493"/>
      <c r="J2412" s="494" t="str">
        <f>IF(I2412="","I열의 환율적용방법 선택",IF(I2412="개별환율", "직접입력 하세요.", IF(OR(I2412="가중평균환율",I2412="송금환율"), "직접입력 하세요.", IF(I2412="원화집행", 1, IF(I2412="월별평균환율(미화)",VLOOKUP(MONTH(A2412),월별평균환율!$B$34:$D$45,2,0), IF(I2412="월별평균환율(현지화)",VLOOKUP(MONTH(A2412),월별평균환율!$B$34:$D$45,3,0)))))))</f>
        <v>I열의 환율적용방법 선택</v>
      </c>
      <c r="K2412" s="495">
        <f t="shared" si="37"/>
        <v>0</v>
      </c>
      <c r="L2412" s="491"/>
      <c r="M2412" s="496"/>
      <c r="N2412" s="496"/>
    </row>
    <row r="2413" spans="1:14" x14ac:dyDescent="0.3">
      <c r="A2413" s="490"/>
      <c r="B2413" s="490"/>
      <c r="C2413" s="673" t="e">
        <f>VLOOKUP(F2413,DB!$D$4:$G$403,4,FALSE)</f>
        <v>#N/A</v>
      </c>
      <c r="D2413" s="674" t="e">
        <f>VLOOKUP(F2413,DB!$D$4:$G$403,3,FALSE)</f>
        <v>#N/A</v>
      </c>
      <c r="E2413" s="675" t="e">
        <f>VLOOKUP(F2413,DB!$D$4:$G$403,2,FALSE)</f>
        <v>#N/A</v>
      </c>
      <c r="F2413" s="491"/>
      <c r="G2413" s="491"/>
      <c r="H2413" s="492"/>
      <c r="I2413" s="493"/>
      <c r="J2413" s="494" t="str">
        <f>IF(I2413="","I열의 환율적용방법 선택",IF(I2413="개별환율", "직접입력 하세요.", IF(OR(I2413="가중평균환율",I2413="송금환율"), "직접입력 하세요.", IF(I2413="원화집행", 1, IF(I2413="월별평균환율(미화)",VLOOKUP(MONTH(A2413),월별평균환율!$B$34:$D$45,2,0), IF(I2413="월별평균환율(현지화)",VLOOKUP(MONTH(A2413),월별평균환율!$B$34:$D$45,3,0)))))))</f>
        <v>I열의 환율적용방법 선택</v>
      </c>
      <c r="K2413" s="495">
        <f t="shared" si="37"/>
        <v>0</v>
      </c>
      <c r="L2413" s="491"/>
      <c r="M2413" s="496"/>
      <c r="N2413" s="496"/>
    </row>
    <row r="2414" spans="1:14" x14ac:dyDescent="0.3">
      <c r="A2414" s="490"/>
      <c r="B2414" s="490"/>
      <c r="C2414" s="673" t="e">
        <f>VLOOKUP(F2414,DB!$D$4:$G$403,4,FALSE)</f>
        <v>#N/A</v>
      </c>
      <c r="D2414" s="674" t="e">
        <f>VLOOKUP(F2414,DB!$D$4:$G$403,3,FALSE)</f>
        <v>#N/A</v>
      </c>
      <c r="E2414" s="675" t="e">
        <f>VLOOKUP(F2414,DB!$D$4:$G$403,2,FALSE)</f>
        <v>#N/A</v>
      </c>
      <c r="F2414" s="491"/>
      <c r="G2414" s="491"/>
      <c r="H2414" s="492"/>
      <c r="I2414" s="493"/>
      <c r="J2414" s="494" t="str">
        <f>IF(I2414="","I열의 환율적용방법 선택",IF(I2414="개별환율", "직접입력 하세요.", IF(OR(I2414="가중평균환율",I2414="송금환율"), "직접입력 하세요.", IF(I2414="원화집행", 1, IF(I2414="월별평균환율(미화)",VLOOKUP(MONTH(A2414),월별평균환율!$B$34:$D$45,2,0), IF(I2414="월별평균환율(현지화)",VLOOKUP(MONTH(A2414),월별평균환율!$B$34:$D$45,3,0)))))))</f>
        <v>I열의 환율적용방법 선택</v>
      </c>
      <c r="K2414" s="495">
        <f t="shared" si="37"/>
        <v>0</v>
      </c>
      <c r="L2414" s="491"/>
      <c r="M2414" s="496"/>
      <c r="N2414" s="496"/>
    </row>
    <row r="2415" spans="1:14" x14ac:dyDescent="0.3">
      <c r="A2415" s="490"/>
      <c r="B2415" s="490"/>
      <c r="C2415" s="673" t="e">
        <f>VLOOKUP(F2415,DB!$D$4:$G$403,4,FALSE)</f>
        <v>#N/A</v>
      </c>
      <c r="D2415" s="674" t="e">
        <f>VLOOKUP(F2415,DB!$D$4:$G$403,3,FALSE)</f>
        <v>#N/A</v>
      </c>
      <c r="E2415" s="675" t="e">
        <f>VLOOKUP(F2415,DB!$D$4:$G$403,2,FALSE)</f>
        <v>#N/A</v>
      </c>
      <c r="F2415" s="491"/>
      <c r="G2415" s="491"/>
      <c r="H2415" s="492"/>
      <c r="I2415" s="493"/>
      <c r="J2415" s="494" t="str">
        <f>IF(I2415="","I열의 환율적용방법 선택",IF(I2415="개별환율", "직접입력 하세요.", IF(OR(I2415="가중평균환율",I2415="송금환율"), "직접입력 하세요.", IF(I2415="원화집행", 1, IF(I2415="월별평균환율(미화)",VLOOKUP(MONTH(A2415),월별평균환율!$B$34:$D$45,2,0), IF(I2415="월별평균환율(현지화)",VLOOKUP(MONTH(A2415),월별평균환율!$B$34:$D$45,3,0)))))))</f>
        <v>I열의 환율적용방법 선택</v>
      </c>
      <c r="K2415" s="495">
        <f t="shared" si="37"/>
        <v>0</v>
      </c>
      <c r="L2415" s="491"/>
      <c r="M2415" s="496"/>
      <c r="N2415" s="496"/>
    </row>
    <row r="2416" spans="1:14" x14ac:dyDescent="0.3">
      <c r="A2416" s="490"/>
      <c r="B2416" s="490"/>
      <c r="C2416" s="673" t="e">
        <f>VLOOKUP(F2416,DB!$D$4:$G$403,4,FALSE)</f>
        <v>#N/A</v>
      </c>
      <c r="D2416" s="674" t="e">
        <f>VLOOKUP(F2416,DB!$D$4:$G$403,3,FALSE)</f>
        <v>#N/A</v>
      </c>
      <c r="E2416" s="675" t="e">
        <f>VLOOKUP(F2416,DB!$D$4:$G$403,2,FALSE)</f>
        <v>#N/A</v>
      </c>
      <c r="F2416" s="491"/>
      <c r="G2416" s="491"/>
      <c r="H2416" s="492"/>
      <c r="I2416" s="493"/>
      <c r="J2416" s="494" t="str">
        <f>IF(I2416="","I열의 환율적용방법 선택",IF(I2416="개별환율", "직접입력 하세요.", IF(OR(I2416="가중평균환율",I2416="송금환율"), "직접입력 하세요.", IF(I2416="원화집행", 1, IF(I2416="월별평균환율(미화)",VLOOKUP(MONTH(A2416),월별평균환율!$B$34:$D$45,2,0), IF(I2416="월별평균환율(현지화)",VLOOKUP(MONTH(A2416),월별평균환율!$B$34:$D$45,3,0)))))))</f>
        <v>I열의 환율적용방법 선택</v>
      </c>
      <c r="K2416" s="495">
        <f t="shared" si="37"/>
        <v>0</v>
      </c>
      <c r="L2416" s="491"/>
      <c r="M2416" s="496"/>
      <c r="N2416" s="496"/>
    </row>
    <row r="2417" spans="1:14" x14ac:dyDescent="0.3">
      <c r="A2417" s="490"/>
      <c r="B2417" s="490"/>
      <c r="C2417" s="673" t="e">
        <f>VLOOKUP(F2417,DB!$D$4:$G$403,4,FALSE)</f>
        <v>#N/A</v>
      </c>
      <c r="D2417" s="674" t="e">
        <f>VLOOKUP(F2417,DB!$D$4:$G$403,3,FALSE)</f>
        <v>#N/A</v>
      </c>
      <c r="E2417" s="675" t="e">
        <f>VLOOKUP(F2417,DB!$D$4:$G$403,2,FALSE)</f>
        <v>#N/A</v>
      </c>
      <c r="F2417" s="491"/>
      <c r="G2417" s="491"/>
      <c r="H2417" s="492"/>
      <c r="I2417" s="493"/>
      <c r="J2417" s="494" t="str">
        <f>IF(I2417="","I열의 환율적용방법 선택",IF(I2417="개별환율", "직접입력 하세요.", IF(OR(I2417="가중평균환율",I2417="송금환율"), "직접입력 하세요.", IF(I2417="원화집행", 1, IF(I2417="월별평균환율(미화)",VLOOKUP(MONTH(A2417),월별평균환율!$B$34:$D$45,2,0), IF(I2417="월별평균환율(현지화)",VLOOKUP(MONTH(A2417),월별평균환율!$B$34:$D$45,3,0)))))))</f>
        <v>I열의 환율적용방법 선택</v>
      </c>
      <c r="K2417" s="495">
        <f t="shared" si="37"/>
        <v>0</v>
      </c>
      <c r="L2417" s="491"/>
      <c r="M2417" s="496"/>
      <c r="N2417" s="496"/>
    </row>
    <row r="2418" spans="1:14" x14ac:dyDescent="0.3">
      <c r="A2418" s="490"/>
      <c r="B2418" s="490"/>
      <c r="C2418" s="673" t="e">
        <f>VLOOKUP(F2418,DB!$D$4:$G$403,4,FALSE)</f>
        <v>#N/A</v>
      </c>
      <c r="D2418" s="674" t="e">
        <f>VLOOKUP(F2418,DB!$D$4:$G$403,3,FALSE)</f>
        <v>#N/A</v>
      </c>
      <c r="E2418" s="675" t="e">
        <f>VLOOKUP(F2418,DB!$D$4:$G$403,2,FALSE)</f>
        <v>#N/A</v>
      </c>
      <c r="F2418" s="491"/>
      <c r="G2418" s="491"/>
      <c r="H2418" s="492"/>
      <c r="I2418" s="493"/>
      <c r="J2418" s="494" t="str">
        <f>IF(I2418="","I열의 환율적용방법 선택",IF(I2418="개별환율", "직접입력 하세요.", IF(OR(I2418="가중평균환율",I2418="송금환율"), "직접입력 하세요.", IF(I2418="원화집행", 1, IF(I2418="월별평균환율(미화)",VLOOKUP(MONTH(A2418),월별평균환율!$B$34:$D$45,2,0), IF(I2418="월별평균환율(현지화)",VLOOKUP(MONTH(A2418),월별평균환율!$B$34:$D$45,3,0)))))))</f>
        <v>I열의 환율적용방법 선택</v>
      </c>
      <c r="K2418" s="495">
        <f t="shared" si="37"/>
        <v>0</v>
      </c>
      <c r="L2418" s="491"/>
      <c r="M2418" s="496"/>
      <c r="N2418" s="496"/>
    </row>
    <row r="2419" spans="1:14" x14ac:dyDescent="0.3">
      <c r="A2419" s="490"/>
      <c r="B2419" s="490"/>
      <c r="C2419" s="673" t="e">
        <f>VLOOKUP(F2419,DB!$D$4:$G$403,4,FALSE)</f>
        <v>#N/A</v>
      </c>
      <c r="D2419" s="674" t="e">
        <f>VLOOKUP(F2419,DB!$D$4:$G$403,3,FALSE)</f>
        <v>#N/A</v>
      </c>
      <c r="E2419" s="675" t="e">
        <f>VLOOKUP(F2419,DB!$D$4:$G$403,2,FALSE)</f>
        <v>#N/A</v>
      </c>
      <c r="F2419" s="491"/>
      <c r="G2419" s="491"/>
      <c r="H2419" s="492"/>
      <c r="I2419" s="493"/>
      <c r="J2419" s="494" t="str">
        <f>IF(I2419="","I열의 환율적용방법 선택",IF(I2419="개별환율", "직접입력 하세요.", IF(OR(I2419="가중평균환율",I2419="송금환율"), "직접입력 하세요.", IF(I2419="원화집행", 1, IF(I2419="월별평균환율(미화)",VLOOKUP(MONTH(A2419),월별평균환율!$B$34:$D$45,2,0), IF(I2419="월별평균환율(현지화)",VLOOKUP(MONTH(A2419),월별평균환율!$B$34:$D$45,3,0)))))))</f>
        <v>I열의 환율적용방법 선택</v>
      </c>
      <c r="K2419" s="495">
        <f t="shared" si="37"/>
        <v>0</v>
      </c>
      <c r="L2419" s="491"/>
      <c r="M2419" s="496"/>
      <c r="N2419" s="496"/>
    </row>
    <row r="2420" spans="1:14" x14ac:dyDescent="0.3">
      <c r="A2420" s="490"/>
      <c r="B2420" s="490"/>
      <c r="C2420" s="673" t="e">
        <f>VLOOKUP(F2420,DB!$D$4:$G$403,4,FALSE)</f>
        <v>#N/A</v>
      </c>
      <c r="D2420" s="674" t="e">
        <f>VLOOKUP(F2420,DB!$D$4:$G$403,3,FALSE)</f>
        <v>#N/A</v>
      </c>
      <c r="E2420" s="675" t="e">
        <f>VLOOKUP(F2420,DB!$D$4:$G$403,2,FALSE)</f>
        <v>#N/A</v>
      </c>
      <c r="F2420" s="491"/>
      <c r="G2420" s="491"/>
      <c r="H2420" s="492"/>
      <c r="I2420" s="493"/>
      <c r="J2420" s="494" t="str">
        <f>IF(I2420="","I열의 환율적용방법 선택",IF(I2420="개별환율", "직접입력 하세요.", IF(OR(I2420="가중평균환율",I2420="송금환율"), "직접입력 하세요.", IF(I2420="원화집행", 1, IF(I2420="월별평균환율(미화)",VLOOKUP(MONTH(A2420),월별평균환율!$B$34:$D$45,2,0), IF(I2420="월별평균환율(현지화)",VLOOKUP(MONTH(A2420),월별평균환율!$B$34:$D$45,3,0)))))))</f>
        <v>I열의 환율적용방법 선택</v>
      </c>
      <c r="K2420" s="495">
        <f t="shared" si="37"/>
        <v>0</v>
      </c>
      <c r="L2420" s="491"/>
      <c r="M2420" s="496"/>
      <c r="N2420" s="496"/>
    </row>
    <row r="2421" spans="1:14" x14ac:dyDescent="0.3">
      <c r="A2421" s="490"/>
      <c r="B2421" s="490"/>
      <c r="C2421" s="673" t="e">
        <f>VLOOKUP(F2421,DB!$D$4:$G$403,4,FALSE)</f>
        <v>#N/A</v>
      </c>
      <c r="D2421" s="674" t="e">
        <f>VLOOKUP(F2421,DB!$D$4:$G$403,3,FALSE)</f>
        <v>#N/A</v>
      </c>
      <c r="E2421" s="675" t="e">
        <f>VLOOKUP(F2421,DB!$D$4:$G$403,2,FALSE)</f>
        <v>#N/A</v>
      </c>
      <c r="F2421" s="491"/>
      <c r="G2421" s="491"/>
      <c r="H2421" s="492"/>
      <c r="I2421" s="493"/>
      <c r="J2421" s="494" t="str">
        <f>IF(I2421="","I열의 환율적용방법 선택",IF(I2421="개별환율", "직접입력 하세요.", IF(OR(I2421="가중평균환율",I2421="송금환율"), "직접입력 하세요.", IF(I2421="원화집행", 1, IF(I2421="월별평균환율(미화)",VLOOKUP(MONTH(A2421),월별평균환율!$B$34:$D$45,2,0), IF(I2421="월별평균환율(현지화)",VLOOKUP(MONTH(A2421),월별평균환율!$B$34:$D$45,3,0)))))))</f>
        <v>I열의 환율적용방법 선택</v>
      </c>
      <c r="K2421" s="495">
        <f t="shared" si="37"/>
        <v>0</v>
      </c>
      <c r="L2421" s="491"/>
      <c r="M2421" s="496"/>
      <c r="N2421" s="496"/>
    </row>
    <row r="2422" spans="1:14" x14ac:dyDescent="0.3">
      <c r="A2422" s="490"/>
      <c r="B2422" s="490"/>
      <c r="C2422" s="673" t="e">
        <f>VLOOKUP(F2422,DB!$D$4:$G$403,4,FALSE)</f>
        <v>#N/A</v>
      </c>
      <c r="D2422" s="674" t="e">
        <f>VLOOKUP(F2422,DB!$D$4:$G$403,3,FALSE)</f>
        <v>#N/A</v>
      </c>
      <c r="E2422" s="675" t="e">
        <f>VLOOKUP(F2422,DB!$D$4:$G$403,2,FALSE)</f>
        <v>#N/A</v>
      </c>
      <c r="F2422" s="491"/>
      <c r="G2422" s="491"/>
      <c r="H2422" s="492"/>
      <c r="I2422" s="493"/>
      <c r="J2422" s="494" t="str">
        <f>IF(I2422="","I열의 환율적용방법 선택",IF(I2422="개별환율", "직접입력 하세요.", IF(OR(I2422="가중평균환율",I2422="송금환율"), "직접입력 하세요.", IF(I2422="원화집행", 1, IF(I2422="월별평균환율(미화)",VLOOKUP(MONTH(A2422),월별평균환율!$B$34:$D$45,2,0), IF(I2422="월별평균환율(현지화)",VLOOKUP(MONTH(A2422),월별평균환율!$B$34:$D$45,3,0)))))))</f>
        <v>I열의 환율적용방법 선택</v>
      </c>
      <c r="K2422" s="495">
        <f t="shared" si="37"/>
        <v>0</v>
      </c>
      <c r="L2422" s="491"/>
      <c r="M2422" s="496"/>
      <c r="N2422" s="496"/>
    </row>
    <row r="2423" spans="1:14" x14ac:dyDescent="0.3">
      <c r="A2423" s="490"/>
      <c r="B2423" s="490"/>
      <c r="C2423" s="673" t="e">
        <f>VLOOKUP(F2423,DB!$D$4:$G$403,4,FALSE)</f>
        <v>#N/A</v>
      </c>
      <c r="D2423" s="674" t="e">
        <f>VLOOKUP(F2423,DB!$D$4:$G$403,3,FALSE)</f>
        <v>#N/A</v>
      </c>
      <c r="E2423" s="675" t="e">
        <f>VLOOKUP(F2423,DB!$D$4:$G$403,2,FALSE)</f>
        <v>#N/A</v>
      </c>
      <c r="F2423" s="491"/>
      <c r="G2423" s="491"/>
      <c r="H2423" s="492"/>
      <c r="I2423" s="493"/>
      <c r="J2423" s="494" t="str">
        <f>IF(I2423="","I열의 환율적용방법 선택",IF(I2423="개별환율", "직접입력 하세요.", IF(OR(I2423="가중평균환율",I2423="송금환율"), "직접입력 하세요.", IF(I2423="원화집행", 1, IF(I2423="월별평균환율(미화)",VLOOKUP(MONTH(A2423),월별평균환율!$B$34:$D$45,2,0), IF(I2423="월별평균환율(현지화)",VLOOKUP(MONTH(A2423),월별평균환율!$B$34:$D$45,3,0)))))))</f>
        <v>I열의 환율적용방법 선택</v>
      </c>
      <c r="K2423" s="495">
        <f t="shared" si="37"/>
        <v>0</v>
      </c>
      <c r="L2423" s="491"/>
      <c r="M2423" s="496"/>
      <c r="N2423" s="496"/>
    </row>
    <row r="2424" spans="1:14" x14ac:dyDescent="0.3">
      <c r="A2424" s="490"/>
      <c r="B2424" s="490"/>
      <c r="C2424" s="673" t="e">
        <f>VLOOKUP(F2424,DB!$D$4:$G$403,4,FALSE)</f>
        <v>#N/A</v>
      </c>
      <c r="D2424" s="674" t="e">
        <f>VLOOKUP(F2424,DB!$D$4:$G$403,3,FALSE)</f>
        <v>#N/A</v>
      </c>
      <c r="E2424" s="675" t="e">
        <f>VLOOKUP(F2424,DB!$D$4:$G$403,2,FALSE)</f>
        <v>#N/A</v>
      </c>
      <c r="F2424" s="491"/>
      <c r="G2424" s="491"/>
      <c r="H2424" s="492"/>
      <c r="I2424" s="493"/>
      <c r="J2424" s="494" t="str">
        <f>IF(I2424="","I열의 환율적용방법 선택",IF(I2424="개별환율", "직접입력 하세요.", IF(OR(I2424="가중평균환율",I2424="송금환율"), "직접입력 하세요.", IF(I2424="원화집행", 1, IF(I2424="월별평균환율(미화)",VLOOKUP(MONTH(A2424),월별평균환율!$B$34:$D$45,2,0), IF(I2424="월별평균환율(현지화)",VLOOKUP(MONTH(A2424),월별평균환율!$B$34:$D$45,3,0)))))))</f>
        <v>I열의 환율적용방법 선택</v>
      </c>
      <c r="K2424" s="495">
        <f t="shared" si="37"/>
        <v>0</v>
      </c>
      <c r="L2424" s="491"/>
      <c r="M2424" s="496"/>
      <c r="N2424" s="496"/>
    </row>
    <row r="2425" spans="1:14" x14ac:dyDescent="0.3">
      <c r="A2425" s="490"/>
      <c r="B2425" s="490"/>
      <c r="C2425" s="673" t="e">
        <f>VLOOKUP(F2425,DB!$D$4:$G$403,4,FALSE)</f>
        <v>#N/A</v>
      </c>
      <c r="D2425" s="674" t="e">
        <f>VLOOKUP(F2425,DB!$D$4:$G$403,3,FALSE)</f>
        <v>#N/A</v>
      </c>
      <c r="E2425" s="675" t="e">
        <f>VLOOKUP(F2425,DB!$D$4:$G$403,2,FALSE)</f>
        <v>#N/A</v>
      </c>
      <c r="F2425" s="491"/>
      <c r="G2425" s="491"/>
      <c r="H2425" s="492"/>
      <c r="I2425" s="493"/>
      <c r="J2425" s="494" t="str">
        <f>IF(I2425="","I열의 환율적용방법 선택",IF(I2425="개별환율", "직접입력 하세요.", IF(OR(I2425="가중평균환율",I2425="송금환율"), "직접입력 하세요.", IF(I2425="원화집행", 1, IF(I2425="월별평균환율(미화)",VLOOKUP(MONTH(A2425),월별평균환율!$B$34:$D$45,2,0), IF(I2425="월별평균환율(현지화)",VLOOKUP(MONTH(A2425),월별평균환율!$B$34:$D$45,3,0)))))))</f>
        <v>I열의 환율적용방법 선택</v>
      </c>
      <c r="K2425" s="495">
        <f t="shared" si="37"/>
        <v>0</v>
      </c>
      <c r="L2425" s="491"/>
      <c r="M2425" s="496"/>
      <c r="N2425" s="496"/>
    </row>
    <row r="2426" spans="1:14" x14ac:dyDescent="0.3">
      <c r="A2426" s="490"/>
      <c r="B2426" s="490"/>
      <c r="C2426" s="673" t="e">
        <f>VLOOKUP(F2426,DB!$D$4:$G$403,4,FALSE)</f>
        <v>#N/A</v>
      </c>
      <c r="D2426" s="674" t="e">
        <f>VLOOKUP(F2426,DB!$D$4:$G$403,3,FALSE)</f>
        <v>#N/A</v>
      </c>
      <c r="E2426" s="675" t="e">
        <f>VLOOKUP(F2426,DB!$D$4:$G$403,2,FALSE)</f>
        <v>#N/A</v>
      </c>
      <c r="F2426" s="491"/>
      <c r="G2426" s="491"/>
      <c r="H2426" s="492"/>
      <c r="I2426" s="493"/>
      <c r="J2426" s="494" t="str">
        <f>IF(I2426="","I열의 환율적용방법 선택",IF(I2426="개별환율", "직접입력 하세요.", IF(OR(I2426="가중평균환율",I2426="송금환율"), "직접입력 하세요.", IF(I2426="원화집행", 1, IF(I2426="월별평균환율(미화)",VLOOKUP(MONTH(A2426),월별평균환율!$B$34:$D$45,2,0), IF(I2426="월별평균환율(현지화)",VLOOKUP(MONTH(A2426),월별평균환율!$B$34:$D$45,3,0)))))))</f>
        <v>I열의 환율적용방법 선택</v>
      </c>
      <c r="K2426" s="495">
        <f t="shared" si="37"/>
        <v>0</v>
      </c>
      <c r="L2426" s="491"/>
      <c r="M2426" s="496"/>
      <c r="N2426" s="496"/>
    </row>
    <row r="2427" spans="1:14" x14ac:dyDescent="0.3">
      <c r="A2427" s="490"/>
      <c r="B2427" s="490"/>
      <c r="C2427" s="673" t="e">
        <f>VLOOKUP(F2427,DB!$D$4:$G$403,4,FALSE)</f>
        <v>#N/A</v>
      </c>
      <c r="D2427" s="674" t="e">
        <f>VLOOKUP(F2427,DB!$D$4:$G$403,3,FALSE)</f>
        <v>#N/A</v>
      </c>
      <c r="E2427" s="675" t="e">
        <f>VLOOKUP(F2427,DB!$D$4:$G$403,2,FALSE)</f>
        <v>#N/A</v>
      </c>
      <c r="F2427" s="491"/>
      <c r="G2427" s="491"/>
      <c r="H2427" s="492"/>
      <c r="I2427" s="493"/>
      <c r="J2427" s="494" t="str">
        <f>IF(I2427="","I열의 환율적용방법 선택",IF(I2427="개별환율", "직접입력 하세요.", IF(OR(I2427="가중평균환율",I2427="송금환율"), "직접입력 하세요.", IF(I2427="원화집행", 1, IF(I2427="월별평균환율(미화)",VLOOKUP(MONTH(A2427),월별평균환율!$B$34:$D$45,2,0), IF(I2427="월별평균환율(현지화)",VLOOKUP(MONTH(A2427),월별평균환율!$B$34:$D$45,3,0)))))))</f>
        <v>I열의 환율적용방법 선택</v>
      </c>
      <c r="K2427" s="495">
        <f t="shared" si="37"/>
        <v>0</v>
      </c>
      <c r="L2427" s="491"/>
      <c r="M2427" s="496"/>
      <c r="N2427" s="496"/>
    </row>
    <row r="2428" spans="1:14" x14ac:dyDescent="0.3">
      <c r="A2428" s="490"/>
      <c r="B2428" s="490"/>
      <c r="C2428" s="673" t="e">
        <f>VLOOKUP(F2428,DB!$D$4:$G$403,4,FALSE)</f>
        <v>#N/A</v>
      </c>
      <c r="D2428" s="674" t="e">
        <f>VLOOKUP(F2428,DB!$D$4:$G$403,3,FALSE)</f>
        <v>#N/A</v>
      </c>
      <c r="E2428" s="675" t="e">
        <f>VLOOKUP(F2428,DB!$D$4:$G$403,2,FALSE)</f>
        <v>#N/A</v>
      </c>
      <c r="F2428" s="491"/>
      <c r="G2428" s="491"/>
      <c r="H2428" s="492"/>
      <c r="I2428" s="493"/>
      <c r="J2428" s="494" t="str">
        <f>IF(I2428="","I열의 환율적용방법 선택",IF(I2428="개별환율", "직접입력 하세요.", IF(OR(I2428="가중평균환율",I2428="송금환율"), "직접입력 하세요.", IF(I2428="원화집행", 1, IF(I2428="월별평균환율(미화)",VLOOKUP(MONTH(A2428),월별평균환율!$B$34:$D$45,2,0), IF(I2428="월별평균환율(현지화)",VLOOKUP(MONTH(A2428),월별평균환율!$B$34:$D$45,3,0)))))))</f>
        <v>I열의 환율적용방법 선택</v>
      </c>
      <c r="K2428" s="495">
        <f t="shared" si="37"/>
        <v>0</v>
      </c>
      <c r="L2428" s="491"/>
      <c r="M2428" s="496"/>
      <c r="N2428" s="496"/>
    </row>
    <row r="2429" spans="1:14" x14ac:dyDescent="0.3">
      <c r="A2429" s="490"/>
      <c r="B2429" s="490"/>
      <c r="C2429" s="673" t="e">
        <f>VLOOKUP(F2429,DB!$D$4:$G$403,4,FALSE)</f>
        <v>#N/A</v>
      </c>
      <c r="D2429" s="674" t="e">
        <f>VLOOKUP(F2429,DB!$D$4:$G$403,3,FALSE)</f>
        <v>#N/A</v>
      </c>
      <c r="E2429" s="675" t="e">
        <f>VLOOKUP(F2429,DB!$D$4:$G$403,2,FALSE)</f>
        <v>#N/A</v>
      </c>
      <c r="F2429" s="491"/>
      <c r="G2429" s="491"/>
      <c r="H2429" s="492"/>
      <c r="I2429" s="493"/>
      <c r="J2429" s="494" t="str">
        <f>IF(I2429="","I열의 환율적용방법 선택",IF(I2429="개별환율", "직접입력 하세요.", IF(OR(I2429="가중평균환율",I2429="송금환율"), "직접입력 하세요.", IF(I2429="원화집행", 1, IF(I2429="월별평균환율(미화)",VLOOKUP(MONTH(A2429),월별평균환율!$B$34:$D$45,2,0), IF(I2429="월별평균환율(현지화)",VLOOKUP(MONTH(A2429),월별평균환율!$B$34:$D$45,3,0)))))))</f>
        <v>I열의 환율적용방법 선택</v>
      </c>
      <c r="K2429" s="495">
        <f t="shared" si="37"/>
        <v>0</v>
      </c>
      <c r="L2429" s="491"/>
      <c r="M2429" s="496"/>
      <c r="N2429" s="496"/>
    </row>
    <row r="2430" spans="1:14" x14ac:dyDescent="0.3">
      <c r="A2430" s="490"/>
      <c r="B2430" s="490"/>
      <c r="C2430" s="673" t="e">
        <f>VLOOKUP(F2430,DB!$D$4:$G$403,4,FALSE)</f>
        <v>#N/A</v>
      </c>
      <c r="D2430" s="674" t="e">
        <f>VLOOKUP(F2430,DB!$D$4:$G$403,3,FALSE)</f>
        <v>#N/A</v>
      </c>
      <c r="E2430" s="675" t="e">
        <f>VLOOKUP(F2430,DB!$D$4:$G$403,2,FALSE)</f>
        <v>#N/A</v>
      </c>
      <c r="F2430" s="491"/>
      <c r="G2430" s="491"/>
      <c r="H2430" s="492"/>
      <c r="I2430" s="493"/>
      <c r="J2430" s="494" t="str">
        <f>IF(I2430="","I열의 환율적용방법 선택",IF(I2430="개별환율", "직접입력 하세요.", IF(OR(I2430="가중평균환율",I2430="송금환율"), "직접입력 하세요.", IF(I2430="원화집행", 1, IF(I2430="월별평균환율(미화)",VLOOKUP(MONTH(A2430),월별평균환율!$B$34:$D$45,2,0), IF(I2430="월별평균환율(현지화)",VLOOKUP(MONTH(A2430),월별평균환율!$B$34:$D$45,3,0)))))))</f>
        <v>I열의 환율적용방법 선택</v>
      </c>
      <c r="K2430" s="495">
        <f t="shared" si="37"/>
        <v>0</v>
      </c>
      <c r="L2430" s="491"/>
      <c r="M2430" s="496"/>
      <c r="N2430" s="496"/>
    </row>
    <row r="2431" spans="1:14" x14ac:dyDescent="0.3">
      <c r="A2431" s="490"/>
      <c r="B2431" s="490"/>
      <c r="C2431" s="673" t="e">
        <f>VLOOKUP(F2431,DB!$D$4:$G$403,4,FALSE)</f>
        <v>#N/A</v>
      </c>
      <c r="D2431" s="674" t="e">
        <f>VLOOKUP(F2431,DB!$D$4:$G$403,3,FALSE)</f>
        <v>#N/A</v>
      </c>
      <c r="E2431" s="675" t="e">
        <f>VLOOKUP(F2431,DB!$D$4:$G$403,2,FALSE)</f>
        <v>#N/A</v>
      </c>
      <c r="F2431" s="491"/>
      <c r="G2431" s="491"/>
      <c r="H2431" s="492"/>
      <c r="I2431" s="493"/>
      <c r="J2431" s="494" t="str">
        <f>IF(I2431="","I열의 환율적용방법 선택",IF(I2431="개별환율", "직접입력 하세요.", IF(OR(I2431="가중평균환율",I2431="송금환율"), "직접입력 하세요.", IF(I2431="원화집행", 1, IF(I2431="월별평균환율(미화)",VLOOKUP(MONTH(A2431),월별평균환율!$B$34:$D$45,2,0), IF(I2431="월별평균환율(현지화)",VLOOKUP(MONTH(A2431),월별평균환율!$B$34:$D$45,3,0)))))))</f>
        <v>I열의 환율적용방법 선택</v>
      </c>
      <c r="K2431" s="495">
        <f t="shared" si="37"/>
        <v>0</v>
      </c>
      <c r="L2431" s="491"/>
      <c r="M2431" s="496"/>
      <c r="N2431" s="496"/>
    </row>
    <row r="2432" spans="1:14" x14ac:dyDescent="0.3">
      <c r="A2432" s="490"/>
      <c r="B2432" s="490"/>
      <c r="C2432" s="673" t="e">
        <f>VLOOKUP(F2432,DB!$D$4:$G$403,4,FALSE)</f>
        <v>#N/A</v>
      </c>
      <c r="D2432" s="674" t="e">
        <f>VLOOKUP(F2432,DB!$D$4:$G$403,3,FALSE)</f>
        <v>#N/A</v>
      </c>
      <c r="E2432" s="675" t="e">
        <f>VLOOKUP(F2432,DB!$D$4:$G$403,2,FALSE)</f>
        <v>#N/A</v>
      </c>
      <c r="F2432" s="491"/>
      <c r="G2432" s="491"/>
      <c r="H2432" s="492"/>
      <c r="I2432" s="493"/>
      <c r="J2432" s="494" t="str">
        <f>IF(I2432="","I열의 환율적용방법 선택",IF(I2432="개별환율", "직접입력 하세요.", IF(OR(I2432="가중평균환율",I2432="송금환율"), "직접입력 하세요.", IF(I2432="원화집행", 1, IF(I2432="월별평균환율(미화)",VLOOKUP(MONTH(A2432),월별평균환율!$B$34:$D$45,2,0), IF(I2432="월별평균환율(현지화)",VLOOKUP(MONTH(A2432),월별평균환율!$B$34:$D$45,3,0)))))))</f>
        <v>I열의 환율적용방법 선택</v>
      </c>
      <c r="K2432" s="495">
        <f t="shared" si="37"/>
        <v>0</v>
      </c>
      <c r="L2432" s="491"/>
      <c r="M2432" s="496"/>
      <c r="N2432" s="496"/>
    </row>
    <row r="2433" spans="1:14" x14ac:dyDescent="0.3">
      <c r="A2433" s="490"/>
      <c r="B2433" s="490"/>
      <c r="C2433" s="673" t="e">
        <f>VLOOKUP(F2433,DB!$D$4:$G$403,4,FALSE)</f>
        <v>#N/A</v>
      </c>
      <c r="D2433" s="674" t="e">
        <f>VLOOKUP(F2433,DB!$D$4:$G$403,3,FALSE)</f>
        <v>#N/A</v>
      </c>
      <c r="E2433" s="675" t="e">
        <f>VLOOKUP(F2433,DB!$D$4:$G$403,2,FALSE)</f>
        <v>#N/A</v>
      </c>
      <c r="F2433" s="491"/>
      <c r="G2433" s="491"/>
      <c r="H2433" s="492"/>
      <c r="I2433" s="493"/>
      <c r="J2433" s="494" t="str">
        <f>IF(I2433="","I열의 환율적용방법 선택",IF(I2433="개별환율", "직접입력 하세요.", IF(OR(I2433="가중평균환율",I2433="송금환율"), "직접입력 하세요.", IF(I2433="원화집행", 1, IF(I2433="월별평균환율(미화)",VLOOKUP(MONTH(A2433),월별평균환율!$B$34:$D$45,2,0), IF(I2433="월별평균환율(현지화)",VLOOKUP(MONTH(A2433),월별평균환율!$B$34:$D$45,3,0)))))))</f>
        <v>I열의 환율적용방법 선택</v>
      </c>
      <c r="K2433" s="495">
        <f t="shared" si="37"/>
        <v>0</v>
      </c>
      <c r="L2433" s="491"/>
      <c r="M2433" s="496"/>
      <c r="N2433" s="496"/>
    </row>
    <row r="2434" spans="1:14" x14ac:dyDescent="0.3">
      <c r="A2434" s="490"/>
      <c r="B2434" s="490"/>
      <c r="C2434" s="673" t="e">
        <f>VLOOKUP(F2434,DB!$D$4:$G$403,4,FALSE)</f>
        <v>#N/A</v>
      </c>
      <c r="D2434" s="674" t="e">
        <f>VLOOKUP(F2434,DB!$D$4:$G$403,3,FALSE)</f>
        <v>#N/A</v>
      </c>
      <c r="E2434" s="675" t="e">
        <f>VLOOKUP(F2434,DB!$D$4:$G$403,2,FALSE)</f>
        <v>#N/A</v>
      </c>
      <c r="F2434" s="491"/>
      <c r="G2434" s="491"/>
      <c r="H2434" s="492"/>
      <c r="I2434" s="493"/>
      <c r="J2434" s="494" t="str">
        <f>IF(I2434="","I열의 환율적용방법 선택",IF(I2434="개별환율", "직접입력 하세요.", IF(OR(I2434="가중평균환율",I2434="송금환율"), "직접입력 하세요.", IF(I2434="원화집행", 1, IF(I2434="월별평균환율(미화)",VLOOKUP(MONTH(A2434),월별평균환율!$B$34:$D$45,2,0), IF(I2434="월별평균환율(현지화)",VLOOKUP(MONTH(A2434),월별평균환율!$B$34:$D$45,3,0)))))))</f>
        <v>I열의 환율적용방법 선택</v>
      </c>
      <c r="K2434" s="495">
        <f t="shared" si="37"/>
        <v>0</v>
      </c>
      <c r="L2434" s="491"/>
      <c r="M2434" s="496"/>
      <c r="N2434" s="496"/>
    </row>
    <row r="2435" spans="1:14" x14ac:dyDescent="0.3">
      <c r="A2435" s="490"/>
      <c r="B2435" s="490"/>
      <c r="C2435" s="673" t="e">
        <f>VLOOKUP(F2435,DB!$D$4:$G$403,4,FALSE)</f>
        <v>#N/A</v>
      </c>
      <c r="D2435" s="674" t="e">
        <f>VLOOKUP(F2435,DB!$D$4:$G$403,3,FALSE)</f>
        <v>#N/A</v>
      </c>
      <c r="E2435" s="675" t="e">
        <f>VLOOKUP(F2435,DB!$D$4:$G$403,2,FALSE)</f>
        <v>#N/A</v>
      </c>
      <c r="F2435" s="491"/>
      <c r="G2435" s="491"/>
      <c r="H2435" s="492"/>
      <c r="I2435" s="493"/>
      <c r="J2435" s="494" t="str">
        <f>IF(I2435="","I열의 환율적용방법 선택",IF(I2435="개별환율", "직접입력 하세요.", IF(OR(I2435="가중평균환율",I2435="송금환율"), "직접입력 하세요.", IF(I2435="원화집행", 1, IF(I2435="월별평균환율(미화)",VLOOKUP(MONTH(A2435),월별평균환율!$B$34:$D$45,2,0), IF(I2435="월별평균환율(현지화)",VLOOKUP(MONTH(A2435),월별평균환율!$B$34:$D$45,3,0)))))))</f>
        <v>I열의 환율적용방법 선택</v>
      </c>
      <c r="K2435" s="495">
        <f t="shared" si="37"/>
        <v>0</v>
      </c>
      <c r="L2435" s="491"/>
      <c r="M2435" s="496"/>
      <c r="N2435" s="496"/>
    </row>
    <row r="2436" spans="1:14" x14ac:dyDescent="0.3">
      <c r="A2436" s="490"/>
      <c r="B2436" s="490"/>
      <c r="C2436" s="673" t="e">
        <f>VLOOKUP(F2436,DB!$D$4:$G$403,4,FALSE)</f>
        <v>#N/A</v>
      </c>
      <c r="D2436" s="674" t="e">
        <f>VLOOKUP(F2436,DB!$D$4:$G$403,3,FALSE)</f>
        <v>#N/A</v>
      </c>
      <c r="E2436" s="675" t="e">
        <f>VLOOKUP(F2436,DB!$D$4:$G$403,2,FALSE)</f>
        <v>#N/A</v>
      </c>
      <c r="F2436" s="491"/>
      <c r="G2436" s="491"/>
      <c r="H2436" s="492"/>
      <c r="I2436" s="493"/>
      <c r="J2436" s="494" t="str">
        <f>IF(I2436="","I열의 환율적용방법 선택",IF(I2436="개별환율", "직접입력 하세요.", IF(OR(I2436="가중평균환율",I2436="송금환율"), "직접입력 하세요.", IF(I2436="원화집행", 1, IF(I2436="월별평균환율(미화)",VLOOKUP(MONTH(A2436),월별평균환율!$B$34:$D$45,2,0), IF(I2436="월별평균환율(현지화)",VLOOKUP(MONTH(A2436),월별평균환율!$B$34:$D$45,3,0)))))))</f>
        <v>I열의 환율적용방법 선택</v>
      </c>
      <c r="K2436" s="495">
        <f t="shared" si="37"/>
        <v>0</v>
      </c>
      <c r="L2436" s="491"/>
      <c r="M2436" s="496"/>
      <c r="N2436" s="496"/>
    </row>
    <row r="2437" spans="1:14" x14ac:dyDescent="0.3">
      <c r="A2437" s="490"/>
      <c r="B2437" s="490"/>
      <c r="C2437" s="673" t="e">
        <f>VLOOKUP(F2437,DB!$D$4:$G$403,4,FALSE)</f>
        <v>#N/A</v>
      </c>
      <c r="D2437" s="674" t="e">
        <f>VLOOKUP(F2437,DB!$D$4:$G$403,3,FALSE)</f>
        <v>#N/A</v>
      </c>
      <c r="E2437" s="675" t="e">
        <f>VLOOKUP(F2437,DB!$D$4:$G$403,2,FALSE)</f>
        <v>#N/A</v>
      </c>
      <c r="F2437" s="491"/>
      <c r="G2437" s="491"/>
      <c r="H2437" s="492"/>
      <c r="I2437" s="493"/>
      <c r="J2437" s="494" t="str">
        <f>IF(I2437="","I열의 환율적용방법 선택",IF(I2437="개별환율", "직접입력 하세요.", IF(OR(I2437="가중평균환율",I2437="송금환율"), "직접입력 하세요.", IF(I2437="원화집행", 1, IF(I2437="월별평균환율(미화)",VLOOKUP(MONTH(A2437),월별평균환율!$B$34:$D$45,2,0), IF(I2437="월별평균환율(현지화)",VLOOKUP(MONTH(A2437),월별평균환율!$B$34:$D$45,3,0)))))))</f>
        <v>I열의 환율적용방법 선택</v>
      </c>
      <c r="K2437" s="495">
        <f t="shared" ref="K2437:K2500" si="38">IFERROR(ROUND(H2437*J2437, 0),0)</f>
        <v>0</v>
      </c>
      <c r="L2437" s="491"/>
      <c r="M2437" s="496"/>
      <c r="N2437" s="496"/>
    </row>
    <row r="2438" spans="1:14" x14ac:dyDescent="0.3">
      <c r="A2438" s="490"/>
      <c r="B2438" s="490"/>
      <c r="C2438" s="673" t="e">
        <f>VLOOKUP(F2438,DB!$D$4:$G$403,4,FALSE)</f>
        <v>#N/A</v>
      </c>
      <c r="D2438" s="674" t="e">
        <f>VLOOKUP(F2438,DB!$D$4:$G$403,3,FALSE)</f>
        <v>#N/A</v>
      </c>
      <c r="E2438" s="675" t="e">
        <f>VLOOKUP(F2438,DB!$D$4:$G$403,2,FALSE)</f>
        <v>#N/A</v>
      </c>
      <c r="F2438" s="491"/>
      <c r="G2438" s="491"/>
      <c r="H2438" s="492"/>
      <c r="I2438" s="493"/>
      <c r="J2438" s="494" t="str">
        <f>IF(I2438="","I열의 환율적용방법 선택",IF(I2438="개별환율", "직접입력 하세요.", IF(OR(I2438="가중평균환율",I2438="송금환율"), "직접입력 하세요.", IF(I2438="원화집행", 1, IF(I2438="월별평균환율(미화)",VLOOKUP(MONTH(A2438),월별평균환율!$B$34:$D$45,2,0), IF(I2438="월별평균환율(현지화)",VLOOKUP(MONTH(A2438),월별평균환율!$B$34:$D$45,3,0)))))))</f>
        <v>I열의 환율적용방법 선택</v>
      </c>
      <c r="K2438" s="495">
        <f t="shared" si="38"/>
        <v>0</v>
      </c>
      <c r="L2438" s="491"/>
      <c r="M2438" s="496"/>
      <c r="N2438" s="496"/>
    </row>
    <row r="2439" spans="1:14" x14ac:dyDescent="0.3">
      <c r="A2439" s="490"/>
      <c r="B2439" s="490"/>
      <c r="C2439" s="673" t="e">
        <f>VLOOKUP(F2439,DB!$D$4:$G$403,4,FALSE)</f>
        <v>#N/A</v>
      </c>
      <c r="D2439" s="674" t="e">
        <f>VLOOKUP(F2439,DB!$D$4:$G$403,3,FALSE)</f>
        <v>#N/A</v>
      </c>
      <c r="E2439" s="675" t="e">
        <f>VLOOKUP(F2439,DB!$D$4:$G$403,2,FALSE)</f>
        <v>#N/A</v>
      </c>
      <c r="F2439" s="491"/>
      <c r="G2439" s="491"/>
      <c r="H2439" s="492"/>
      <c r="I2439" s="493"/>
      <c r="J2439" s="494" t="str">
        <f>IF(I2439="","I열의 환율적용방법 선택",IF(I2439="개별환율", "직접입력 하세요.", IF(OR(I2439="가중평균환율",I2439="송금환율"), "직접입력 하세요.", IF(I2439="원화집행", 1, IF(I2439="월별평균환율(미화)",VLOOKUP(MONTH(A2439),월별평균환율!$B$34:$D$45,2,0), IF(I2439="월별평균환율(현지화)",VLOOKUP(MONTH(A2439),월별평균환율!$B$34:$D$45,3,0)))))))</f>
        <v>I열의 환율적용방법 선택</v>
      </c>
      <c r="K2439" s="495">
        <f t="shared" si="38"/>
        <v>0</v>
      </c>
      <c r="L2439" s="491"/>
      <c r="M2439" s="496"/>
      <c r="N2439" s="496"/>
    </row>
    <row r="2440" spans="1:14" x14ac:dyDescent="0.3">
      <c r="A2440" s="490"/>
      <c r="B2440" s="490"/>
      <c r="C2440" s="673" t="e">
        <f>VLOOKUP(F2440,DB!$D$4:$G$403,4,FALSE)</f>
        <v>#N/A</v>
      </c>
      <c r="D2440" s="674" t="e">
        <f>VLOOKUP(F2440,DB!$D$4:$G$403,3,FALSE)</f>
        <v>#N/A</v>
      </c>
      <c r="E2440" s="675" t="e">
        <f>VLOOKUP(F2440,DB!$D$4:$G$403,2,FALSE)</f>
        <v>#N/A</v>
      </c>
      <c r="F2440" s="491"/>
      <c r="G2440" s="491"/>
      <c r="H2440" s="492"/>
      <c r="I2440" s="493"/>
      <c r="J2440" s="494" t="str">
        <f>IF(I2440="","I열의 환율적용방법 선택",IF(I2440="개별환율", "직접입력 하세요.", IF(OR(I2440="가중평균환율",I2440="송금환율"), "직접입력 하세요.", IF(I2440="원화집행", 1, IF(I2440="월별평균환율(미화)",VLOOKUP(MONTH(A2440),월별평균환율!$B$34:$D$45,2,0), IF(I2440="월별평균환율(현지화)",VLOOKUP(MONTH(A2440),월별평균환율!$B$34:$D$45,3,0)))))))</f>
        <v>I열의 환율적용방법 선택</v>
      </c>
      <c r="K2440" s="495">
        <f t="shared" si="38"/>
        <v>0</v>
      </c>
      <c r="L2440" s="491"/>
      <c r="M2440" s="496"/>
      <c r="N2440" s="496"/>
    </row>
    <row r="2441" spans="1:14" x14ac:dyDescent="0.3">
      <c r="A2441" s="490"/>
      <c r="B2441" s="490"/>
      <c r="C2441" s="673" t="e">
        <f>VLOOKUP(F2441,DB!$D$4:$G$403,4,FALSE)</f>
        <v>#N/A</v>
      </c>
      <c r="D2441" s="674" t="e">
        <f>VLOOKUP(F2441,DB!$D$4:$G$403,3,FALSE)</f>
        <v>#N/A</v>
      </c>
      <c r="E2441" s="675" t="e">
        <f>VLOOKUP(F2441,DB!$D$4:$G$403,2,FALSE)</f>
        <v>#N/A</v>
      </c>
      <c r="F2441" s="491"/>
      <c r="G2441" s="491"/>
      <c r="H2441" s="492"/>
      <c r="I2441" s="493"/>
      <c r="J2441" s="494" t="str">
        <f>IF(I2441="","I열의 환율적용방법 선택",IF(I2441="개별환율", "직접입력 하세요.", IF(OR(I2441="가중평균환율",I2441="송금환율"), "직접입력 하세요.", IF(I2441="원화집행", 1, IF(I2441="월별평균환율(미화)",VLOOKUP(MONTH(A2441),월별평균환율!$B$34:$D$45,2,0), IF(I2441="월별평균환율(현지화)",VLOOKUP(MONTH(A2441),월별평균환율!$B$34:$D$45,3,0)))))))</f>
        <v>I열의 환율적용방법 선택</v>
      </c>
      <c r="K2441" s="495">
        <f t="shared" si="38"/>
        <v>0</v>
      </c>
      <c r="L2441" s="491"/>
      <c r="M2441" s="496"/>
      <c r="N2441" s="496"/>
    </row>
    <row r="2442" spans="1:14" x14ac:dyDescent="0.3">
      <c r="A2442" s="490"/>
      <c r="B2442" s="490"/>
      <c r="C2442" s="673" t="e">
        <f>VLOOKUP(F2442,DB!$D$4:$G$403,4,FALSE)</f>
        <v>#N/A</v>
      </c>
      <c r="D2442" s="674" t="e">
        <f>VLOOKUP(F2442,DB!$D$4:$G$403,3,FALSE)</f>
        <v>#N/A</v>
      </c>
      <c r="E2442" s="675" t="e">
        <f>VLOOKUP(F2442,DB!$D$4:$G$403,2,FALSE)</f>
        <v>#N/A</v>
      </c>
      <c r="F2442" s="491"/>
      <c r="G2442" s="491"/>
      <c r="H2442" s="492"/>
      <c r="I2442" s="493"/>
      <c r="J2442" s="494" t="str">
        <f>IF(I2442="","I열의 환율적용방법 선택",IF(I2442="개별환율", "직접입력 하세요.", IF(OR(I2442="가중평균환율",I2442="송금환율"), "직접입력 하세요.", IF(I2442="원화집행", 1, IF(I2442="월별평균환율(미화)",VLOOKUP(MONTH(A2442),월별평균환율!$B$34:$D$45,2,0), IF(I2442="월별평균환율(현지화)",VLOOKUP(MONTH(A2442),월별평균환율!$B$34:$D$45,3,0)))))))</f>
        <v>I열의 환율적용방법 선택</v>
      </c>
      <c r="K2442" s="495">
        <f t="shared" si="38"/>
        <v>0</v>
      </c>
      <c r="L2442" s="491"/>
      <c r="M2442" s="496"/>
      <c r="N2442" s="496"/>
    </row>
    <row r="2443" spans="1:14" x14ac:dyDescent="0.3">
      <c r="A2443" s="490"/>
      <c r="B2443" s="490"/>
      <c r="C2443" s="673" t="e">
        <f>VLOOKUP(F2443,DB!$D$4:$G$403,4,FALSE)</f>
        <v>#N/A</v>
      </c>
      <c r="D2443" s="674" t="e">
        <f>VLOOKUP(F2443,DB!$D$4:$G$403,3,FALSE)</f>
        <v>#N/A</v>
      </c>
      <c r="E2443" s="675" t="e">
        <f>VLOOKUP(F2443,DB!$D$4:$G$403,2,FALSE)</f>
        <v>#N/A</v>
      </c>
      <c r="F2443" s="491"/>
      <c r="G2443" s="491"/>
      <c r="H2443" s="492"/>
      <c r="I2443" s="493"/>
      <c r="J2443" s="494" t="str">
        <f>IF(I2443="","I열의 환율적용방법 선택",IF(I2443="개별환율", "직접입력 하세요.", IF(OR(I2443="가중평균환율",I2443="송금환율"), "직접입력 하세요.", IF(I2443="원화집행", 1, IF(I2443="월별평균환율(미화)",VLOOKUP(MONTH(A2443),월별평균환율!$B$34:$D$45,2,0), IF(I2443="월별평균환율(현지화)",VLOOKUP(MONTH(A2443),월별평균환율!$B$34:$D$45,3,0)))))))</f>
        <v>I열의 환율적용방법 선택</v>
      </c>
      <c r="K2443" s="495">
        <f t="shared" si="38"/>
        <v>0</v>
      </c>
      <c r="L2443" s="491"/>
      <c r="M2443" s="496"/>
      <c r="N2443" s="496"/>
    </row>
    <row r="2444" spans="1:14" x14ac:dyDescent="0.3">
      <c r="A2444" s="490"/>
      <c r="B2444" s="490"/>
      <c r="C2444" s="673" t="e">
        <f>VLOOKUP(F2444,DB!$D$4:$G$403,4,FALSE)</f>
        <v>#N/A</v>
      </c>
      <c r="D2444" s="674" t="e">
        <f>VLOOKUP(F2444,DB!$D$4:$G$403,3,FALSE)</f>
        <v>#N/A</v>
      </c>
      <c r="E2444" s="675" t="e">
        <f>VLOOKUP(F2444,DB!$D$4:$G$403,2,FALSE)</f>
        <v>#N/A</v>
      </c>
      <c r="F2444" s="491"/>
      <c r="G2444" s="491"/>
      <c r="H2444" s="492"/>
      <c r="I2444" s="493"/>
      <c r="J2444" s="494" t="str">
        <f>IF(I2444="","I열의 환율적용방법 선택",IF(I2444="개별환율", "직접입력 하세요.", IF(OR(I2444="가중평균환율",I2444="송금환율"), "직접입력 하세요.", IF(I2444="원화집행", 1, IF(I2444="월별평균환율(미화)",VLOOKUP(MONTH(A2444),월별평균환율!$B$34:$D$45,2,0), IF(I2444="월별평균환율(현지화)",VLOOKUP(MONTH(A2444),월별평균환율!$B$34:$D$45,3,0)))))))</f>
        <v>I열의 환율적용방법 선택</v>
      </c>
      <c r="K2444" s="495">
        <f t="shared" si="38"/>
        <v>0</v>
      </c>
      <c r="L2444" s="491"/>
      <c r="M2444" s="496"/>
      <c r="N2444" s="496"/>
    </row>
    <row r="2445" spans="1:14" x14ac:dyDescent="0.3">
      <c r="A2445" s="490"/>
      <c r="B2445" s="490"/>
      <c r="C2445" s="673" t="e">
        <f>VLOOKUP(F2445,DB!$D$4:$G$403,4,FALSE)</f>
        <v>#N/A</v>
      </c>
      <c r="D2445" s="674" t="e">
        <f>VLOOKUP(F2445,DB!$D$4:$G$403,3,FALSE)</f>
        <v>#N/A</v>
      </c>
      <c r="E2445" s="675" t="e">
        <f>VLOOKUP(F2445,DB!$D$4:$G$403,2,FALSE)</f>
        <v>#N/A</v>
      </c>
      <c r="F2445" s="491"/>
      <c r="G2445" s="491"/>
      <c r="H2445" s="492"/>
      <c r="I2445" s="493"/>
      <c r="J2445" s="494" t="str">
        <f>IF(I2445="","I열의 환율적용방법 선택",IF(I2445="개별환율", "직접입력 하세요.", IF(OR(I2445="가중평균환율",I2445="송금환율"), "직접입력 하세요.", IF(I2445="원화집행", 1, IF(I2445="월별평균환율(미화)",VLOOKUP(MONTH(A2445),월별평균환율!$B$34:$D$45,2,0), IF(I2445="월별평균환율(현지화)",VLOOKUP(MONTH(A2445),월별평균환율!$B$34:$D$45,3,0)))))))</f>
        <v>I열의 환율적용방법 선택</v>
      </c>
      <c r="K2445" s="495">
        <f t="shared" si="38"/>
        <v>0</v>
      </c>
      <c r="L2445" s="491"/>
      <c r="M2445" s="496"/>
      <c r="N2445" s="496"/>
    </row>
    <row r="2446" spans="1:14" x14ac:dyDescent="0.3">
      <c r="A2446" s="490"/>
      <c r="B2446" s="490"/>
      <c r="C2446" s="673" t="e">
        <f>VLOOKUP(F2446,DB!$D$4:$G$403,4,FALSE)</f>
        <v>#N/A</v>
      </c>
      <c r="D2446" s="674" t="e">
        <f>VLOOKUP(F2446,DB!$D$4:$G$403,3,FALSE)</f>
        <v>#N/A</v>
      </c>
      <c r="E2446" s="675" t="e">
        <f>VLOOKUP(F2446,DB!$D$4:$G$403,2,FALSE)</f>
        <v>#N/A</v>
      </c>
      <c r="F2446" s="491"/>
      <c r="G2446" s="491"/>
      <c r="H2446" s="492"/>
      <c r="I2446" s="493"/>
      <c r="J2446" s="494" t="str">
        <f>IF(I2446="","I열의 환율적용방법 선택",IF(I2446="개별환율", "직접입력 하세요.", IF(OR(I2446="가중평균환율",I2446="송금환율"), "직접입력 하세요.", IF(I2446="원화집행", 1, IF(I2446="월별평균환율(미화)",VLOOKUP(MONTH(A2446),월별평균환율!$B$34:$D$45,2,0), IF(I2446="월별평균환율(현지화)",VLOOKUP(MONTH(A2446),월별평균환율!$B$34:$D$45,3,0)))))))</f>
        <v>I열의 환율적용방법 선택</v>
      </c>
      <c r="K2446" s="495">
        <f t="shared" si="38"/>
        <v>0</v>
      </c>
      <c r="L2446" s="491"/>
      <c r="M2446" s="496"/>
      <c r="N2446" s="496"/>
    </row>
    <row r="2447" spans="1:14" x14ac:dyDescent="0.3">
      <c r="A2447" s="490"/>
      <c r="B2447" s="490"/>
      <c r="C2447" s="673" t="e">
        <f>VLOOKUP(F2447,DB!$D$4:$G$403,4,FALSE)</f>
        <v>#N/A</v>
      </c>
      <c r="D2447" s="674" t="e">
        <f>VLOOKUP(F2447,DB!$D$4:$G$403,3,FALSE)</f>
        <v>#N/A</v>
      </c>
      <c r="E2447" s="675" t="e">
        <f>VLOOKUP(F2447,DB!$D$4:$G$403,2,FALSE)</f>
        <v>#N/A</v>
      </c>
      <c r="F2447" s="491"/>
      <c r="G2447" s="491"/>
      <c r="H2447" s="492"/>
      <c r="I2447" s="493"/>
      <c r="J2447" s="494" t="str">
        <f>IF(I2447="","I열의 환율적용방법 선택",IF(I2447="개별환율", "직접입력 하세요.", IF(OR(I2447="가중평균환율",I2447="송금환율"), "직접입력 하세요.", IF(I2447="원화집행", 1, IF(I2447="월별평균환율(미화)",VLOOKUP(MONTH(A2447),월별평균환율!$B$34:$D$45,2,0), IF(I2447="월별평균환율(현지화)",VLOOKUP(MONTH(A2447),월별평균환율!$B$34:$D$45,3,0)))))))</f>
        <v>I열의 환율적용방법 선택</v>
      </c>
      <c r="K2447" s="495">
        <f t="shared" si="38"/>
        <v>0</v>
      </c>
      <c r="L2447" s="491"/>
      <c r="M2447" s="496"/>
      <c r="N2447" s="496"/>
    </row>
    <row r="2448" spans="1:14" x14ac:dyDescent="0.3">
      <c r="A2448" s="490"/>
      <c r="B2448" s="490"/>
      <c r="C2448" s="673" t="e">
        <f>VLOOKUP(F2448,DB!$D$4:$G$403,4,FALSE)</f>
        <v>#N/A</v>
      </c>
      <c r="D2448" s="674" t="e">
        <f>VLOOKUP(F2448,DB!$D$4:$G$403,3,FALSE)</f>
        <v>#N/A</v>
      </c>
      <c r="E2448" s="675" t="e">
        <f>VLOOKUP(F2448,DB!$D$4:$G$403,2,FALSE)</f>
        <v>#N/A</v>
      </c>
      <c r="F2448" s="491"/>
      <c r="G2448" s="491"/>
      <c r="H2448" s="492"/>
      <c r="I2448" s="493"/>
      <c r="J2448" s="494" t="str">
        <f>IF(I2448="","I열의 환율적용방법 선택",IF(I2448="개별환율", "직접입력 하세요.", IF(OR(I2448="가중평균환율",I2448="송금환율"), "직접입력 하세요.", IF(I2448="원화집행", 1, IF(I2448="월별평균환율(미화)",VLOOKUP(MONTH(A2448),월별평균환율!$B$34:$D$45,2,0), IF(I2448="월별평균환율(현지화)",VLOOKUP(MONTH(A2448),월별평균환율!$B$34:$D$45,3,0)))))))</f>
        <v>I열의 환율적용방법 선택</v>
      </c>
      <c r="K2448" s="495">
        <f t="shared" si="38"/>
        <v>0</v>
      </c>
      <c r="L2448" s="491"/>
      <c r="M2448" s="496"/>
      <c r="N2448" s="496"/>
    </row>
    <row r="2449" spans="1:14" x14ac:dyDescent="0.3">
      <c r="A2449" s="490"/>
      <c r="B2449" s="490"/>
      <c r="C2449" s="673" t="e">
        <f>VLOOKUP(F2449,DB!$D$4:$G$403,4,FALSE)</f>
        <v>#N/A</v>
      </c>
      <c r="D2449" s="674" t="e">
        <f>VLOOKUP(F2449,DB!$D$4:$G$403,3,FALSE)</f>
        <v>#N/A</v>
      </c>
      <c r="E2449" s="675" t="e">
        <f>VLOOKUP(F2449,DB!$D$4:$G$403,2,FALSE)</f>
        <v>#N/A</v>
      </c>
      <c r="F2449" s="491"/>
      <c r="G2449" s="491"/>
      <c r="H2449" s="492"/>
      <c r="I2449" s="493"/>
      <c r="J2449" s="494" t="str">
        <f>IF(I2449="","I열의 환율적용방법 선택",IF(I2449="개별환율", "직접입력 하세요.", IF(OR(I2449="가중평균환율",I2449="송금환율"), "직접입력 하세요.", IF(I2449="원화집행", 1, IF(I2449="월별평균환율(미화)",VLOOKUP(MONTH(A2449),월별평균환율!$B$34:$D$45,2,0), IF(I2449="월별평균환율(현지화)",VLOOKUP(MONTH(A2449),월별평균환율!$B$34:$D$45,3,0)))))))</f>
        <v>I열의 환율적용방법 선택</v>
      </c>
      <c r="K2449" s="495">
        <f t="shared" si="38"/>
        <v>0</v>
      </c>
      <c r="L2449" s="491"/>
      <c r="M2449" s="496"/>
      <c r="N2449" s="496"/>
    </row>
    <row r="2450" spans="1:14" x14ac:dyDescent="0.3">
      <c r="A2450" s="490"/>
      <c r="B2450" s="490"/>
      <c r="C2450" s="673" t="e">
        <f>VLOOKUP(F2450,DB!$D$4:$G$403,4,FALSE)</f>
        <v>#N/A</v>
      </c>
      <c r="D2450" s="674" t="e">
        <f>VLOOKUP(F2450,DB!$D$4:$G$403,3,FALSE)</f>
        <v>#N/A</v>
      </c>
      <c r="E2450" s="675" t="e">
        <f>VLOOKUP(F2450,DB!$D$4:$G$403,2,FALSE)</f>
        <v>#N/A</v>
      </c>
      <c r="F2450" s="491"/>
      <c r="G2450" s="491"/>
      <c r="H2450" s="492"/>
      <c r="I2450" s="493"/>
      <c r="J2450" s="494" t="str">
        <f>IF(I2450="","I열의 환율적용방법 선택",IF(I2450="개별환율", "직접입력 하세요.", IF(OR(I2450="가중평균환율",I2450="송금환율"), "직접입력 하세요.", IF(I2450="원화집행", 1, IF(I2450="월별평균환율(미화)",VLOOKUP(MONTH(A2450),월별평균환율!$B$34:$D$45,2,0), IF(I2450="월별평균환율(현지화)",VLOOKUP(MONTH(A2450),월별평균환율!$B$34:$D$45,3,0)))))))</f>
        <v>I열의 환율적용방법 선택</v>
      </c>
      <c r="K2450" s="495">
        <f t="shared" si="38"/>
        <v>0</v>
      </c>
      <c r="L2450" s="491"/>
      <c r="M2450" s="496"/>
      <c r="N2450" s="496"/>
    </row>
    <row r="2451" spans="1:14" x14ac:dyDescent="0.3">
      <c r="A2451" s="490"/>
      <c r="B2451" s="490"/>
      <c r="C2451" s="673" t="e">
        <f>VLOOKUP(F2451,DB!$D$4:$G$403,4,FALSE)</f>
        <v>#N/A</v>
      </c>
      <c r="D2451" s="674" t="e">
        <f>VLOOKUP(F2451,DB!$D$4:$G$403,3,FALSE)</f>
        <v>#N/A</v>
      </c>
      <c r="E2451" s="675" t="e">
        <f>VLOOKUP(F2451,DB!$D$4:$G$403,2,FALSE)</f>
        <v>#N/A</v>
      </c>
      <c r="F2451" s="491"/>
      <c r="G2451" s="491"/>
      <c r="H2451" s="492"/>
      <c r="I2451" s="493"/>
      <c r="J2451" s="494" t="str">
        <f>IF(I2451="","I열의 환율적용방법 선택",IF(I2451="개별환율", "직접입력 하세요.", IF(OR(I2451="가중평균환율",I2451="송금환율"), "직접입력 하세요.", IF(I2451="원화집행", 1, IF(I2451="월별평균환율(미화)",VLOOKUP(MONTH(A2451),월별평균환율!$B$34:$D$45,2,0), IF(I2451="월별평균환율(현지화)",VLOOKUP(MONTH(A2451),월별평균환율!$B$34:$D$45,3,0)))))))</f>
        <v>I열의 환율적용방법 선택</v>
      </c>
      <c r="K2451" s="495">
        <f t="shared" si="38"/>
        <v>0</v>
      </c>
      <c r="L2451" s="491"/>
      <c r="M2451" s="496"/>
      <c r="N2451" s="496"/>
    </row>
    <row r="2452" spans="1:14" x14ac:dyDescent="0.3">
      <c r="A2452" s="490"/>
      <c r="B2452" s="490"/>
      <c r="C2452" s="673" t="e">
        <f>VLOOKUP(F2452,DB!$D$4:$G$403,4,FALSE)</f>
        <v>#N/A</v>
      </c>
      <c r="D2452" s="674" t="e">
        <f>VLOOKUP(F2452,DB!$D$4:$G$403,3,FALSE)</f>
        <v>#N/A</v>
      </c>
      <c r="E2452" s="675" t="e">
        <f>VLOOKUP(F2452,DB!$D$4:$G$403,2,FALSE)</f>
        <v>#N/A</v>
      </c>
      <c r="F2452" s="491"/>
      <c r="G2452" s="491"/>
      <c r="H2452" s="492"/>
      <c r="I2452" s="493"/>
      <c r="J2452" s="494" t="str">
        <f>IF(I2452="","I열의 환율적용방법 선택",IF(I2452="개별환율", "직접입력 하세요.", IF(OR(I2452="가중평균환율",I2452="송금환율"), "직접입력 하세요.", IF(I2452="원화집행", 1, IF(I2452="월별평균환율(미화)",VLOOKUP(MONTH(A2452),월별평균환율!$B$34:$D$45,2,0), IF(I2452="월별평균환율(현지화)",VLOOKUP(MONTH(A2452),월별평균환율!$B$34:$D$45,3,0)))))))</f>
        <v>I열의 환율적용방법 선택</v>
      </c>
      <c r="K2452" s="495">
        <f t="shared" si="38"/>
        <v>0</v>
      </c>
      <c r="L2452" s="491"/>
      <c r="M2452" s="496"/>
      <c r="N2452" s="496"/>
    </row>
    <row r="2453" spans="1:14" x14ac:dyDescent="0.3">
      <c r="A2453" s="490"/>
      <c r="B2453" s="490"/>
      <c r="C2453" s="673" t="e">
        <f>VLOOKUP(F2453,DB!$D$4:$G$403,4,FALSE)</f>
        <v>#N/A</v>
      </c>
      <c r="D2453" s="674" t="e">
        <f>VLOOKUP(F2453,DB!$D$4:$G$403,3,FALSE)</f>
        <v>#N/A</v>
      </c>
      <c r="E2453" s="675" t="e">
        <f>VLOOKUP(F2453,DB!$D$4:$G$403,2,FALSE)</f>
        <v>#N/A</v>
      </c>
      <c r="F2453" s="491"/>
      <c r="G2453" s="491"/>
      <c r="H2453" s="492"/>
      <c r="I2453" s="493"/>
      <c r="J2453" s="494" t="str">
        <f>IF(I2453="","I열의 환율적용방법 선택",IF(I2453="개별환율", "직접입력 하세요.", IF(OR(I2453="가중평균환율",I2453="송금환율"), "직접입력 하세요.", IF(I2453="원화집행", 1, IF(I2453="월별평균환율(미화)",VLOOKUP(MONTH(A2453),월별평균환율!$B$34:$D$45,2,0), IF(I2453="월별평균환율(현지화)",VLOOKUP(MONTH(A2453),월별평균환율!$B$34:$D$45,3,0)))))))</f>
        <v>I열의 환율적용방법 선택</v>
      </c>
      <c r="K2453" s="495">
        <f t="shared" si="38"/>
        <v>0</v>
      </c>
      <c r="L2453" s="491"/>
      <c r="M2453" s="496"/>
      <c r="N2453" s="496"/>
    </row>
    <row r="2454" spans="1:14" x14ac:dyDescent="0.3">
      <c r="A2454" s="490"/>
      <c r="B2454" s="490"/>
      <c r="C2454" s="673" t="e">
        <f>VLOOKUP(F2454,DB!$D$4:$G$403,4,FALSE)</f>
        <v>#N/A</v>
      </c>
      <c r="D2454" s="674" t="e">
        <f>VLOOKUP(F2454,DB!$D$4:$G$403,3,FALSE)</f>
        <v>#N/A</v>
      </c>
      <c r="E2454" s="675" t="e">
        <f>VLOOKUP(F2454,DB!$D$4:$G$403,2,FALSE)</f>
        <v>#N/A</v>
      </c>
      <c r="F2454" s="491"/>
      <c r="G2454" s="491"/>
      <c r="H2454" s="492"/>
      <c r="I2454" s="493"/>
      <c r="J2454" s="494" t="str">
        <f>IF(I2454="","I열의 환율적용방법 선택",IF(I2454="개별환율", "직접입력 하세요.", IF(OR(I2454="가중평균환율",I2454="송금환율"), "직접입력 하세요.", IF(I2454="원화집행", 1, IF(I2454="월별평균환율(미화)",VLOOKUP(MONTH(A2454),월별평균환율!$B$34:$D$45,2,0), IF(I2454="월별평균환율(현지화)",VLOOKUP(MONTH(A2454),월별평균환율!$B$34:$D$45,3,0)))))))</f>
        <v>I열의 환율적용방법 선택</v>
      </c>
      <c r="K2454" s="495">
        <f t="shared" si="38"/>
        <v>0</v>
      </c>
      <c r="L2454" s="491"/>
      <c r="M2454" s="496"/>
      <c r="N2454" s="496"/>
    </row>
    <row r="2455" spans="1:14" x14ac:dyDescent="0.3">
      <c r="A2455" s="490"/>
      <c r="B2455" s="490"/>
      <c r="C2455" s="673" t="e">
        <f>VLOOKUP(F2455,DB!$D$4:$G$403,4,FALSE)</f>
        <v>#N/A</v>
      </c>
      <c r="D2455" s="674" t="e">
        <f>VLOOKUP(F2455,DB!$D$4:$G$403,3,FALSE)</f>
        <v>#N/A</v>
      </c>
      <c r="E2455" s="675" t="e">
        <f>VLOOKUP(F2455,DB!$D$4:$G$403,2,FALSE)</f>
        <v>#N/A</v>
      </c>
      <c r="F2455" s="491"/>
      <c r="G2455" s="491"/>
      <c r="H2455" s="492"/>
      <c r="I2455" s="493"/>
      <c r="J2455" s="494" t="str">
        <f>IF(I2455="","I열의 환율적용방법 선택",IF(I2455="개별환율", "직접입력 하세요.", IF(OR(I2455="가중평균환율",I2455="송금환율"), "직접입력 하세요.", IF(I2455="원화집행", 1, IF(I2455="월별평균환율(미화)",VLOOKUP(MONTH(A2455),월별평균환율!$B$34:$D$45,2,0), IF(I2455="월별평균환율(현지화)",VLOOKUP(MONTH(A2455),월별평균환율!$B$34:$D$45,3,0)))))))</f>
        <v>I열의 환율적용방법 선택</v>
      </c>
      <c r="K2455" s="495">
        <f t="shared" si="38"/>
        <v>0</v>
      </c>
      <c r="L2455" s="491"/>
      <c r="M2455" s="496"/>
      <c r="N2455" s="496"/>
    </row>
    <row r="2456" spans="1:14" x14ac:dyDescent="0.3">
      <c r="A2456" s="490"/>
      <c r="B2456" s="490"/>
      <c r="C2456" s="673" t="e">
        <f>VLOOKUP(F2456,DB!$D$4:$G$403,4,FALSE)</f>
        <v>#N/A</v>
      </c>
      <c r="D2456" s="674" t="e">
        <f>VLOOKUP(F2456,DB!$D$4:$G$403,3,FALSE)</f>
        <v>#N/A</v>
      </c>
      <c r="E2456" s="675" t="e">
        <f>VLOOKUP(F2456,DB!$D$4:$G$403,2,FALSE)</f>
        <v>#N/A</v>
      </c>
      <c r="F2456" s="491"/>
      <c r="G2456" s="491"/>
      <c r="H2456" s="492"/>
      <c r="I2456" s="493"/>
      <c r="J2456" s="494" t="str">
        <f>IF(I2456="","I열의 환율적용방법 선택",IF(I2456="개별환율", "직접입력 하세요.", IF(OR(I2456="가중평균환율",I2456="송금환율"), "직접입력 하세요.", IF(I2456="원화집행", 1, IF(I2456="월별평균환율(미화)",VLOOKUP(MONTH(A2456),월별평균환율!$B$34:$D$45,2,0), IF(I2456="월별평균환율(현지화)",VLOOKUP(MONTH(A2456),월별평균환율!$B$34:$D$45,3,0)))))))</f>
        <v>I열의 환율적용방법 선택</v>
      </c>
      <c r="K2456" s="495">
        <f t="shared" si="38"/>
        <v>0</v>
      </c>
      <c r="L2456" s="491"/>
      <c r="M2456" s="496"/>
      <c r="N2456" s="496"/>
    </row>
    <row r="2457" spans="1:14" x14ac:dyDescent="0.3">
      <c r="A2457" s="490"/>
      <c r="B2457" s="490"/>
      <c r="C2457" s="673" t="e">
        <f>VLOOKUP(F2457,DB!$D$4:$G$403,4,FALSE)</f>
        <v>#N/A</v>
      </c>
      <c r="D2457" s="674" t="e">
        <f>VLOOKUP(F2457,DB!$D$4:$G$403,3,FALSE)</f>
        <v>#N/A</v>
      </c>
      <c r="E2457" s="675" t="e">
        <f>VLOOKUP(F2457,DB!$D$4:$G$403,2,FALSE)</f>
        <v>#N/A</v>
      </c>
      <c r="F2457" s="491"/>
      <c r="G2457" s="491"/>
      <c r="H2457" s="492"/>
      <c r="I2457" s="493"/>
      <c r="J2457" s="494" t="str">
        <f>IF(I2457="","I열의 환율적용방법 선택",IF(I2457="개별환율", "직접입력 하세요.", IF(OR(I2457="가중평균환율",I2457="송금환율"), "직접입력 하세요.", IF(I2457="원화집행", 1, IF(I2457="월별평균환율(미화)",VLOOKUP(MONTH(A2457),월별평균환율!$B$34:$D$45,2,0), IF(I2457="월별평균환율(현지화)",VLOOKUP(MONTH(A2457),월별평균환율!$B$34:$D$45,3,0)))))))</f>
        <v>I열의 환율적용방법 선택</v>
      </c>
      <c r="K2457" s="495">
        <f t="shared" si="38"/>
        <v>0</v>
      </c>
      <c r="L2457" s="491"/>
      <c r="M2457" s="496"/>
      <c r="N2457" s="496"/>
    </row>
    <row r="2458" spans="1:14" x14ac:dyDescent="0.3">
      <c r="A2458" s="490"/>
      <c r="B2458" s="490"/>
      <c r="C2458" s="673" t="e">
        <f>VLOOKUP(F2458,DB!$D$4:$G$403,4,FALSE)</f>
        <v>#N/A</v>
      </c>
      <c r="D2458" s="674" t="e">
        <f>VLOOKUP(F2458,DB!$D$4:$G$403,3,FALSE)</f>
        <v>#N/A</v>
      </c>
      <c r="E2458" s="675" t="e">
        <f>VLOOKUP(F2458,DB!$D$4:$G$403,2,FALSE)</f>
        <v>#N/A</v>
      </c>
      <c r="F2458" s="491"/>
      <c r="G2458" s="491"/>
      <c r="H2458" s="492"/>
      <c r="I2458" s="493"/>
      <c r="J2458" s="494" t="str">
        <f>IF(I2458="","I열의 환율적용방법 선택",IF(I2458="개별환율", "직접입력 하세요.", IF(OR(I2458="가중평균환율",I2458="송금환율"), "직접입력 하세요.", IF(I2458="원화집행", 1, IF(I2458="월별평균환율(미화)",VLOOKUP(MONTH(A2458),월별평균환율!$B$34:$D$45,2,0), IF(I2458="월별평균환율(현지화)",VLOOKUP(MONTH(A2458),월별평균환율!$B$34:$D$45,3,0)))))))</f>
        <v>I열의 환율적용방법 선택</v>
      </c>
      <c r="K2458" s="495">
        <f t="shared" si="38"/>
        <v>0</v>
      </c>
      <c r="L2458" s="491"/>
      <c r="M2458" s="496"/>
      <c r="N2458" s="496"/>
    </row>
    <row r="2459" spans="1:14" x14ac:dyDescent="0.3">
      <c r="A2459" s="490"/>
      <c r="B2459" s="490"/>
      <c r="C2459" s="673" t="e">
        <f>VLOOKUP(F2459,DB!$D$4:$G$403,4,FALSE)</f>
        <v>#N/A</v>
      </c>
      <c r="D2459" s="674" t="e">
        <f>VLOOKUP(F2459,DB!$D$4:$G$403,3,FALSE)</f>
        <v>#N/A</v>
      </c>
      <c r="E2459" s="675" t="e">
        <f>VLOOKUP(F2459,DB!$D$4:$G$403,2,FALSE)</f>
        <v>#N/A</v>
      </c>
      <c r="F2459" s="491"/>
      <c r="G2459" s="491"/>
      <c r="H2459" s="492"/>
      <c r="I2459" s="493"/>
      <c r="J2459" s="494" t="str">
        <f>IF(I2459="","I열의 환율적용방법 선택",IF(I2459="개별환율", "직접입력 하세요.", IF(OR(I2459="가중평균환율",I2459="송금환율"), "직접입력 하세요.", IF(I2459="원화집행", 1, IF(I2459="월별평균환율(미화)",VLOOKUP(MONTH(A2459),월별평균환율!$B$34:$D$45,2,0), IF(I2459="월별평균환율(현지화)",VLOOKUP(MONTH(A2459),월별평균환율!$B$34:$D$45,3,0)))))))</f>
        <v>I열의 환율적용방법 선택</v>
      </c>
      <c r="K2459" s="495">
        <f t="shared" si="38"/>
        <v>0</v>
      </c>
      <c r="L2459" s="491"/>
      <c r="M2459" s="496"/>
      <c r="N2459" s="496"/>
    </row>
    <row r="2460" spans="1:14" x14ac:dyDescent="0.3">
      <c r="A2460" s="490"/>
      <c r="B2460" s="490"/>
      <c r="C2460" s="673" t="e">
        <f>VLOOKUP(F2460,DB!$D$4:$G$403,4,FALSE)</f>
        <v>#N/A</v>
      </c>
      <c r="D2460" s="674" t="e">
        <f>VLOOKUP(F2460,DB!$D$4:$G$403,3,FALSE)</f>
        <v>#N/A</v>
      </c>
      <c r="E2460" s="675" t="e">
        <f>VLOOKUP(F2460,DB!$D$4:$G$403,2,FALSE)</f>
        <v>#N/A</v>
      </c>
      <c r="F2460" s="491"/>
      <c r="G2460" s="491"/>
      <c r="H2460" s="492"/>
      <c r="I2460" s="493"/>
      <c r="J2460" s="494" t="str">
        <f>IF(I2460="","I열의 환율적용방법 선택",IF(I2460="개별환율", "직접입력 하세요.", IF(OR(I2460="가중평균환율",I2460="송금환율"), "직접입력 하세요.", IF(I2460="원화집행", 1, IF(I2460="월별평균환율(미화)",VLOOKUP(MONTH(A2460),월별평균환율!$B$34:$D$45,2,0), IF(I2460="월별평균환율(현지화)",VLOOKUP(MONTH(A2460),월별평균환율!$B$34:$D$45,3,0)))))))</f>
        <v>I열의 환율적용방법 선택</v>
      </c>
      <c r="K2460" s="495">
        <f t="shared" si="38"/>
        <v>0</v>
      </c>
      <c r="L2460" s="491"/>
      <c r="M2460" s="496"/>
      <c r="N2460" s="496"/>
    </row>
    <row r="2461" spans="1:14" x14ac:dyDescent="0.3">
      <c r="A2461" s="490"/>
      <c r="B2461" s="490"/>
      <c r="C2461" s="673" t="e">
        <f>VLOOKUP(F2461,DB!$D$4:$G$403,4,FALSE)</f>
        <v>#N/A</v>
      </c>
      <c r="D2461" s="674" t="e">
        <f>VLOOKUP(F2461,DB!$D$4:$G$403,3,FALSE)</f>
        <v>#N/A</v>
      </c>
      <c r="E2461" s="675" t="e">
        <f>VLOOKUP(F2461,DB!$D$4:$G$403,2,FALSE)</f>
        <v>#N/A</v>
      </c>
      <c r="F2461" s="491"/>
      <c r="G2461" s="491"/>
      <c r="H2461" s="492"/>
      <c r="I2461" s="493"/>
      <c r="J2461" s="494" t="str">
        <f>IF(I2461="","I열의 환율적용방법 선택",IF(I2461="개별환율", "직접입력 하세요.", IF(OR(I2461="가중평균환율",I2461="송금환율"), "직접입력 하세요.", IF(I2461="원화집행", 1, IF(I2461="월별평균환율(미화)",VLOOKUP(MONTH(A2461),월별평균환율!$B$34:$D$45,2,0), IF(I2461="월별평균환율(현지화)",VLOOKUP(MONTH(A2461),월별평균환율!$B$34:$D$45,3,0)))))))</f>
        <v>I열의 환율적용방법 선택</v>
      </c>
      <c r="K2461" s="495">
        <f t="shared" si="38"/>
        <v>0</v>
      </c>
      <c r="L2461" s="491"/>
      <c r="M2461" s="496"/>
      <c r="N2461" s="496"/>
    </row>
    <row r="2462" spans="1:14" x14ac:dyDescent="0.3">
      <c r="A2462" s="490"/>
      <c r="B2462" s="490"/>
      <c r="C2462" s="673" t="e">
        <f>VLOOKUP(F2462,DB!$D$4:$G$403,4,FALSE)</f>
        <v>#N/A</v>
      </c>
      <c r="D2462" s="674" t="e">
        <f>VLOOKUP(F2462,DB!$D$4:$G$403,3,FALSE)</f>
        <v>#N/A</v>
      </c>
      <c r="E2462" s="675" t="e">
        <f>VLOOKUP(F2462,DB!$D$4:$G$403,2,FALSE)</f>
        <v>#N/A</v>
      </c>
      <c r="F2462" s="491"/>
      <c r="G2462" s="491"/>
      <c r="H2462" s="492"/>
      <c r="I2462" s="493"/>
      <c r="J2462" s="494" t="str">
        <f>IF(I2462="","I열의 환율적용방법 선택",IF(I2462="개별환율", "직접입력 하세요.", IF(OR(I2462="가중평균환율",I2462="송금환율"), "직접입력 하세요.", IF(I2462="원화집행", 1, IF(I2462="월별평균환율(미화)",VLOOKUP(MONTH(A2462),월별평균환율!$B$34:$D$45,2,0), IF(I2462="월별평균환율(현지화)",VLOOKUP(MONTH(A2462),월별평균환율!$B$34:$D$45,3,0)))))))</f>
        <v>I열의 환율적용방법 선택</v>
      </c>
      <c r="K2462" s="495">
        <f t="shared" si="38"/>
        <v>0</v>
      </c>
      <c r="L2462" s="491"/>
      <c r="M2462" s="496"/>
      <c r="N2462" s="496"/>
    </row>
    <row r="2463" spans="1:14" x14ac:dyDescent="0.3">
      <c r="A2463" s="490"/>
      <c r="B2463" s="490"/>
      <c r="C2463" s="673" t="e">
        <f>VLOOKUP(F2463,DB!$D$4:$G$403,4,FALSE)</f>
        <v>#N/A</v>
      </c>
      <c r="D2463" s="674" t="e">
        <f>VLOOKUP(F2463,DB!$D$4:$G$403,3,FALSE)</f>
        <v>#N/A</v>
      </c>
      <c r="E2463" s="675" t="e">
        <f>VLOOKUP(F2463,DB!$D$4:$G$403,2,FALSE)</f>
        <v>#N/A</v>
      </c>
      <c r="F2463" s="491"/>
      <c r="G2463" s="491"/>
      <c r="H2463" s="492"/>
      <c r="I2463" s="493"/>
      <c r="J2463" s="494" t="str">
        <f>IF(I2463="","I열의 환율적용방법 선택",IF(I2463="개별환율", "직접입력 하세요.", IF(OR(I2463="가중평균환율",I2463="송금환율"), "직접입력 하세요.", IF(I2463="원화집행", 1, IF(I2463="월별평균환율(미화)",VLOOKUP(MONTH(A2463),월별평균환율!$B$34:$D$45,2,0), IF(I2463="월별평균환율(현지화)",VLOOKUP(MONTH(A2463),월별평균환율!$B$34:$D$45,3,0)))))))</f>
        <v>I열의 환율적용방법 선택</v>
      </c>
      <c r="K2463" s="495">
        <f t="shared" si="38"/>
        <v>0</v>
      </c>
      <c r="L2463" s="491"/>
      <c r="M2463" s="496"/>
      <c r="N2463" s="496"/>
    </row>
    <row r="2464" spans="1:14" x14ac:dyDescent="0.3">
      <c r="A2464" s="490"/>
      <c r="B2464" s="490"/>
      <c r="C2464" s="673" t="e">
        <f>VLOOKUP(F2464,DB!$D$4:$G$403,4,FALSE)</f>
        <v>#N/A</v>
      </c>
      <c r="D2464" s="674" t="e">
        <f>VLOOKUP(F2464,DB!$D$4:$G$403,3,FALSE)</f>
        <v>#N/A</v>
      </c>
      <c r="E2464" s="675" t="e">
        <f>VLOOKUP(F2464,DB!$D$4:$G$403,2,FALSE)</f>
        <v>#N/A</v>
      </c>
      <c r="F2464" s="491"/>
      <c r="G2464" s="491"/>
      <c r="H2464" s="492"/>
      <c r="I2464" s="493"/>
      <c r="J2464" s="494" t="str">
        <f>IF(I2464="","I열의 환율적용방법 선택",IF(I2464="개별환율", "직접입력 하세요.", IF(OR(I2464="가중평균환율",I2464="송금환율"), "직접입력 하세요.", IF(I2464="원화집행", 1, IF(I2464="월별평균환율(미화)",VLOOKUP(MONTH(A2464),월별평균환율!$B$34:$D$45,2,0), IF(I2464="월별평균환율(현지화)",VLOOKUP(MONTH(A2464),월별평균환율!$B$34:$D$45,3,0)))))))</f>
        <v>I열의 환율적용방법 선택</v>
      </c>
      <c r="K2464" s="495">
        <f t="shared" si="38"/>
        <v>0</v>
      </c>
      <c r="L2464" s="491"/>
      <c r="M2464" s="496"/>
      <c r="N2464" s="496"/>
    </row>
    <row r="2465" spans="1:14" x14ac:dyDescent="0.3">
      <c r="A2465" s="490"/>
      <c r="B2465" s="490"/>
      <c r="C2465" s="673" t="e">
        <f>VLOOKUP(F2465,DB!$D$4:$G$403,4,FALSE)</f>
        <v>#N/A</v>
      </c>
      <c r="D2465" s="674" t="e">
        <f>VLOOKUP(F2465,DB!$D$4:$G$403,3,FALSE)</f>
        <v>#N/A</v>
      </c>
      <c r="E2465" s="675" t="e">
        <f>VLOOKUP(F2465,DB!$D$4:$G$403,2,FALSE)</f>
        <v>#N/A</v>
      </c>
      <c r="F2465" s="491"/>
      <c r="G2465" s="491"/>
      <c r="H2465" s="492"/>
      <c r="I2465" s="493"/>
      <c r="J2465" s="494" t="str">
        <f>IF(I2465="","I열의 환율적용방법 선택",IF(I2465="개별환율", "직접입력 하세요.", IF(OR(I2465="가중평균환율",I2465="송금환율"), "직접입력 하세요.", IF(I2465="원화집행", 1, IF(I2465="월별평균환율(미화)",VLOOKUP(MONTH(A2465),월별평균환율!$B$34:$D$45,2,0), IF(I2465="월별평균환율(현지화)",VLOOKUP(MONTH(A2465),월별평균환율!$B$34:$D$45,3,0)))))))</f>
        <v>I열의 환율적용방법 선택</v>
      </c>
      <c r="K2465" s="495">
        <f t="shared" si="38"/>
        <v>0</v>
      </c>
      <c r="L2465" s="491"/>
      <c r="M2465" s="496"/>
      <c r="N2465" s="496"/>
    </row>
    <row r="2466" spans="1:14" x14ac:dyDescent="0.3">
      <c r="A2466" s="490"/>
      <c r="B2466" s="490"/>
      <c r="C2466" s="673" t="e">
        <f>VLOOKUP(F2466,DB!$D$4:$G$403,4,FALSE)</f>
        <v>#N/A</v>
      </c>
      <c r="D2466" s="674" t="e">
        <f>VLOOKUP(F2466,DB!$D$4:$G$403,3,FALSE)</f>
        <v>#N/A</v>
      </c>
      <c r="E2466" s="675" t="e">
        <f>VLOOKUP(F2466,DB!$D$4:$G$403,2,FALSE)</f>
        <v>#N/A</v>
      </c>
      <c r="F2466" s="491"/>
      <c r="G2466" s="491"/>
      <c r="H2466" s="492"/>
      <c r="I2466" s="493"/>
      <c r="J2466" s="494" t="str">
        <f>IF(I2466="","I열의 환율적용방법 선택",IF(I2466="개별환율", "직접입력 하세요.", IF(OR(I2466="가중평균환율",I2466="송금환율"), "직접입력 하세요.", IF(I2466="원화집행", 1, IF(I2466="월별평균환율(미화)",VLOOKUP(MONTH(A2466),월별평균환율!$B$34:$D$45,2,0), IF(I2466="월별평균환율(현지화)",VLOOKUP(MONTH(A2466),월별평균환율!$B$34:$D$45,3,0)))))))</f>
        <v>I열의 환율적용방법 선택</v>
      </c>
      <c r="K2466" s="495">
        <f t="shared" si="38"/>
        <v>0</v>
      </c>
      <c r="L2466" s="491"/>
      <c r="M2466" s="496"/>
      <c r="N2466" s="496"/>
    </row>
    <row r="2467" spans="1:14" x14ac:dyDescent="0.3">
      <c r="A2467" s="490"/>
      <c r="B2467" s="490"/>
      <c r="C2467" s="673" t="e">
        <f>VLOOKUP(F2467,DB!$D$4:$G$403,4,FALSE)</f>
        <v>#N/A</v>
      </c>
      <c r="D2467" s="674" t="e">
        <f>VLOOKUP(F2467,DB!$D$4:$G$403,3,FALSE)</f>
        <v>#N/A</v>
      </c>
      <c r="E2467" s="675" t="e">
        <f>VLOOKUP(F2467,DB!$D$4:$G$403,2,FALSE)</f>
        <v>#N/A</v>
      </c>
      <c r="F2467" s="491"/>
      <c r="G2467" s="491"/>
      <c r="H2467" s="492"/>
      <c r="I2467" s="493"/>
      <c r="J2467" s="494" t="str">
        <f>IF(I2467="","I열의 환율적용방법 선택",IF(I2467="개별환율", "직접입력 하세요.", IF(OR(I2467="가중평균환율",I2467="송금환율"), "직접입력 하세요.", IF(I2467="원화집행", 1, IF(I2467="월별평균환율(미화)",VLOOKUP(MONTH(A2467),월별평균환율!$B$34:$D$45,2,0), IF(I2467="월별평균환율(현지화)",VLOOKUP(MONTH(A2467),월별평균환율!$B$34:$D$45,3,0)))))))</f>
        <v>I열의 환율적용방법 선택</v>
      </c>
      <c r="K2467" s="495">
        <f t="shared" si="38"/>
        <v>0</v>
      </c>
      <c r="L2467" s="491"/>
      <c r="M2467" s="496"/>
      <c r="N2467" s="496"/>
    </row>
    <row r="2468" spans="1:14" x14ac:dyDescent="0.3">
      <c r="A2468" s="490"/>
      <c r="B2468" s="490"/>
      <c r="C2468" s="673" t="e">
        <f>VLOOKUP(F2468,DB!$D$4:$G$403,4,FALSE)</f>
        <v>#N/A</v>
      </c>
      <c r="D2468" s="674" t="e">
        <f>VLOOKUP(F2468,DB!$D$4:$G$403,3,FALSE)</f>
        <v>#N/A</v>
      </c>
      <c r="E2468" s="675" t="e">
        <f>VLOOKUP(F2468,DB!$D$4:$G$403,2,FALSE)</f>
        <v>#N/A</v>
      </c>
      <c r="F2468" s="491"/>
      <c r="G2468" s="491"/>
      <c r="H2468" s="492"/>
      <c r="I2468" s="493"/>
      <c r="J2468" s="494" t="str">
        <f>IF(I2468="","I열의 환율적용방법 선택",IF(I2468="개별환율", "직접입력 하세요.", IF(OR(I2468="가중평균환율",I2468="송금환율"), "직접입력 하세요.", IF(I2468="원화집행", 1, IF(I2468="월별평균환율(미화)",VLOOKUP(MONTH(A2468),월별평균환율!$B$34:$D$45,2,0), IF(I2468="월별평균환율(현지화)",VLOOKUP(MONTH(A2468),월별평균환율!$B$34:$D$45,3,0)))))))</f>
        <v>I열의 환율적용방법 선택</v>
      </c>
      <c r="K2468" s="495">
        <f t="shared" si="38"/>
        <v>0</v>
      </c>
      <c r="L2468" s="491"/>
      <c r="M2468" s="496"/>
      <c r="N2468" s="496"/>
    </row>
    <row r="2469" spans="1:14" x14ac:dyDescent="0.3">
      <c r="A2469" s="490"/>
      <c r="B2469" s="490"/>
      <c r="C2469" s="673" t="e">
        <f>VLOOKUP(F2469,DB!$D$4:$G$403,4,FALSE)</f>
        <v>#N/A</v>
      </c>
      <c r="D2469" s="674" t="e">
        <f>VLOOKUP(F2469,DB!$D$4:$G$403,3,FALSE)</f>
        <v>#N/A</v>
      </c>
      <c r="E2469" s="675" t="e">
        <f>VLOOKUP(F2469,DB!$D$4:$G$403,2,FALSE)</f>
        <v>#N/A</v>
      </c>
      <c r="F2469" s="491"/>
      <c r="G2469" s="491"/>
      <c r="H2469" s="492"/>
      <c r="I2469" s="493"/>
      <c r="J2469" s="494" t="str">
        <f>IF(I2469="","I열의 환율적용방법 선택",IF(I2469="개별환율", "직접입력 하세요.", IF(OR(I2469="가중평균환율",I2469="송금환율"), "직접입력 하세요.", IF(I2469="원화집행", 1, IF(I2469="월별평균환율(미화)",VLOOKUP(MONTH(A2469),월별평균환율!$B$34:$D$45,2,0), IF(I2469="월별평균환율(현지화)",VLOOKUP(MONTH(A2469),월별평균환율!$B$34:$D$45,3,0)))))))</f>
        <v>I열의 환율적용방법 선택</v>
      </c>
      <c r="K2469" s="495">
        <f t="shared" si="38"/>
        <v>0</v>
      </c>
      <c r="L2469" s="491"/>
      <c r="M2469" s="496"/>
      <c r="N2469" s="496"/>
    </row>
    <row r="2470" spans="1:14" x14ac:dyDescent="0.3">
      <c r="A2470" s="490"/>
      <c r="B2470" s="490"/>
      <c r="C2470" s="673" t="e">
        <f>VLOOKUP(F2470,DB!$D$4:$G$403,4,FALSE)</f>
        <v>#N/A</v>
      </c>
      <c r="D2470" s="674" t="e">
        <f>VLOOKUP(F2470,DB!$D$4:$G$403,3,FALSE)</f>
        <v>#N/A</v>
      </c>
      <c r="E2470" s="675" t="e">
        <f>VLOOKUP(F2470,DB!$D$4:$G$403,2,FALSE)</f>
        <v>#N/A</v>
      </c>
      <c r="F2470" s="491"/>
      <c r="G2470" s="491"/>
      <c r="H2470" s="492"/>
      <c r="I2470" s="493"/>
      <c r="J2470" s="494" t="str">
        <f>IF(I2470="","I열의 환율적용방법 선택",IF(I2470="개별환율", "직접입력 하세요.", IF(OR(I2470="가중평균환율",I2470="송금환율"), "직접입력 하세요.", IF(I2470="원화집행", 1, IF(I2470="월별평균환율(미화)",VLOOKUP(MONTH(A2470),월별평균환율!$B$34:$D$45,2,0), IF(I2470="월별평균환율(현지화)",VLOOKUP(MONTH(A2470),월별평균환율!$B$34:$D$45,3,0)))))))</f>
        <v>I열의 환율적용방법 선택</v>
      </c>
      <c r="K2470" s="495">
        <f t="shared" si="38"/>
        <v>0</v>
      </c>
      <c r="L2470" s="491"/>
      <c r="M2470" s="496"/>
      <c r="N2470" s="496"/>
    </row>
    <row r="2471" spans="1:14" x14ac:dyDescent="0.3">
      <c r="A2471" s="490"/>
      <c r="B2471" s="490"/>
      <c r="C2471" s="673" t="e">
        <f>VLOOKUP(F2471,DB!$D$4:$G$403,4,FALSE)</f>
        <v>#N/A</v>
      </c>
      <c r="D2471" s="674" t="e">
        <f>VLOOKUP(F2471,DB!$D$4:$G$403,3,FALSE)</f>
        <v>#N/A</v>
      </c>
      <c r="E2471" s="675" t="e">
        <f>VLOOKUP(F2471,DB!$D$4:$G$403,2,FALSE)</f>
        <v>#N/A</v>
      </c>
      <c r="F2471" s="491"/>
      <c r="G2471" s="491"/>
      <c r="H2471" s="492"/>
      <c r="I2471" s="493"/>
      <c r="J2471" s="494" t="str">
        <f>IF(I2471="","I열의 환율적용방법 선택",IF(I2471="개별환율", "직접입력 하세요.", IF(OR(I2471="가중평균환율",I2471="송금환율"), "직접입력 하세요.", IF(I2471="원화집행", 1, IF(I2471="월별평균환율(미화)",VLOOKUP(MONTH(A2471),월별평균환율!$B$34:$D$45,2,0), IF(I2471="월별평균환율(현지화)",VLOOKUP(MONTH(A2471),월별평균환율!$B$34:$D$45,3,0)))))))</f>
        <v>I열의 환율적용방법 선택</v>
      </c>
      <c r="K2471" s="495">
        <f t="shared" si="38"/>
        <v>0</v>
      </c>
      <c r="L2471" s="491"/>
      <c r="M2471" s="496"/>
      <c r="N2471" s="496"/>
    </row>
    <row r="2472" spans="1:14" x14ac:dyDescent="0.3">
      <c r="A2472" s="490"/>
      <c r="B2472" s="490"/>
      <c r="C2472" s="673" t="e">
        <f>VLOOKUP(F2472,DB!$D$4:$G$403,4,FALSE)</f>
        <v>#N/A</v>
      </c>
      <c r="D2472" s="674" t="e">
        <f>VLOOKUP(F2472,DB!$D$4:$G$403,3,FALSE)</f>
        <v>#N/A</v>
      </c>
      <c r="E2472" s="675" t="e">
        <f>VLOOKUP(F2472,DB!$D$4:$G$403,2,FALSE)</f>
        <v>#N/A</v>
      </c>
      <c r="F2472" s="491"/>
      <c r="G2472" s="491"/>
      <c r="H2472" s="492"/>
      <c r="I2472" s="493"/>
      <c r="J2472" s="494" t="str">
        <f>IF(I2472="","I열의 환율적용방법 선택",IF(I2472="개별환율", "직접입력 하세요.", IF(OR(I2472="가중평균환율",I2472="송금환율"), "직접입력 하세요.", IF(I2472="원화집행", 1, IF(I2472="월별평균환율(미화)",VLOOKUP(MONTH(A2472),월별평균환율!$B$34:$D$45,2,0), IF(I2472="월별평균환율(현지화)",VLOOKUP(MONTH(A2472),월별평균환율!$B$34:$D$45,3,0)))))))</f>
        <v>I열의 환율적용방법 선택</v>
      </c>
      <c r="K2472" s="495">
        <f t="shared" si="38"/>
        <v>0</v>
      </c>
      <c r="L2472" s="491"/>
      <c r="M2472" s="496"/>
      <c r="N2472" s="496"/>
    </row>
    <row r="2473" spans="1:14" x14ac:dyDescent="0.3">
      <c r="A2473" s="490"/>
      <c r="B2473" s="490"/>
      <c r="C2473" s="673" t="e">
        <f>VLOOKUP(F2473,DB!$D$4:$G$403,4,FALSE)</f>
        <v>#N/A</v>
      </c>
      <c r="D2473" s="674" t="e">
        <f>VLOOKUP(F2473,DB!$D$4:$G$403,3,FALSE)</f>
        <v>#N/A</v>
      </c>
      <c r="E2473" s="675" t="e">
        <f>VLOOKUP(F2473,DB!$D$4:$G$403,2,FALSE)</f>
        <v>#N/A</v>
      </c>
      <c r="F2473" s="491"/>
      <c r="G2473" s="491"/>
      <c r="H2473" s="492"/>
      <c r="I2473" s="493"/>
      <c r="J2473" s="494" t="str">
        <f>IF(I2473="","I열의 환율적용방법 선택",IF(I2473="개별환율", "직접입력 하세요.", IF(OR(I2473="가중평균환율",I2473="송금환율"), "직접입력 하세요.", IF(I2473="원화집행", 1, IF(I2473="월별평균환율(미화)",VLOOKUP(MONTH(A2473),월별평균환율!$B$34:$D$45,2,0), IF(I2473="월별평균환율(현지화)",VLOOKUP(MONTH(A2473),월별평균환율!$B$34:$D$45,3,0)))))))</f>
        <v>I열의 환율적용방법 선택</v>
      </c>
      <c r="K2473" s="495">
        <f t="shared" si="38"/>
        <v>0</v>
      </c>
      <c r="L2473" s="491"/>
      <c r="M2473" s="496"/>
      <c r="N2473" s="496"/>
    </row>
    <row r="2474" spans="1:14" x14ac:dyDescent="0.3">
      <c r="A2474" s="490"/>
      <c r="B2474" s="490"/>
      <c r="C2474" s="673" t="e">
        <f>VLOOKUP(F2474,DB!$D$4:$G$403,4,FALSE)</f>
        <v>#N/A</v>
      </c>
      <c r="D2474" s="674" t="e">
        <f>VLOOKUP(F2474,DB!$D$4:$G$403,3,FALSE)</f>
        <v>#N/A</v>
      </c>
      <c r="E2474" s="675" t="e">
        <f>VLOOKUP(F2474,DB!$D$4:$G$403,2,FALSE)</f>
        <v>#N/A</v>
      </c>
      <c r="F2474" s="491"/>
      <c r="G2474" s="491"/>
      <c r="H2474" s="492"/>
      <c r="I2474" s="493"/>
      <c r="J2474" s="494" t="str">
        <f>IF(I2474="","I열의 환율적용방법 선택",IF(I2474="개별환율", "직접입력 하세요.", IF(OR(I2474="가중평균환율",I2474="송금환율"), "직접입력 하세요.", IF(I2474="원화집행", 1, IF(I2474="월별평균환율(미화)",VLOOKUP(MONTH(A2474),월별평균환율!$B$34:$D$45,2,0), IF(I2474="월별평균환율(현지화)",VLOOKUP(MONTH(A2474),월별평균환율!$B$34:$D$45,3,0)))))))</f>
        <v>I열의 환율적용방법 선택</v>
      </c>
      <c r="K2474" s="495">
        <f t="shared" si="38"/>
        <v>0</v>
      </c>
      <c r="L2474" s="491"/>
      <c r="M2474" s="496"/>
      <c r="N2474" s="496"/>
    </row>
    <row r="2475" spans="1:14" x14ac:dyDescent="0.3">
      <c r="A2475" s="490"/>
      <c r="B2475" s="490"/>
      <c r="C2475" s="673" t="e">
        <f>VLOOKUP(F2475,DB!$D$4:$G$403,4,FALSE)</f>
        <v>#N/A</v>
      </c>
      <c r="D2475" s="674" t="e">
        <f>VLOOKUP(F2475,DB!$D$4:$G$403,3,FALSE)</f>
        <v>#N/A</v>
      </c>
      <c r="E2475" s="675" t="e">
        <f>VLOOKUP(F2475,DB!$D$4:$G$403,2,FALSE)</f>
        <v>#N/A</v>
      </c>
      <c r="F2475" s="491"/>
      <c r="G2475" s="491"/>
      <c r="H2475" s="492"/>
      <c r="I2475" s="493"/>
      <c r="J2475" s="494" t="str">
        <f>IF(I2475="","I열의 환율적용방법 선택",IF(I2475="개별환율", "직접입력 하세요.", IF(OR(I2475="가중평균환율",I2475="송금환율"), "직접입력 하세요.", IF(I2475="원화집행", 1, IF(I2475="월별평균환율(미화)",VLOOKUP(MONTH(A2475),월별평균환율!$B$34:$D$45,2,0), IF(I2475="월별평균환율(현지화)",VLOOKUP(MONTH(A2475),월별평균환율!$B$34:$D$45,3,0)))))))</f>
        <v>I열의 환율적용방법 선택</v>
      </c>
      <c r="K2475" s="495">
        <f t="shared" si="38"/>
        <v>0</v>
      </c>
      <c r="L2475" s="491"/>
      <c r="M2475" s="496"/>
      <c r="N2475" s="496"/>
    </row>
    <row r="2476" spans="1:14" x14ac:dyDescent="0.3">
      <c r="A2476" s="490"/>
      <c r="B2476" s="490"/>
      <c r="C2476" s="673" t="e">
        <f>VLOOKUP(F2476,DB!$D$4:$G$403,4,FALSE)</f>
        <v>#N/A</v>
      </c>
      <c r="D2476" s="674" t="e">
        <f>VLOOKUP(F2476,DB!$D$4:$G$403,3,FALSE)</f>
        <v>#N/A</v>
      </c>
      <c r="E2476" s="675" t="e">
        <f>VLOOKUP(F2476,DB!$D$4:$G$403,2,FALSE)</f>
        <v>#N/A</v>
      </c>
      <c r="F2476" s="491"/>
      <c r="G2476" s="491"/>
      <c r="H2476" s="492"/>
      <c r="I2476" s="493"/>
      <c r="J2476" s="494" t="str">
        <f>IF(I2476="","I열의 환율적용방법 선택",IF(I2476="개별환율", "직접입력 하세요.", IF(OR(I2476="가중평균환율",I2476="송금환율"), "직접입력 하세요.", IF(I2476="원화집행", 1, IF(I2476="월별평균환율(미화)",VLOOKUP(MONTH(A2476),월별평균환율!$B$34:$D$45,2,0), IF(I2476="월별평균환율(현지화)",VLOOKUP(MONTH(A2476),월별평균환율!$B$34:$D$45,3,0)))))))</f>
        <v>I열의 환율적용방법 선택</v>
      </c>
      <c r="K2476" s="495">
        <f t="shared" si="38"/>
        <v>0</v>
      </c>
      <c r="L2476" s="491"/>
      <c r="M2476" s="496"/>
      <c r="N2476" s="496"/>
    </row>
    <row r="2477" spans="1:14" x14ac:dyDescent="0.3">
      <c r="A2477" s="490"/>
      <c r="B2477" s="490"/>
      <c r="C2477" s="673" t="e">
        <f>VLOOKUP(F2477,DB!$D$4:$G$403,4,FALSE)</f>
        <v>#N/A</v>
      </c>
      <c r="D2477" s="674" t="e">
        <f>VLOOKUP(F2477,DB!$D$4:$G$403,3,FALSE)</f>
        <v>#N/A</v>
      </c>
      <c r="E2477" s="675" t="e">
        <f>VLOOKUP(F2477,DB!$D$4:$G$403,2,FALSE)</f>
        <v>#N/A</v>
      </c>
      <c r="F2477" s="491"/>
      <c r="G2477" s="491"/>
      <c r="H2477" s="492"/>
      <c r="I2477" s="493"/>
      <c r="J2477" s="494" t="str">
        <f>IF(I2477="","I열의 환율적용방법 선택",IF(I2477="개별환율", "직접입력 하세요.", IF(OR(I2477="가중평균환율",I2477="송금환율"), "직접입력 하세요.", IF(I2477="원화집행", 1, IF(I2477="월별평균환율(미화)",VLOOKUP(MONTH(A2477),월별평균환율!$B$34:$D$45,2,0), IF(I2477="월별평균환율(현지화)",VLOOKUP(MONTH(A2477),월별평균환율!$B$34:$D$45,3,0)))))))</f>
        <v>I열의 환율적용방법 선택</v>
      </c>
      <c r="K2477" s="495">
        <f t="shared" si="38"/>
        <v>0</v>
      </c>
      <c r="L2477" s="491"/>
      <c r="M2477" s="496"/>
      <c r="N2477" s="496"/>
    </row>
    <row r="2478" spans="1:14" x14ac:dyDescent="0.3">
      <c r="A2478" s="490"/>
      <c r="B2478" s="490"/>
      <c r="C2478" s="673" t="e">
        <f>VLOOKUP(F2478,DB!$D$4:$G$403,4,FALSE)</f>
        <v>#N/A</v>
      </c>
      <c r="D2478" s="674" t="e">
        <f>VLOOKUP(F2478,DB!$D$4:$G$403,3,FALSE)</f>
        <v>#N/A</v>
      </c>
      <c r="E2478" s="675" t="e">
        <f>VLOOKUP(F2478,DB!$D$4:$G$403,2,FALSE)</f>
        <v>#N/A</v>
      </c>
      <c r="F2478" s="491"/>
      <c r="G2478" s="491"/>
      <c r="H2478" s="492"/>
      <c r="I2478" s="493"/>
      <c r="J2478" s="494" t="str">
        <f>IF(I2478="","I열의 환율적용방법 선택",IF(I2478="개별환율", "직접입력 하세요.", IF(OR(I2478="가중평균환율",I2478="송금환율"), "직접입력 하세요.", IF(I2478="원화집행", 1, IF(I2478="월별평균환율(미화)",VLOOKUP(MONTH(A2478),월별평균환율!$B$34:$D$45,2,0), IF(I2478="월별평균환율(현지화)",VLOOKUP(MONTH(A2478),월별평균환율!$B$34:$D$45,3,0)))))))</f>
        <v>I열의 환율적용방법 선택</v>
      </c>
      <c r="K2478" s="495">
        <f t="shared" si="38"/>
        <v>0</v>
      </c>
      <c r="L2478" s="491"/>
      <c r="M2478" s="496"/>
      <c r="N2478" s="496"/>
    </row>
    <row r="2479" spans="1:14" x14ac:dyDescent="0.3">
      <c r="A2479" s="490"/>
      <c r="B2479" s="490"/>
      <c r="C2479" s="673" t="e">
        <f>VLOOKUP(F2479,DB!$D$4:$G$403,4,FALSE)</f>
        <v>#N/A</v>
      </c>
      <c r="D2479" s="674" t="e">
        <f>VLOOKUP(F2479,DB!$D$4:$G$403,3,FALSE)</f>
        <v>#N/A</v>
      </c>
      <c r="E2479" s="675" t="e">
        <f>VLOOKUP(F2479,DB!$D$4:$G$403,2,FALSE)</f>
        <v>#N/A</v>
      </c>
      <c r="F2479" s="491"/>
      <c r="G2479" s="491"/>
      <c r="H2479" s="492"/>
      <c r="I2479" s="493"/>
      <c r="J2479" s="494" t="str">
        <f>IF(I2479="","I열의 환율적용방법 선택",IF(I2479="개별환율", "직접입력 하세요.", IF(OR(I2479="가중평균환율",I2479="송금환율"), "직접입력 하세요.", IF(I2479="원화집행", 1, IF(I2479="월별평균환율(미화)",VLOOKUP(MONTH(A2479),월별평균환율!$B$34:$D$45,2,0), IF(I2479="월별평균환율(현지화)",VLOOKUP(MONTH(A2479),월별평균환율!$B$34:$D$45,3,0)))))))</f>
        <v>I열의 환율적용방법 선택</v>
      </c>
      <c r="K2479" s="495">
        <f t="shared" si="38"/>
        <v>0</v>
      </c>
      <c r="L2479" s="491"/>
      <c r="M2479" s="496"/>
      <c r="N2479" s="496"/>
    </row>
    <row r="2480" spans="1:14" x14ac:dyDescent="0.3">
      <c r="A2480" s="490"/>
      <c r="B2480" s="490"/>
      <c r="C2480" s="673" t="e">
        <f>VLOOKUP(F2480,DB!$D$4:$G$403,4,FALSE)</f>
        <v>#N/A</v>
      </c>
      <c r="D2480" s="674" t="e">
        <f>VLOOKUP(F2480,DB!$D$4:$G$403,3,FALSE)</f>
        <v>#N/A</v>
      </c>
      <c r="E2480" s="675" t="e">
        <f>VLOOKUP(F2480,DB!$D$4:$G$403,2,FALSE)</f>
        <v>#N/A</v>
      </c>
      <c r="F2480" s="491"/>
      <c r="G2480" s="491"/>
      <c r="H2480" s="492"/>
      <c r="I2480" s="493"/>
      <c r="J2480" s="494" t="str">
        <f>IF(I2480="","I열의 환율적용방법 선택",IF(I2480="개별환율", "직접입력 하세요.", IF(OR(I2480="가중평균환율",I2480="송금환율"), "직접입력 하세요.", IF(I2480="원화집행", 1, IF(I2480="월별평균환율(미화)",VLOOKUP(MONTH(A2480),월별평균환율!$B$34:$D$45,2,0), IF(I2480="월별평균환율(현지화)",VLOOKUP(MONTH(A2480),월별평균환율!$B$34:$D$45,3,0)))))))</f>
        <v>I열의 환율적용방법 선택</v>
      </c>
      <c r="K2480" s="495">
        <f t="shared" si="38"/>
        <v>0</v>
      </c>
      <c r="L2480" s="491"/>
      <c r="M2480" s="496"/>
      <c r="N2480" s="496"/>
    </row>
    <row r="2481" spans="1:14" x14ac:dyDescent="0.3">
      <c r="A2481" s="490"/>
      <c r="B2481" s="490"/>
      <c r="C2481" s="673" t="e">
        <f>VLOOKUP(F2481,DB!$D$4:$G$403,4,FALSE)</f>
        <v>#N/A</v>
      </c>
      <c r="D2481" s="674" t="e">
        <f>VLOOKUP(F2481,DB!$D$4:$G$403,3,FALSE)</f>
        <v>#N/A</v>
      </c>
      <c r="E2481" s="675" t="e">
        <f>VLOOKUP(F2481,DB!$D$4:$G$403,2,FALSE)</f>
        <v>#N/A</v>
      </c>
      <c r="F2481" s="491"/>
      <c r="G2481" s="491"/>
      <c r="H2481" s="492"/>
      <c r="I2481" s="493"/>
      <c r="J2481" s="494" t="str">
        <f>IF(I2481="","I열의 환율적용방법 선택",IF(I2481="개별환율", "직접입력 하세요.", IF(OR(I2481="가중평균환율",I2481="송금환율"), "직접입력 하세요.", IF(I2481="원화집행", 1, IF(I2481="월별평균환율(미화)",VLOOKUP(MONTH(A2481),월별평균환율!$B$34:$D$45,2,0), IF(I2481="월별평균환율(현지화)",VLOOKUP(MONTH(A2481),월별평균환율!$B$34:$D$45,3,0)))))))</f>
        <v>I열의 환율적용방법 선택</v>
      </c>
      <c r="K2481" s="495">
        <f t="shared" si="38"/>
        <v>0</v>
      </c>
      <c r="L2481" s="491"/>
      <c r="M2481" s="496"/>
      <c r="N2481" s="496"/>
    </row>
    <row r="2482" spans="1:14" x14ac:dyDescent="0.3">
      <c r="A2482" s="490"/>
      <c r="B2482" s="490"/>
      <c r="C2482" s="673" t="e">
        <f>VLOOKUP(F2482,DB!$D$4:$G$403,4,FALSE)</f>
        <v>#N/A</v>
      </c>
      <c r="D2482" s="674" t="e">
        <f>VLOOKUP(F2482,DB!$D$4:$G$403,3,FALSE)</f>
        <v>#N/A</v>
      </c>
      <c r="E2482" s="675" t="e">
        <f>VLOOKUP(F2482,DB!$D$4:$G$403,2,FALSE)</f>
        <v>#N/A</v>
      </c>
      <c r="F2482" s="491"/>
      <c r="G2482" s="491"/>
      <c r="H2482" s="492"/>
      <c r="I2482" s="493"/>
      <c r="J2482" s="494" t="str">
        <f>IF(I2482="","I열의 환율적용방법 선택",IF(I2482="개별환율", "직접입력 하세요.", IF(OR(I2482="가중평균환율",I2482="송금환율"), "직접입력 하세요.", IF(I2482="원화집행", 1, IF(I2482="월별평균환율(미화)",VLOOKUP(MONTH(A2482),월별평균환율!$B$34:$D$45,2,0), IF(I2482="월별평균환율(현지화)",VLOOKUP(MONTH(A2482),월별평균환율!$B$34:$D$45,3,0)))))))</f>
        <v>I열의 환율적용방법 선택</v>
      </c>
      <c r="K2482" s="495">
        <f t="shared" si="38"/>
        <v>0</v>
      </c>
      <c r="L2482" s="491"/>
      <c r="M2482" s="496"/>
      <c r="N2482" s="496"/>
    </row>
    <row r="2483" spans="1:14" x14ac:dyDescent="0.3">
      <c r="A2483" s="490"/>
      <c r="B2483" s="490"/>
      <c r="C2483" s="673" t="e">
        <f>VLOOKUP(F2483,DB!$D$4:$G$403,4,FALSE)</f>
        <v>#N/A</v>
      </c>
      <c r="D2483" s="674" t="e">
        <f>VLOOKUP(F2483,DB!$D$4:$G$403,3,FALSE)</f>
        <v>#N/A</v>
      </c>
      <c r="E2483" s="675" t="e">
        <f>VLOOKUP(F2483,DB!$D$4:$G$403,2,FALSE)</f>
        <v>#N/A</v>
      </c>
      <c r="F2483" s="491"/>
      <c r="G2483" s="491"/>
      <c r="H2483" s="492"/>
      <c r="I2483" s="493"/>
      <c r="J2483" s="494" t="str">
        <f>IF(I2483="","I열의 환율적용방법 선택",IF(I2483="개별환율", "직접입력 하세요.", IF(OR(I2483="가중평균환율",I2483="송금환율"), "직접입력 하세요.", IF(I2483="원화집행", 1, IF(I2483="월별평균환율(미화)",VLOOKUP(MONTH(A2483),월별평균환율!$B$34:$D$45,2,0), IF(I2483="월별평균환율(현지화)",VLOOKUP(MONTH(A2483),월별평균환율!$B$34:$D$45,3,0)))))))</f>
        <v>I열의 환율적용방법 선택</v>
      </c>
      <c r="K2483" s="495">
        <f t="shared" si="38"/>
        <v>0</v>
      </c>
      <c r="L2483" s="491"/>
      <c r="M2483" s="496"/>
      <c r="N2483" s="496"/>
    </row>
    <row r="2484" spans="1:14" x14ac:dyDescent="0.3">
      <c r="A2484" s="490"/>
      <c r="B2484" s="490"/>
      <c r="C2484" s="673" t="e">
        <f>VLOOKUP(F2484,DB!$D$4:$G$403,4,FALSE)</f>
        <v>#N/A</v>
      </c>
      <c r="D2484" s="674" t="e">
        <f>VLOOKUP(F2484,DB!$D$4:$G$403,3,FALSE)</f>
        <v>#N/A</v>
      </c>
      <c r="E2484" s="675" t="e">
        <f>VLOOKUP(F2484,DB!$D$4:$G$403,2,FALSE)</f>
        <v>#N/A</v>
      </c>
      <c r="F2484" s="491"/>
      <c r="G2484" s="491"/>
      <c r="H2484" s="492"/>
      <c r="I2484" s="493"/>
      <c r="J2484" s="494" t="str">
        <f>IF(I2484="","I열의 환율적용방법 선택",IF(I2484="개별환율", "직접입력 하세요.", IF(OR(I2484="가중평균환율",I2484="송금환율"), "직접입력 하세요.", IF(I2484="원화집행", 1, IF(I2484="월별평균환율(미화)",VLOOKUP(MONTH(A2484),월별평균환율!$B$34:$D$45,2,0), IF(I2484="월별평균환율(현지화)",VLOOKUP(MONTH(A2484),월별평균환율!$B$34:$D$45,3,0)))))))</f>
        <v>I열의 환율적용방법 선택</v>
      </c>
      <c r="K2484" s="495">
        <f t="shared" si="38"/>
        <v>0</v>
      </c>
      <c r="L2484" s="491"/>
      <c r="M2484" s="496"/>
      <c r="N2484" s="496"/>
    </row>
    <row r="2485" spans="1:14" x14ac:dyDescent="0.3">
      <c r="A2485" s="490"/>
      <c r="B2485" s="490"/>
      <c r="C2485" s="673" t="e">
        <f>VLOOKUP(F2485,DB!$D$4:$G$403,4,FALSE)</f>
        <v>#N/A</v>
      </c>
      <c r="D2485" s="674" t="e">
        <f>VLOOKUP(F2485,DB!$D$4:$G$403,3,FALSE)</f>
        <v>#N/A</v>
      </c>
      <c r="E2485" s="675" t="e">
        <f>VLOOKUP(F2485,DB!$D$4:$G$403,2,FALSE)</f>
        <v>#N/A</v>
      </c>
      <c r="F2485" s="491"/>
      <c r="G2485" s="491"/>
      <c r="H2485" s="492"/>
      <c r="I2485" s="493"/>
      <c r="J2485" s="494" t="str">
        <f>IF(I2485="","I열의 환율적용방법 선택",IF(I2485="개별환율", "직접입력 하세요.", IF(OR(I2485="가중평균환율",I2485="송금환율"), "직접입력 하세요.", IF(I2485="원화집행", 1, IF(I2485="월별평균환율(미화)",VLOOKUP(MONTH(A2485),월별평균환율!$B$34:$D$45,2,0), IF(I2485="월별평균환율(현지화)",VLOOKUP(MONTH(A2485),월별평균환율!$B$34:$D$45,3,0)))))))</f>
        <v>I열의 환율적용방법 선택</v>
      </c>
      <c r="K2485" s="495">
        <f t="shared" si="38"/>
        <v>0</v>
      </c>
      <c r="L2485" s="491"/>
      <c r="M2485" s="496"/>
      <c r="N2485" s="496"/>
    </row>
    <row r="2486" spans="1:14" x14ac:dyDescent="0.3">
      <c r="A2486" s="490"/>
      <c r="B2486" s="490"/>
      <c r="C2486" s="673" t="e">
        <f>VLOOKUP(F2486,DB!$D$4:$G$403,4,FALSE)</f>
        <v>#N/A</v>
      </c>
      <c r="D2486" s="674" t="e">
        <f>VLOOKUP(F2486,DB!$D$4:$G$403,3,FALSE)</f>
        <v>#N/A</v>
      </c>
      <c r="E2486" s="675" t="e">
        <f>VLOOKUP(F2486,DB!$D$4:$G$403,2,FALSE)</f>
        <v>#N/A</v>
      </c>
      <c r="F2486" s="491"/>
      <c r="G2486" s="491"/>
      <c r="H2486" s="492"/>
      <c r="I2486" s="493"/>
      <c r="J2486" s="494" t="str">
        <f>IF(I2486="","I열의 환율적용방법 선택",IF(I2486="개별환율", "직접입력 하세요.", IF(OR(I2486="가중평균환율",I2486="송금환율"), "직접입력 하세요.", IF(I2486="원화집행", 1, IF(I2486="월별평균환율(미화)",VLOOKUP(MONTH(A2486),월별평균환율!$B$34:$D$45,2,0), IF(I2486="월별평균환율(현지화)",VLOOKUP(MONTH(A2486),월별평균환율!$B$34:$D$45,3,0)))))))</f>
        <v>I열의 환율적용방법 선택</v>
      </c>
      <c r="K2486" s="495">
        <f t="shared" si="38"/>
        <v>0</v>
      </c>
      <c r="L2486" s="491"/>
      <c r="M2486" s="496"/>
      <c r="N2486" s="496"/>
    </row>
    <row r="2487" spans="1:14" x14ac:dyDescent="0.3">
      <c r="A2487" s="490"/>
      <c r="B2487" s="490"/>
      <c r="C2487" s="673" t="e">
        <f>VLOOKUP(F2487,DB!$D$4:$G$403,4,FALSE)</f>
        <v>#N/A</v>
      </c>
      <c r="D2487" s="674" t="e">
        <f>VLOOKUP(F2487,DB!$D$4:$G$403,3,FALSE)</f>
        <v>#N/A</v>
      </c>
      <c r="E2487" s="675" t="e">
        <f>VLOOKUP(F2487,DB!$D$4:$G$403,2,FALSE)</f>
        <v>#N/A</v>
      </c>
      <c r="F2487" s="491"/>
      <c r="G2487" s="491"/>
      <c r="H2487" s="492"/>
      <c r="I2487" s="493"/>
      <c r="J2487" s="494" t="str">
        <f>IF(I2487="","I열의 환율적용방법 선택",IF(I2487="개별환율", "직접입력 하세요.", IF(OR(I2487="가중평균환율",I2487="송금환율"), "직접입력 하세요.", IF(I2487="원화집행", 1, IF(I2487="월별평균환율(미화)",VLOOKUP(MONTH(A2487),월별평균환율!$B$34:$D$45,2,0), IF(I2487="월별평균환율(현지화)",VLOOKUP(MONTH(A2487),월별평균환율!$B$34:$D$45,3,0)))))))</f>
        <v>I열의 환율적용방법 선택</v>
      </c>
      <c r="K2487" s="495">
        <f t="shared" si="38"/>
        <v>0</v>
      </c>
      <c r="L2487" s="491"/>
      <c r="M2487" s="496"/>
      <c r="N2487" s="496"/>
    </row>
    <row r="2488" spans="1:14" x14ac:dyDescent="0.3">
      <c r="A2488" s="490"/>
      <c r="B2488" s="490"/>
      <c r="C2488" s="673" t="e">
        <f>VLOOKUP(F2488,DB!$D$4:$G$403,4,FALSE)</f>
        <v>#N/A</v>
      </c>
      <c r="D2488" s="674" t="e">
        <f>VLOOKUP(F2488,DB!$D$4:$G$403,3,FALSE)</f>
        <v>#N/A</v>
      </c>
      <c r="E2488" s="675" t="e">
        <f>VLOOKUP(F2488,DB!$D$4:$G$403,2,FALSE)</f>
        <v>#N/A</v>
      </c>
      <c r="F2488" s="491"/>
      <c r="G2488" s="491"/>
      <c r="H2488" s="492"/>
      <c r="I2488" s="493"/>
      <c r="J2488" s="494" t="str">
        <f>IF(I2488="","I열의 환율적용방법 선택",IF(I2488="개별환율", "직접입력 하세요.", IF(OR(I2488="가중평균환율",I2488="송금환율"), "직접입력 하세요.", IF(I2488="원화집행", 1, IF(I2488="월별평균환율(미화)",VLOOKUP(MONTH(A2488),월별평균환율!$B$34:$D$45,2,0), IF(I2488="월별평균환율(현지화)",VLOOKUP(MONTH(A2488),월별평균환율!$B$34:$D$45,3,0)))))))</f>
        <v>I열의 환율적용방법 선택</v>
      </c>
      <c r="K2488" s="495">
        <f t="shared" si="38"/>
        <v>0</v>
      </c>
      <c r="L2488" s="491"/>
      <c r="M2488" s="496"/>
      <c r="N2488" s="496"/>
    </row>
    <row r="2489" spans="1:14" x14ac:dyDescent="0.3">
      <c r="A2489" s="490"/>
      <c r="B2489" s="490"/>
      <c r="C2489" s="673" t="e">
        <f>VLOOKUP(F2489,DB!$D$4:$G$403,4,FALSE)</f>
        <v>#N/A</v>
      </c>
      <c r="D2489" s="674" t="e">
        <f>VLOOKUP(F2489,DB!$D$4:$G$403,3,FALSE)</f>
        <v>#N/A</v>
      </c>
      <c r="E2489" s="675" t="e">
        <f>VLOOKUP(F2489,DB!$D$4:$G$403,2,FALSE)</f>
        <v>#N/A</v>
      </c>
      <c r="F2489" s="491"/>
      <c r="G2489" s="491"/>
      <c r="H2489" s="492"/>
      <c r="I2489" s="493"/>
      <c r="J2489" s="494" t="str">
        <f>IF(I2489="","I열의 환율적용방법 선택",IF(I2489="개별환율", "직접입력 하세요.", IF(OR(I2489="가중평균환율",I2489="송금환율"), "직접입력 하세요.", IF(I2489="원화집행", 1, IF(I2489="월별평균환율(미화)",VLOOKUP(MONTH(A2489),월별평균환율!$B$34:$D$45,2,0), IF(I2489="월별평균환율(현지화)",VLOOKUP(MONTH(A2489),월별평균환율!$B$34:$D$45,3,0)))))))</f>
        <v>I열의 환율적용방법 선택</v>
      </c>
      <c r="K2489" s="495">
        <f t="shared" si="38"/>
        <v>0</v>
      </c>
      <c r="L2489" s="491"/>
      <c r="M2489" s="496"/>
      <c r="N2489" s="496"/>
    </row>
    <row r="2490" spans="1:14" x14ac:dyDescent="0.3">
      <c r="A2490" s="490"/>
      <c r="B2490" s="490"/>
      <c r="C2490" s="673" t="e">
        <f>VLOOKUP(F2490,DB!$D$4:$G$403,4,FALSE)</f>
        <v>#N/A</v>
      </c>
      <c r="D2490" s="674" t="e">
        <f>VLOOKUP(F2490,DB!$D$4:$G$403,3,FALSE)</f>
        <v>#N/A</v>
      </c>
      <c r="E2490" s="675" t="e">
        <f>VLOOKUP(F2490,DB!$D$4:$G$403,2,FALSE)</f>
        <v>#N/A</v>
      </c>
      <c r="F2490" s="491"/>
      <c r="G2490" s="491"/>
      <c r="H2490" s="492"/>
      <c r="I2490" s="493"/>
      <c r="J2490" s="494" t="str">
        <f>IF(I2490="","I열의 환율적용방법 선택",IF(I2490="개별환율", "직접입력 하세요.", IF(OR(I2490="가중평균환율",I2490="송금환율"), "직접입력 하세요.", IF(I2490="원화집행", 1, IF(I2490="월별평균환율(미화)",VLOOKUP(MONTH(A2490),월별평균환율!$B$34:$D$45,2,0), IF(I2490="월별평균환율(현지화)",VLOOKUP(MONTH(A2490),월별평균환율!$B$34:$D$45,3,0)))))))</f>
        <v>I열의 환율적용방법 선택</v>
      </c>
      <c r="K2490" s="495">
        <f t="shared" si="38"/>
        <v>0</v>
      </c>
      <c r="L2490" s="491"/>
      <c r="M2490" s="496"/>
      <c r="N2490" s="496"/>
    </row>
    <row r="2491" spans="1:14" x14ac:dyDescent="0.3">
      <c r="A2491" s="490"/>
      <c r="B2491" s="490"/>
      <c r="C2491" s="673" t="e">
        <f>VLOOKUP(F2491,DB!$D$4:$G$403,4,FALSE)</f>
        <v>#N/A</v>
      </c>
      <c r="D2491" s="674" t="e">
        <f>VLOOKUP(F2491,DB!$D$4:$G$403,3,FALSE)</f>
        <v>#N/A</v>
      </c>
      <c r="E2491" s="675" t="e">
        <f>VLOOKUP(F2491,DB!$D$4:$G$403,2,FALSE)</f>
        <v>#N/A</v>
      </c>
      <c r="F2491" s="491"/>
      <c r="G2491" s="491"/>
      <c r="H2491" s="492"/>
      <c r="I2491" s="493"/>
      <c r="J2491" s="494" t="str">
        <f>IF(I2491="","I열의 환율적용방법 선택",IF(I2491="개별환율", "직접입력 하세요.", IF(OR(I2491="가중평균환율",I2491="송금환율"), "직접입력 하세요.", IF(I2491="원화집행", 1, IF(I2491="월별평균환율(미화)",VLOOKUP(MONTH(A2491),월별평균환율!$B$34:$D$45,2,0), IF(I2491="월별평균환율(현지화)",VLOOKUP(MONTH(A2491),월별평균환율!$B$34:$D$45,3,0)))))))</f>
        <v>I열의 환율적용방법 선택</v>
      </c>
      <c r="K2491" s="495">
        <f t="shared" si="38"/>
        <v>0</v>
      </c>
      <c r="L2491" s="491"/>
      <c r="M2491" s="496"/>
      <c r="N2491" s="496"/>
    </row>
    <row r="2492" spans="1:14" x14ac:dyDescent="0.3">
      <c r="A2492" s="490"/>
      <c r="B2492" s="490"/>
      <c r="C2492" s="673" t="e">
        <f>VLOOKUP(F2492,DB!$D$4:$G$403,4,FALSE)</f>
        <v>#N/A</v>
      </c>
      <c r="D2492" s="674" t="e">
        <f>VLOOKUP(F2492,DB!$D$4:$G$403,3,FALSE)</f>
        <v>#N/A</v>
      </c>
      <c r="E2492" s="675" t="e">
        <f>VLOOKUP(F2492,DB!$D$4:$G$403,2,FALSE)</f>
        <v>#N/A</v>
      </c>
      <c r="F2492" s="491"/>
      <c r="G2492" s="491"/>
      <c r="H2492" s="492"/>
      <c r="I2492" s="493"/>
      <c r="J2492" s="494" t="str">
        <f>IF(I2492="","I열의 환율적용방법 선택",IF(I2492="개별환율", "직접입력 하세요.", IF(OR(I2492="가중평균환율",I2492="송금환율"), "직접입력 하세요.", IF(I2492="원화집행", 1, IF(I2492="월별평균환율(미화)",VLOOKUP(MONTH(A2492),월별평균환율!$B$34:$D$45,2,0), IF(I2492="월별평균환율(현지화)",VLOOKUP(MONTH(A2492),월별평균환율!$B$34:$D$45,3,0)))))))</f>
        <v>I열의 환율적용방법 선택</v>
      </c>
      <c r="K2492" s="495">
        <f t="shared" si="38"/>
        <v>0</v>
      </c>
      <c r="L2492" s="491"/>
      <c r="M2492" s="496"/>
      <c r="N2492" s="496"/>
    </row>
    <row r="2493" spans="1:14" x14ac:dyDescent="0.3">
      <c r="A2493" s="490"/>
      <c r="B2493" s="490"/>
      <c r="C2493" s="673" t="e">
        <f>VLOOKUP(F2493,DB!$D$4:$G$403,4,FALSE)</f>
        <v>#N/A</v>
      </c>
      <c r="D2493" s="674" t="e">
        <f>VLOOKUP(F2493,DB!$D$4:$G$403,3,FALSE)</f>
        <v>#N/A</v>
      </c>
      <c r="E2493" s="675" t="e">
        <f>VLOOKUP(F2493,DB!$D$4:$G$403,2,FALSE)</f>
        <v>#N/A</v>
      </c>
      <c r="F2493" s="491"/>
      <c r="G2493" s="491"/>
      <c r="H2493" s="492"/>
      <c r="I2493" s="493"/>
      <c r="J2493" s="494" t="str">
        <f>IF(I2493="","I열의 환율적용방법 선택",IF(I2493="개별환율", "직접입력 하세요.", IF(OR(I2493="가중평균환율",I2493="송금환율"), "직접입력 하세요.", IF(I2493="원화집행", 1, IF(I2493="월별평균환율(미화)",VLOOKUP(MONTH(A2493),월별평균환율!$B$34:$D$45,2,0), IF(I2493="월별평균환율(현지화)",VLOOKUP(MONTH(A2493),월별평균환율!$B$34:$D$45,3,0)))))))</f>
        <v>I열의 환율적용방법 선택</v>
      </c>
      <c r="K2493" s="495">
        <f t="shared" si="38"/>
        <v>0</v>
      </c>
      <c r="L2493" s="491"/>
      <c r="M2493" s="496"/>
      <c r="N2493" s="496"/>
    </row>
    <row r="2494" spans="1:14" x14ac:dyDescent="0.3">
      <c r="A2494" s="490"/>
      <c r="B2494" s="490"/>
      <c r="C2494" s="673" t="e">
        <f>VLOOKUP(F2494,DB!$D$4:$G$403,4,FALSE)</f>
        <v>#N/A</v>
      </c>
      <c r="D2494" s="674" t="e">
        <f>VLOOKUP(F2494,DB!$D$4:$G$403,3,FALSE)</f>
        <v>#N/A</v>
      </c>
      <c r="E2494" s="675" t="e">
        <f>VLOOKUP(F2494,DB!$D$4:$G$403,2,FALSE)</f>
        <v>#N/A</v>
      </c>
      <c r="F2494" s="491"/>
      <c r="G2494" s="491"/>
      <c r="H2494" s="492"/>
      <c r="I2494" s="493"/>
      <c r="J2494" s="494" t="str">
        <f>IF(I2494="","I열의 환율적용방법 선택",IF(I2494="개별환율", "직접입력 하세요.", IF(OR(I2494="가중평균환율",I2494="송금환율"), "직접입력 하세요.", IF(I2494="원화집행", 1, IF(I2494="월별평균환율(미화)",VLOOKUP(MONTH(A2494),월별평균환율!$B$34:$D$45,2,0), IF(I2494="월별평균환율(현지화)",VLOOKUP(MONTH(A2494),월별평균환율!$B$34:$D$45,3,0)))))))</f>
        <v>I열의 환율적용방법 선택</v>
      </c>
      <c r="K2494" s="495">
        <f t="shared" si="38"/>
        <v>0</v>
      </c>
      <c r="L2494" s="491"/>
      <c r="M2494" s="496"/>
      <c r="N2494" s="496"/>
    </row>
    <row r="2495" spans="1:14" x14ac:dyDescent="0.3">
      <c r="A2495" s="490"/>
      <c r="B2495" s="490"/>
      <c r="C2495" s="673" t="e">
        <f>VLOOKUP(F2495,DB!$D$4:$G$403,4,FALSE)</f>
        <v>#N/A</v>
      </c>
      <c r="D2495" s="674" t="e">
        <f>VLOOKUP(F2495,DB!$D$4:$G$403,3,FALSE)</f>
        <v>#N/A</v>
      </c>
      <c r="E2495" s="675" t="e">
        <f>VLOOKUP(F2495,DB!$D$4:$G$403,2,FALSE)</f>
        <v>#N/A</v>
      </c>
      <c r="F2495" s="491"/>
      <c r="G2495" s="491"/>
      <c r="H2495" s="492"/>
      <c r="I2495" s="493"/>
      <c r="J2495" s="494" t="str">
        <f>IF(I2495="","I열의 환율적용방법 선택",IF(I2495="개별환율", "직접입력 하세요.", IF(OR(I2495="가중평균환율",I2495="송금환율"), "직접입력 하세요.", IF(I2495="원화집행", 1, IF(I2495="월별평균환율(미화)",VLOOKUP(MONTH(A2495),월별평균환율!$B$34:$D$45,2,0), IF(I2495="월별평균환율(현지화)",VLOOKUP(MONTH(A2495),월별평균환율!$B$34:$D$45,3,0)))))))</f>
        <v>I열의 환율적용방법 선택</v>
      </c>
      <c r="K2495" s="495">
        <f t="shared" si="38"/>
        <v>0</v>
      </c>
      <c r="L2495" s="491"/>
      <c r="M2495" s="496"/>
      <c r="N2495" s="496"/>
    </row>
    <row r="2496" spans="1:14" x14ac:dyDescent="0.3">
      <c r="A2496" s="490"/>
      <c r="B2496" s="490"/>
      <c r="C2496" s="673" t="e">
        <f>VLOOKUP(F2496,DB!$D$4:$G$403,4,FALSE)</f>
        <v>#N/A</v>
      </c>
      <c r="D2496" s="674" t="e">
        <f>VLOOKUP(F2496,DB!$D$4:$G$403,3,FALSE)</f>
        <v>#N/A</v>
      </c>
      <c r="E2496" s="675" t="e">
        <f>VLOOKUP(F2496,DB!$D$4:$G$403,2,FALSE)</f>
        <v>#N/A</v>
      </c>
      <c r="F2496" s="491"/>
      <c r="G2496" s="491"/>
      <c r="H2496" s="492"/>
      <c r="I2496" s="493"/>
      <c r="J2496" s="494" t="str">
        <f>IF(I2496="","I열의 환율적용방법 선택",IF(I2496="개별환율", "직접입력 하세요.", IF(OR(I2496="가중평균환율",I2496="송금환율"), "직접입력 하세요.", IF(I2496="원화집행", 1, IF(I2496="월별평균환율(미화)",VLOOKUP(MONTH(A2496),월별평균환율!$B$34:$D$45,2,0), IF(I2496="월별평균환율(현지화)",VLOOKUP(MONTH(A2496),월별평균환율!$B$34:$D$45,3,0)))))))</f>
        <v>I열의 환율적용방법 선택</v>
      </c>
      <c r="K2496" s="495">
        <f t="shared" si="38"/>
        <v>0</v>
      </c>
      <c r="L2496" s="491"/>
      <c r="M2496" s="496"/>
      <c r="N2496" s="496"/>
    </row>
    <row r="2497" spans="1:14" x14ac:dyDescent="0.3">
      <c r="A2497" s="490"/>
      <c r="B2497" s="490"/>
      <c r="C2497" s="673" t="e">
        <f>VLOOKUP(F2497,DB!$D$4:$G$403,4,FALSE)</f>
        <v>#N/A</v>
      </c>
      <c r="D2497" s="674" t="e">
        <f>VLOOKUP(F2497,DB!$D$4:$G$403,3,FALSE)</f>
        <v>#N/A</v>
      </c>
      <c r="E2497" s="675" t="e">
        <f>VLOOKUP(F2497,DB!$D$4:$G$403,2,FALSE)</f>
        <v>#N/A</v>
      </c>
      <c r="F2497" s="491"/>
      <c r="G2497" s="491"/>
      <c r="H2497" s="492"/>
      <c r="I2497" s="493"/>
      <c r="J2497" s="494" t="str">
        <f>IF(I2497="","I열의 환율적용방법 선택",IF(I2497="개별환율", "직접입력 하세요.", IF(OR(I2497="가중평균환율",I2497="송금환율"), "직접입력 하세요.", IF(I2497="원화집행", 1, IF(I2497="월별평균환율(미화)",VLOOKUP(MONTH(A2497),월별평균환율!$B$34:$D$45,2,0), IF(I2497="월별평균환율(현지화)",VLOOKUP(MONTH(A2497),월별평균환율!$B$34:$D$45,3,0)))))))</f>
        <v>I열의 환율적용방법 선택</v>
      </c>
      <c r="K2497" s="495">
        <f t="shared" si="38"/>
        <v>0</v>
      </c>
      <c r="L2497" s="491"/>
      <c r="M2497" s="496"/>
      <c r="N2497" s="496"/>
    </row>
    <row r="2498" spans="1:14" x14ac:dyDescent="0.3">
      <c r="A2498" s="490"/>
      <c r="B2498" s="490"/>
      <c r="C2498" s="673" t="e">
        <f>VLOOKUP(F2498,DB!$D$4:$G$403,4,FALSE)</f>
        <v>#N/A</v>
      </c>
      <c r="D2498" s="674" t="e">
        <f>VLOOKUP(F2498,DB!$D$4:$G$403,3,FALSE)</f>
        <v>#N/A</v>
      </c>
      <c r="E2498" s="675" t="e">
        <f>VLOOKUP(F2498,DB!$D$4:$G$403,2,FALSE)</f>
        <v>#N/A</v>
      </c>
      <c r="F2498" s="491"/>
      <c r="G2498" s="491"/>
      <c r="H2498" s="492"/>
      <c r="I2498" s="493"/>
      <c r="J2498" s="494" t="str">
        <f>IF(I2498="","I열의 환율적용방법 선택",IF(I2498="개별환율", "직접입력 하세요.", IF(OR(I2498="가중평균환율",I2498="송금환율"), "직접입력 하세요.", IF(I2498="원화집행", 1, IF(I2498="월별평균환율(미화)",VLOOKUP(MONTH(A2498),월별평균환율!$B$34:$D$45,2,0), IF(I2498="월별평균환율(현지화)",VLOOKUP(MONTH(A2498),월별평균환율!$B$34:$D$45,3,0)))))))</f>
        <v>I열의 환율적용방법 선택</v>
      </c>
      <c r="K2498" s="495">
        <f t="shared" si="38"/>
        <v>0</v>
      </c>
      <c r="L2498" s="491"/>
      <c r="M2498" s="496"/>
      <c r="N2498" s="496"/>
    </row>
    <row r="2499" spans="1:14" x14ac:dyDescent="0.3">
      <c r="A2499" s="490"/>
      <c r="B2499" s="490"/>
      <c r="C2499" s="673" t="e">
        <f>VLOOKUP(F2499,DB!$D$4:$G$403,4,FALSE)</f>
        <v>#N/A</v>
      </c>
      <c r="D2499" s="674" t="e">
        <f>VLOOKUP(F2499,DB!$D$4:$G$403,3,FALSE)</f>
        <v>#N/A</v>
      </c>
      <c r="E2499" s="675" t="e">
        <f>VLOOKUP(F2499,DB!$D$4:$G$403,2,FALSE)</f>
        <v>#N/A</v>
      </c>
      <c r="F2499" s="491"/>
      <c r="G2499" s="491"/>
      <c r="H2499" s="492"/>
      <c r="I2499" s="493"/>
      <c r="J2499" s="494" t="str">
        <f>IF(I2499="","I열의 환율적용방법 선택",IF(I2499="개별환율", "직접입력 하세요.", IF(OR(I2499="가중평균환율",I2499="송금환율"), "직접입력 하세요.", IF(I2499="원화집행", 1, IF(I2499="월별평균환율(미화)",VLOOKUP(MONTH(A2499),월별평균환율!$B$34:$D$45,2,0), IF(I2499="월별평균환율(현지화)",VLOOKUP(MONTH(A2499),월별평균환율!$B$34:$D$45,3,0)))))))</f>
        <v>I열의 환율적용방법 선택</v>
      </c>
      <c r="K2499" s="495">
        <f t="shared" si="38"/>
        <v>0</v>
      </c>
      <c r="L2499" s="491"/>
      <c r="M2499" s="496"/>
      <c r="N2499" s="496"/>
    </row>
    <row r="2500" spans="1:14" x14ac:dyDescent="0.3">
      <c r="A2500" s="490"/>
      <c r="B2500" s="490"/>
      <c r="C2500" s="673" t="e">
        <f>VLOOKUP(F2500,DB!$D$4:$G$403,4,FALSE)</f>
        <v>#N/A</v>
      </c>
      <c r="D2500" s="674" t="e">
        <f>VLOOKUP(F2500,DB!$D$4:$G$403,3,FALSE)</f>
        <v>#N/A</v>
      </c>
      <c r="E2500" s="675" t="e">
        <f>VLOOKUP(F2500,DB!$D$4:$G$403,2,FALSE)</f>
        <v>#N/A</v>
      </c>
      <c r="F2500" s="491"/>
      <c r="G2500" s="491"/>
      <c r="H2500" s="492"/>
      <c r="I2500" s="493"/>
      <c r="J2500" s="494" t="str">
        <f>IF(I2500="","I열의 환율적용방법 선택",IF(I2500="개별환율", "직접입력 하세요.", IF(OR(I2500="가중평균환율",I2500="송금환율"), "직접입력 하세요.", IF(I2500="원화집행", 1, IF(I2500="월별평균환율(미화)",VLOOKUP(MONTH(A2500),월별평균환율!$B$34:$D$45,2,0), IF(I2500="월별평균환율(현지화)",VLOOKUP(MONTH(A2500),월별평균환율!$B$34:$D$45,3,0)))))))</f>
        <v>I열의 환율적용방법 선택</v>
      </c>
      <c r="K2500" s="495">
        <f t="shared" si="38"/>
        <v>0</v>
      </c>
      <c r="L2500" s="491"/>
      <c r="M2500" s="496"/>
      <c r="N2500" s="496"/>
    </row>
    <row r="2501" spans="1:14" x14ac:dyDescent="0.3">
      <c r="A2501" s="490"/>
      <c r="B2501" s="490"/>
      <c r="C2501" s="673" t="e">
        <f>VLOOKUP(F2501,DB!$D$4:$G$403,4,FALSE)</f>
        <v>#N/A</v>
      </c>
      <c r="D2501" s="674" t="e">
        <f>VLOOKUP(F2501,DB!$D$4:$G$403,3,FALSE)</f>
        <v>#N/A</v>
      </c>
      <c r="E2501" s="675" t="e">
        <f>VLOOKUP(F2501,DB!$D$4:$G$403,2,FALSE)</f>
        <v>#N/A</v>
      </c>
      <c r="F2501" s="491"/>
      <c r="G2501" s="491"/>
      <c r="H2501" s="492"/>
      <c r="I2501" s="493"/>
      <c r="J2501" s="494" t="str">
        <f>IF(I2501="","I열의 환율적용방법 선택",IF(I2501="개별환율", "직접입력 하세요.", IF(OR(I2501="가중평균환율",I2501="송금환율"), "직접입력 하세요.", IF(I2501="원화집행", 1, IF(I2501="월별평균환율(미화)",VLOOKUP(MONTH(A2501),월별평균환율!$B$34:$D$45,2,0), IF(I2501="월별평균환율(현지화)",VLOOKUP(MONTH(A2501),월별평균환율!$B$34:$D$45,3,0)))))))</f>
        <v>I열의 환율적용방법 선택</v>
      </c>
      <c r="K2501" s="495">
        <f t="shared" ref="K2501:K2564" si="39">IFERROR(ROUND(H2501*J2501, 0),0)</f>
        <v>0</v>
      </c>
      <c r="L2501" s="491"/>
      <c r="M2501" s="496"/>
      <c r="N2501" s="496"/>
    </row>
    <row r="2502" spans="1:14" x14ac:dyDescent="0.3">
      <c r="A2502" s="490"/>
      <c r="B2502" s="490"/>
      <c r="C2502" s="673" t="e">
        <f>VLOOKUP(F2502,DB!$D$4:$G$403,4,FALSE)</f>
        <v>#N/A</v>
      </c>
      <c r="D2502" s="674" t="e">
        <f>VLOOKUP(F2502,DB!$D$4:$G$403,3,FALSE)</f>
        <v>#N/A</v>
      </c>
      <c r="E2502" s="675" t="e">
        <f>VLOOKUP(F2502,DB!$D$4:$G$403,2,FALSE)</f>
        <v>#N/A</v>
      </c>
      <c r="F2502" s="491"/>
      <c r="G2502" s="491"/>
      <c r="H2502" s="492"/>
      <c r="I2502" s="493"/>
      <c r="J2502" s="494" t="str">
        <f>IF(I2502="","I열의 환율적용방법 선택",IF(I2502="개별환율", "직접입력 하세요.", IF(OR(I2502="가중평균환율",I2502="송금환율"), "직접입력 하세요.", IF(I2502="원화집행", 1, IF(I2502="월별평균환율(미화)",VLOOKUP(MONTH(A2502),월별평균환율!$B$34:$D$45,2,0), IF(I2502="월별평균환율(현지화)",VLOOKUP(MONTH(A2502),월별평균환율!$B$34:$D$45,3,0)))))))</f>
        <v>I열의 환율적용방법 선택</v>
      </c>
      <c r="K2502" s="495">
        <f t="shared" si="39"/>
        <v>0</v>
      </c>
      <c r="L2502" s="491"/>
      <c r="M2502" s="496"/>
      <c r="N2502" s="496"/>
    </row>
    <row r="2503" spans="1:14" x14ac:dyDescent="0.3">
      <c r="A2503" s="490"/>
      <c r="B2503" s="490"/>
      <c r="C2503" s="673" t="e">
        <f>VLOOKUP(F2503,DB!$D$4:$G$403,4,FALSE)</f>
        <v>#N/A</v>
      </c>
      <c r="D2503" s="674" t="e">
        <f>VLOOKUP(F2503,DB!$D$4:$G$403,3,FALSE)</f>
        <v>#N/A</v>
      </c>
      <c r="E2503" s="675" t="e">
        <f>VLOOKUP(F2503,DB!$D$4:$G$403,2,FALSE)</f>
        <v>#N/A</v>
      </c>
      <c r="F2503" s="491"/>
      <c r="G2503" s="491"/>
      <c r="H2503" s="492"/>
      <c r="I2503" s="493"/>
      <c r="J2503" s="494" t="str">
        <f>IF(I2503="","I열의 환율적용방법 선택",IF(I2503="개별환율", "직접입력 하세요.", IF(OR(I2503="가중평균환율",I2503="송금환율"), "직접입력 하세요.", IF(I2503="원화집행", 1, IF(I2503="월별평균환율(미화)",VLOOKUP(MONTH(A2503),월별평균환율!$B$34:$D$45,2,0), IF(I2503="월별평균환율(현지화)",VLOOKUP(MONTH(A2503),월별평균환율!$B$34:$D$45,3,0)))))))</f>
        <v>I열의 환율적용방법 선택</v>
      </c>
      <c r="K2503" s="495">
        <f t="shared" si="39"/>
        <v>0</v>
      </c>
      <c r="L2503" s="491"/>
      <c r="M2503" s="496"/>
      <c r="N2503" s="496"/>
    </row>
    <row r="2504" spans="1:14" x14ac:dyDescent="0.3">
      <c r="A2504" s="490"/>
      <c r="B2504" s="490"/>
      <c r="C2504" s="673" t="e">
        <f>VLOOKUP(F2504,DB!$D$4:$G$403,4,FALSE)</f>
        <v>#N/A</v>
      </c>
      <c r="D2504" s="674" t="e">
        <f>VLOOKUP(F2504,DB!$D$4:$G$403,3,FALSE)</f>
        <v>#N/A</v>
      </c>
      <c r="E2504" s="675" t="e">
        <f>VLOOKUP(F2504,DB!$D$4:$G$403,2,FALSE)</f>
        <v>#N/A</v>
      </c>
      <c r="F2504" s="491"/>
      <c r="G2504" s="491"/>
      <c r="H2504" s="492"/>
      <c r="I2504" s="493"/>
      <c r="J2504" s="494" t="str">
        <f>IF(I2504="","I열의 환율적용방법 선택",IF(I2504="개별환율", "직접입력 하세요.", IF(OR(I2504="가중평균환율",I2504="송금환율"), "직접입력 하세요.", IF(I2504="원화집행", 1, IF(I2504="월별평균환율(미화)",VLOOKUP(MONTH(A2504),월별평균환율!$B$34:$D$45,2,0), IF(I2504="월별평균환율(현지화)",VLOOKUP(MONTH(A2504),월별평균환율!$B$34:$D$45,3,0)))))))</f>
        <v>I열의 환율적용방법 선택</v>
      </c>
      <c r="K2504" s="495">
        <f t="shared" si="39"/>
        <v>0</v>
      </c>
      <c r="L2504" s="491"/>
      <c r="M2504" s="496"/>
      <c r="N2504" s="496"/>
    </row>
    <row r="2505" spans="1:14" x14ac:dyDescent="0.3">
      <c r="A2505" s="490"/>
      <c r="B2505" s="490"/>
      <c r="C2505" s="673" t="e">
        <f>VLOOKUP(F2505,DB!$D$4:$G$403,4,FALSE)</f>
        <v>#N/A</v>
      </c>
      <c r="D2505" s="674" t="e">
        <f>VLOOKUP(F2505,DB!$D$4:$G$403,3,FALSE)</f>
        <v>#N/A</v>
      </c>
      <c r="E2505" s="675" t="e">
        <f>VLOOKUP(F2505,DB!$D$4:$G$403,2,FALSE)</f>
        <v>#N/A</v>
      </c>
      <c r="F2505" s="491"/>
      <c r="G2505" s="491"/>
      <c r="H2505" s="492"/>
      <c r="I2505" s="493"/>
      <c r="J2505" s="494" t="str">
        <f>IF(I2505="","I열의 환율적용방법 선택",IF(I2505="개별환율", "직접입력 하세요.", IF(OR(I2505="가중평균환율",I2505="송금환율"), "직접입력 하세요.", IF(I2505="원화집행", 1, IF(I2505="월별평균환율(미화)",VLOOKUP(MONTH(A2505),월별평균환율!$B$34:$D$45,2,0), IF(I2505="월별평균환율(현지화)",VLOOKUP(MONTH(A2505),월별평균환율!$B$34:$D$45,3,0)))))))</f>
        <v>I열의 환율적용방법 선택</v>
      </c>
      <c r="K2505" s="495">
        <f t="shared" si="39"/>
        <v>0</v>
      </c>
      <c r="L2505" s="491"/>
      <c r="M2505" s="496"/>
      <c r="N2505" s="496"/>
    </row>
    <row r="2506" spans="1:14" x14ac:dyDescent="0.3">
      <c r="A2506" s="490"/>
      <c r="B2506" s="490"/>
      <c r="C2506" s="673" t="e">
        <f>VLOOKUP(F2506,DB!$D$4:$G$403,4,FALSE)</f>
        <v>#N/A</v>
      </c>
      <c r="D2506" s="674" t="e">
        <f>VLOOKUP(F2506,DB!$D$4:$G$403,3,FALSE)</f>
        <v>#N/A</v>
      </c>
      <c r="E2506" s="675" t="e">
        <f>VLOOKUP(F2506,DB!$D$4:$G$403,2,FALSE)</f>
        <v>#N/A</v>
      </c>
      <c r="F2506" s="491"/>
      <c r="G2506" s="491"/>
      <c r="H2506" s="492"/>
      <c r="I2506" s="493"/>
      <c r="J2506" s="494" t="str">
        <f>IF(I2506="","I열의 환율적용방법 선택",IF(I2506="개별환율", "직접입력 하세요.", IF(OR(I2506="가중평균환율",I2506="송금환율"), "직접입력 하세요.", IF(I2506="원화집행", 1, IF(I2506="월별평균환율(미화)",VLOOKUP(MONTH(A2506),월별평균환율!$B$34:$D$45,2,0), IF(I2506="월별평균환율(현지화)",VLOOKUP(MONTH(A2506),월별평균환율!$B$34:$D$45,3,0)))))))</f>
        <v>I열의 환율적용방법 선택</v>
      </c>
      <c r="K2506" s="495">
        <f t="shared" si="39"/>
        <v>0</v>
      </c>
      <c r="L2506" s="491"/>
      <c r="M2506" s="496"/>
      <c r="N2506" s="496"/>
    </row>
    <row r="2507" spans="1:14" x14ac:dyDescent="0.3">
      <c r="A2507" s="490"/>
      <c r="B2507" s="490"/>
      <c r="C2507" s="673" t="e">
        <f>VLOOKUP(F2507,DB!$D$4:$G$403,4,FALSE)</f>
        <v>#N/A</v>
      </c>
      <c r="D2507" s="674" t="e">
        <f>VLOOKUP(F2507,DB!$D$4:$G$403,3,FALSE)</f>
        <v>#N/A</v>
      </c>
      <c r="E2507" s="675" t="e">
        <f>VLOOKUP(F2507,DB!$D$4:$G$403,2,FALSE)</f>
        <v>#N/A</v>
      </c>
      <c r="F2507" s="491"/>
      <c r="G2507" s="491"/>
      <c r="H2507" s="492"/>
      <c r="I2507" s="493"/>
      <c r="J2507" s="494" t="str">
        <f>IF(I2507="","I열의 환율적용방법 선택",IF(I2507="개별환율", "직접입력 하세요.", IF(OR(I2507="가중평균환율",I2507="송금환율"), "직접입력 하세요.", IF(I2507="원화집행", 1, IF(I2507="월별평균환율(미화)",VLOOKUP(MONTH(A2507),월별평균환율!$B$34:$D$45,2,0), IF(I2507="월별평균환율(현지화)",VLOOKUP(MONTH(A2507),월별평균환율!$B$34:$D$45,3,0)))))))</f>
        <v>I열의 환율적용방법 선택</v>
      </c>
      <c r="K2507" s="495">
        <f t="shared" si="39"/>
        <v>0</v>
      </c>
      <c r="L2507" s="491"/>
      <c r="M2507" s="496"/>
      <c r="N2507" s="496"/>
    </row>
    <row r="2508" spans="1:14" x14ac:dyDescent="0.3">
      <c r="A2508" s="490"/>
      <c r="B2508" s="490"/>
      <c r="C2508" s="673" t="e">
        <f>VLOOKUP(F2508,DB!$D$4:$G$403,4,FALSE)</f>
        <v>#N/A</v>
      </c>
      <c r="D2508" s="674" t="e">
        <f>VLOOKUP(F2508,DB!$D$4:$G$403,3,FALSE)</f>
        <v>#N/A</v>
      </c>
      <c r="E2508" s="675" t="e">
        <f>VLOOKUP(F2508,DB!$D$4:$G$403,2,FALSE)</f>
        <v>#N/A</v>
      </c>
      <c r="F2508" s="491"/>
      <c r="G2508" s="491"/>
      <c r="H2508" s="492"/>
      <c r="I2508" s="493"/>
      <c r="J2508" s="494" t="str">
        <f>IF(I2508="","I열의 환율적용방법 선택",IF(I2508="개별환율", "직접입력 하세요.", IF(OR(I2508="가중평균환율",I2508="송금환율"), "직접입력 하세요.", IF(I2508="원화집행", 1, IF(I2508="월별평균환율(미화)",VLOOKUP(MONTH(A2508),월별평균환율!$B$34:$D$45,2,0), IF(I2508="월별평균환율(현지화)",VLOOKUP(MONTH(A2508),월별평균환율!$B$34:$D$45,3,0)))))))</f>
        <v>I열의 환율적용방법 선택</v>
      </c>
      <c r="K2508" s="495">
        <f t="shared" si="39"/>
        <v>0</v>
      </c>
      <c r="L2508" s="491"/>
      <c r="M2508" s="496"/>
      <c r="N2508" s="496"/>
    </row>
    <row r="2509" spans="1:14" x14ac:dyDescent="0.3">
      <c r="A2509" s="490"/>
      <c r="B2509" s="490"/>
      <c r="C2509" s="673" t="e">
        <f>VLOOKUP(F2509,DB!$D$4:$G$403,4,FALSE)</f>
        <v>#N/A</v>
      </c>
      <c r="D2509" s="674" t="e">
        <f>VLOOKUP(F2509,DB!$D$4:$G$403,3,FALSE)</f>
        <v>#N/A</v>
      </c>
      <c r="E2509" s="675" t="e">
        <f>VLOOKUP(F2509,DB!$D$4:$G$403,2,FALSE)</f>
        <v>#N/A</v>
      </c>
      <c r="F2509" s="491"/>
      <c r="G2509" s="491"/>
      <c r="H2509" s="492"/>
      <c r="I2509" s="493"/>
      <c r="J2509" s="494" t="str">
        <f>IF(I2509="","I열의 환율적용방법 선택",IF(I2509="개별환율", "직접입력 하세요.", IF(OR(I2509="가중평균환율",I2509="송금환율"), "직접입력 하세요.", IF(I2509="원화집행", 1, IF(I2509="월별평균환율(미화)",VLOOKUP(MONTH(A2509),월별평균환율!$B$34:$D$45,2,0), IF(I2509="월별평균환율(현지화)",VLOOKUP(MONTH(A2509),월별평균환율!$B$34:$D$45,3,0)))))))</f>
        <v>I열의 환율적용방법 선택</v>
      </c>
      <c r="K2509" s="495">
        <f t="shared" si="39"/>
        <v>0</v>
      </c>
      <c r="L2509" s="491"/>
      <c r="M2509" s="496"/>
      <c r="N2509" s="496"/>
    </row>
    <row r="2510" spans="1:14" x14ac:dyDescent="0.3">
      <c r="A2510" s="490"/>
      <c r="B2510" s="490"/>
      <c r="C2510" s="673" t="e">
        <f>VLOOKUP(F2510,DB!$D$4:$G$403,4,FALSE)</f>
        <v>#N/A</v>
      </c>
      <c r="D2510" s="674" t="e">
        <f>VLOOKUP(F2510,DB!$D$4:$G$403,3,FALSE)</f>
        <v>#N/A</v>
      </c>
      <c r="E2510" s="675" t="e">
        <f>VLOOKUP(F2510,DB!$D$4:$G$403,2,FALSE)</f>
        <v>#N/A</v>
      </c>
      <c r="F2510" s="491"/>
      <c r="G2510" s="491"/>
      <c r="H2510" s="492"/>
      <c r="I2510" s="493"/>
      <c r="J2510" s="494" t="str">
        <f>IF(I2510="","I열의 환율적용방법 선택",IF(I2510="개별환율", "직접입력 하세요.", IF(OR(I2510="가중평균환율",I2510="송금환율"), "직접입력 하세요.", IF(I2510="원화집행", 1, IF(I2510="월별평균환율(미화)",VLOOKUP(MONTH(A2510),월별평균환율!$B$34:$D$45,2,0), IF(I2510="월별평균환율(현지화)",VLOOKUP(MONTH(A2510),월별평균환율!$B$34:$D$45,3,0)))))))</f>
        <v>I열의 환율적용방법 선택</v>
      </c>
      <c r="K2510" s="495">
        <f t="shared" si="39"/>
        <v>0</v>
      </c>
      <c r="L2510" s="491"/>
      <c r="M2510" s="496"/>
      <c r="N2510" s="496"/>
    </row>
    <row r="2511" spans="1:14" x14ac:dyDescent="0.3">
      <c r="A2511" s="490"/>
      <c r="B2511" s="490"/>
      <c r="C2511" s="673" t="e">
        <f>VLOOKUP(F2511,DB!$D$4:$G$403,4,FALSE)</f>
        <v>#N/A</v>
      </c>
      <c r="D2511" s="674" t="e">
        <f>VLOOKUP(F2511,DB!$D$4:$G$403,3,FALSE)</f>
        <v>#N/A</v>
      </c>
      <c r="E2511" s="675" t="e">
        <f>VLOOKUP(F2511,DB!$D$4:$G$403,2,FALSE)</f>
        <v>#N/A</v>
      </c>
      <c r="F2511" s="491"/>
      <c r="G2511" s="491"/>
      <c r="H2511" s="492"/>
      <c r="I2511" s="493"/>
      <c r="J2511" s="494" t="str">
        <f>IF(I2511="","I열의 환율적용방법 선택",IF(I2511="개별환율", "직접입력 하세요.", IF(OR(I2511="가중평균환율",I2511="송금환율"), "직접입력 하세요.", IF(I2511="원화집행", 1, IF(I2511="월별평균환율(미화)",VLOOKUP(MONTH(A2511),월별평균환율!$B$34:$D$45,2,0), IF(I2511="월별평균환율(현지화)",VLOOKUP(MONTH(A2511),월별평균환율!$B$34:$D$45,3,0)))))))</f>
        <v>I열의 환율적용방법 선택</v>
      </c>
      <c r="K2511" s="495">
        <f t="shared" si="39"/>
        <v>0</v>
      </c>
      <c r="L2511" s="491"/>
      <c r="M2511" s="496"/>
      <c r="N2511" s="496"/>
    </row>
    <row r="2512" spans="1:14" x14ac:dyDescent="0.3">
      <c r="A2512" s="490"/>
      <c r="B2512" s="490"/>
      <c r="C2512" s="673" t="e">
        <f>VLOOKUP(F2512,DB!$D$4:$G$403,4,FALSE)</f>
        <v>#N/A</v>
      </c>
      <c r="D2512" s="674" t="e">
        <f>VLOOKUP(F2512,DB!$D$4:$G$403,3,FALSE)</f>
        <v>#N/A</v>
      </c>
      <c r="E2512" s="675" t="e">
        <f>VLOOKUP(F2512,DB!$D$4:$G$403,2,FALSE)</f>
        <v>#N/A</v>
      </c>
      <c r="F2512" s="491"/>
      <c r="G2512" s="491"/>
      <c r="H2512" s="492"/>
      <c r="I2512" s="493"/>
      <c r="J2512" s="494" t="str">
        <f>IF(I2512="","I열의 환율적용방법 선택",IF(I2512="개별환율", "직접입력 하세요.", IF(OR(I2512="가중평균환율",I2512="송금환율"), "직접입력 하세요.", IF(I2512="원화집행", 1, IF(I2512="월별평균환율(미화)",VLOOKUP(MONTH(A2512),월별평균환율!$B$34:$D$45,2,0), IF(I2512="월별평균환율(현지화)",VLOOKUP(MONTH(A2512),월별평균환율!$B$34:$D$45,3,0)))))))</f>
        <v>I열의 환율적용방법 선택</v>
      </c>
      <c r="K2512" s="495">
        <f t="shared" si="39"/>
        <v>0</v>
      </c>
      <c r="L2512" s="491"/>
      <c r="M2512" s="496"/>
      <c r="N2512" s="496"/>
    </row>
    <row r="2513" spans="1:14" x14ac:dyDescent="0.3">
      <c r="A2513" s="490"/>
      <c r="B2513" s="490"/>
      <c r="C2513" s="673" t="e">
        <f>VLOOKUP(F2513,DB!$D$4:$G$403,4,FALSE)</f>
        <v>#N/A</v>
      </c>
      <c r="D2513" s="674" t="e">
        <f>VLOOKUP(F2513,DB!$D$4:$G$403,3,FALSE)</f>
        <v>#N/A</v>
      </c>
      <c r="E2513" s="675" t="e">
        <f>VLOOKUP(F2513,DB!$D$4:$G$403,2,FALSE)</f>
        <v>#N/A</v>
      </c>
      <c r="F2513" s="491"/>
      <c r="G2513" s="491"/>
      <c r="H2513" s="492"/>
      <c r="I2513" s="493"/>
      <c r="J2513" s="494" t="str">
        <f>IF(I2513="","I열의 환율적용방법 선택",IF(I2513="개별환율", "직접입력 하세요.", IF(OR(I2513="가중평균환율",I2513="송금환율"), "직접입력 하세요.", IF(I2513="원화집행", 1, IF(I2513="월별평균환율(미화)",VLOOKUP(MONTH(A2513),월별평균환율!$B$34:$D$45,2,0), IF(I2513="월별평균환율(현지화)",VLOOKUP(MONTH(A2513),월별평균환율!$B$34:$D$45,3,0)))))))</f>
        <v>I열의 환율적용방법 선택</v>
      </c>
      <c r="K2513" s="495">
        <f t="shared" si="39"/>
        <v>0</v>
      </c>
      <c r="L2513" s="491"/>
      <c r="M2513" s="496"/>
      <c r="N2513" s="496"/>
    </row>
    <row r="2514" spans="1:14" x14ac:dyDescent="0.3">
      <c r="A2514" s="490"/>
      <c r="B2514" s="490"/>
      <c r="C2514" s="673" t="e">
        <f>VLOOKUP(F2514,DB!$D$4:$G$403,4,FALSE)</f>
        <v>#N/A</v>
      </c>
      <c r="D2514" s="674" t="e">
        <f>VLOOKUP(F2514,DB!$D$4:$G$403,3,FALSE)</f>
        <v>#N/A</v>
      </c>
      <c r="E2514" s="675" t="e">
        <f>VLOOKUP(F2514,DB!$D$4:$G$403,2,FALSE)</f>
        <v>#N/A</v>
      </c>
      <c r="F2514" s="491"/>
      <c r="G2514" s="491"/>
      <c r="H2514" s="492"/>
      <c r="I2514" s="493"/>
      <c r="J2514" s="494" t="str">
        <f>IF(I2514="","I열의 환율적용방법 선택",IF(I2514="개별환율", "직접입력 하세요.", IF(OR(I2514="가중평균환율",I2514="송금환율"), "직접입력 하세요.", IF(I2514="원화집행", 1, IF(I2514="월별평균환율(미화)",VLOOKUP(MONTH(A2514),월별평균환율!$B$34:$D$45,2,0), IF(I2514="월별평균환율(현지화)",VLOOKUP(MONTH(A2514),월별평균환율!$B$34:$D$45,3,0)))))))</f>
        <v>I열의 환율적용방법 선택</v>
      </c>
      <c r="K2514" s="495">
        <f t="shared" si="39"/>
        <v>0</v>
      </c>
      <c r="L2514" s="491"/>
      <c r="M2514" s="496"/>
      <c r="N2514" s="496"/>
    </row>
    <row r="2515" spans="1:14" x14ac:dyDescent="0.3">
      <c r="A2515" s="490"/>
      <c r="B2515" s="490"/>
      <c r="C2515" s="673" t="e">
        <f>VLOOKUP(F2515,DB!$D$4:$G$403,4,FALSE)</f>
        <v>#N/A</v>
      </c>
      <c r="D2515" s="674" t="e">
        <f>VLOOKUP(F2515,DB!$D$4:$G$403,3,FALSE)</f>
        <v>#N/A</v>
      </c>
      <c r="E2515" s="675" t="e">
        <f>VLOOKUP(F2515,DB!$D$4:$G$403,2,FALSE)</f>
        <v>#N/A</v>
      </c>
      <c r="F2515" s="491"/>
      <c r="G2515" s="491"/>
      <c r="H2515" s="492"/>
      <c r="I2515" s="493"/>
      <c r="J2515" s="494" t="str">
        <f>IF(I2515="","I열의 환율적용방법 선택",IF(I2515="개별환율", "직접입력 하세요.", IF(OR(I2515="가중평균환율",I2515="송금환율"), "직접입력 하세요.", IF(I2515="원화집행", 1, IF(I2515="월별평균환율(미화)",VLOOKUP(MONTH(A2515),월별평균환율!$B$34:$D$45,2,0), IF(I2515="월별평균환율(현지화)",VLOOKUP(MONTH(A2515),월별평균환율!$B$34:$D$45,3,0)))))))</f>
        <v>I열의 환율적용방법 선택</v>
      </c>
      <c r="K2515" s="495">
        <f t="shared" si="39"/>
        <v>0</v>
      </c>
      <c r="L2515" s="491"/>
      <c r="M2515" s="496"/>
      <c r="N2515" s="496"/>
    </row>
    <row r="2516" spans="1:14" x14ac:dyDescent="0.3">
      <c r="A2516" s="490"/>
      <c r="B2516" s="490"/>
      <c r="C2516" s="673" t="e">
        <f>VLOOKUP(F2516,DB!$D$4:$G$403,4,FALSE)</f>
        <v>#N/A</v>
      </c>
      <c r="D2516" s="674" t="e">
        <f>VLOOKUP(F2516,DB!$D$4:$G$403,3,FALSE)</f>
        <v>#N/A</v>
      </c>
      <c r="E2516" s="675" t="e">
        <f>VLOOKUP(F2516,DB!$D$4:$G$403,2,FALSE)</f>
        <v>#N/A</v>
      </c>
      <c r="F2516" s="491"/>
      <c r="G2516" s="491"/>
      <c r="H2516" s="492"/>
      <c r="I2516" s="493"/>
      <c r="J2516" s="494" t="str">
        <f>IF(I2516="","I열의 환율적용방법 선택",IF(I2516="개별환율", "직접입력 하세요.", IF(OR(I2516="가중평균환율",I2516="송금환율"), "직접입력 하세요.", IF(I2516="원화집행", 1, IF(I2516="월별평균환율(미화)",VLOOKUP(MONTH(A2516),월별평균환율!$B$34:$D$45,2,0), IF(I2516="월별평균환율(현지화)",VLOOKUP(MONTH(A2516),월별평균환율!$B$34:$D$45,3,0)))))))</f>
        <v>I열의 환율적용방법 선택</v>
      </c>
      <c r="K2516" s="495">
        <f t="shared" si="39"/>
        <v>0</v>
      </c>
      <c r="L2516" s="491"/>
      <c r="M2516" s="496"/>
      <c r="N2516" s="496"/>
    </row>
    <row r="2517" spans="1:14" x14ac:dyDescent="0.3">
      <c r="A2517" s="490"/>
      <c r="B2517" s="490"/>
      <c r="C2517" s="673" t="e">
        <f>VLOOKUP(F2517,DB!$D$4:$G$403,4,FALSE)</f>
        <v>#N/A</v>
      </c>
      <c r="D2517" s="674" t="e">
        <f>VLOOKUP(F2517,DB!$D$4:$G$403,3,FALSE)</f>
        <v>#N/A</v>
      </c>
      <c r="E2517" s="675" t="e">
        <f>VLOOKUP(F2517,DB!$D$4:$G$403,2,FALSE)</f>
        <v>#N/A</v>
      </c>
      <c r="F2517" s="491"/>
      <c r="G2517" s="491"/>
      <c r="H2517" s="492"/>
      <c r="I2517" s="493"/>
      <c r="J2517" s="494" t="str">
        <f>IF(I2517="","I열의 환율적용방법 선택",IF(I2517="개별환율", "직접입력 하세요.", IF(OR(I2517="가중평균환율",I2517="송금환율"), "직접입력 하세요.", IF(I2517="원화집행", 1, IF(I2517="월별평균환율(미화)",VLOOKUP(MONTH(A2517),월별평균환율!$B$34:$D$45,2,0), IF(I2517="월별평균환율(현지화)",VLOOKUP(MONTH(A2517),월별평균환율!$B$34:$D$45,3,0)))))))</f>
        <v>I열의 환율적용방법 선택</v>
      </c>
      <c r="K2517" s="495">
        <f t="shared" si="39"/>
        <v>0</v>
      </c>
      <c r="L2517" s="491"/>
      <c r="M2517" s="496"/>
      <c r="N2517" s="496"/>
    </row>
    <row r="2518" spans="1:14" x14ac:dyDescent="0.3">
      <c r="A2518" s="490"/>
      <c r="B2518" s="490"/>
      <c r="C2518" s="673" t="e">
        <f>VLOOKUP(F2518,DB!$D$4:$G$403,4,FALSE)</f>
        <v>#N/A</v>
      </c>
      <c r="D2518" s="674" t="e">
        <f>VLOOKUP(F2518,DB!$D$4:$G$403,3,FALSE)</f>
        <v>#N/A</v>
      </c>
      <c r="E2518" s="675" t="e">
        <f>VLOOKUP(F2518,DB!$D$4:$G$403,2,FALSE)</f>
        <v>#N/A</v>
      </c>
      <c r="F2518" s="491"/>
      <c r="G2518" s="491"/>
      <c r="H2518" s="492"/>
      <c r="I2518" s="493"/>
      <c r="J2518" s="494" t="str">
        <f>IF(I2518="","I열의 환율적용방법 선택",IF(I2518="개별환율", "직접입력 하세요.", IF(OR(I2518="가중평균환율",I2518="송금환율"), "직접입력 하세요.", IF(I2518="원화집행", 1, IF(I2518="월별평균환율(미화)",VLOOKUP(MONTH(A2518),월별평균환율!$B$34:$D$45,2,0), IF(I2518="월별평균환율(현지화)",VLOOKUP(MONTH(A2518),월별평균환율!$B$34:$D$45,3,0)))))))</f>
        <v>I열의 환율적용방법 선택</v>
      </c>
      <c r="K2518" s="495">
        <f t="shared" si="39"/>
        <v>0</v>
      </c>
      <c r="L2518" s="491"/>
      <c r="M2518" s="496"/>
      <c r="N2518" s="496"/>
    </row>
    <row r="2519" spans="1:14" x14ac:dyDescent="0.3">
      <c r="A2519" s="490"/>
      <c r="B2519" s="490"/>
      <c r="C2519" s="673" t="e">
        <f>VLOOKUP(F2519,DB!$D$4:$G$403,4,FALSE)</f>
        <v>#N/A</v>
      </c>
      <c r="D2519" s="674" t="e">
        <f>VLOOKUP(F2519,DB!$D$4:$G$403,3,FALSE)</f>
        <v>#N/A</v>
      </c>
      <c r="E2519" s="675" t="e">
        <f>VLOOKUP(F2519,DB!$D$4:$G$403,2,FALSE)</f>
        <v>#N/A</v>
      </c>
      <c r="F2519" s="491"/>
      <c r="G2519" s="491"/>
      <c r="H2519" s="492"/>
      <c r="I2519" s="493"/>
      <c r="J2519" s="494" t="str">
        <f>IF(I2519="","I열의 환율적용방법 선택",IF(I2519="개별환율", "직접입력 하세요.", IF(OR(I2519="가중평균환율",I2519="송금환율"), "직접입력 하세요.", IF(I2519="원화집행", 1, IF(I2519="월별평균환율(미화)",VLOOKUP(MONTH(A2519),월별평균환율!$B$34:$D$45,2,0), IF(I2519="월별평균환율(현지화)",VLOOKUP(MONTH(A2519),월별평균환율!$B$34:$D$45,3,0)))))))</f>
        <v>I열의 환율적용방법 선택</v>
      </c>
      <c r="K2519" s="495">
        <f t="shared" si="39"/>
        <v>0</v>
      </c>
      <c r="L2519" s="491"/>
      <c r="M2519" s="496"/>
      <c r="N2519" s="496"/>
    </row>
    <row r="2520" spans="1:14" x14ac:dyDescent="0.3">
      <c r="A2520" s="490"/>
      <c r="B2520" s="490"/>
      <c r="C2520" s="673" t="e">
        <f>VLOOKUP(F2520,DB!$D$4:$G$403,4,FALSE)</f>
        <v>#N/A</v>
      </c>
      <c r="D2520" s="674" t="e">
        <f>VLOOKUP(F2520,DB!$D$4:$G$403,3,FALSE)</f>
        <v>#N/A</v>
      </c>
      <c r="E2520" s="675" t="e">
        <f>VLOOKUP(F2520,DB!$D$4:$G$403,2,FALSE)</f>
        <v>#N/A</v>
      </c>
      <c r="F2520" s="491"/>
      <c r="G2520" s="491"/>
      <c r="H2520" s="492"/>
      <c r="I2520" s="493"/>
      <c r="J2520" s="494" t="str">
        <f>IF(I2520="","I열의 환율적용방법 선택",IF(I2520="개별환율", "직접입력 하세요.", IF(OR(I2520="가중평균환율",I2520="송금환율"), "직접입력 하세요.", IF(I2520="원화집행", 1, IF(I2520="월별평균환율(미화)",VLOOKUP(MONTH(A2520),월별평균환율!$B$34:$D$45,2,0), IF(I2520="월별평균환율(현지화)",VLOOKUP(MONTH(A2520),월별평균환율!$B$34:$D$45,3,0)))))))</f>
        <v>I열의 환율적용방법 선택</v>
      </c>
      <c r="K2520" s="495">
        <f t="shared" si="39"/>
        <v>0</v>
      </c>
      <c r="L2520" s="491"/>
      <c r="M2520" s="496"/>
      <c r="N2520" s="496"/>
    </row>
    <row r="2521" spans="1:14" x14ac:dyDescent="0.3">
      <c r="A2521" s="490"/>
      <c r="B2521" s="490"/>
      <c r="C2521" s="673" t="e">
        <f>VLOOKUP(F2521,DB!$D$4:$G$403,4,FALSE)</f>
        <v>#N/A</v>
      </c>
      <c r="D2521" s="674" t="e">
        <f>VLOOKUP(F2521,DB!$D$4:$G$403,3,FALSE)</f>
        <v>#N/A</v>
      </c>
      <c r="E2521" s="675" t="e">
        <f>VLOOKUP(F2521,DB!$D$4:$G$403,2,FALSE)</f>
        <v>#N/A</v>
      </c>
      <c r="F2521" s="491"/>
      <c r="G2521" s="491"/>
      <c r="H2521" s="492"/>
      <c r="I2521" s="493"/>
      <c r="J2521" s="494" t="str">
        <f>IF(I2521="","I열의 환율적용방법 선택",IF(I2521="개별환율", "직접입력 하세요.", IF(OR(I2521="가중평균환율",I2521="송금환율"), "직접입력 하세요.", IF(I2521="원화집행", 1, IF(I2521="월별평균환율(미화)",VLOOKUP(MONTH(A2521),월별평균환율!$B$34:$D$45,2,0), IF(I2521="월별평균환율(현지화)",VLOOKUP(MONTH(A2521),월별평균환율!$B$34:$D$45,3,0)))))))</f>
        <v>I열의 환율적용방법 선택</v>
      </c>
      <c r="K2521" s="495">
        <f t="shared" si="39"/>
        <v>0</v>
      </c>
      <c r="L2521" s="491"/>
      <c r="M2521" s="496"/>
      <c r="N2521" s="496"/>
    </row>
    <row r="2522" spans="1:14" x14ac:dyDescent="0.3">
      <c r="A2522" s="490"/>
      <c r="B2522" s="490"/>
      <c r="C2522" s="673" t="e">
        <f>VLOOKUP(F2522,DB!$D$4:$G$403,4,FALSE)</f>
        <v>#N/A</v>
      </c>
      <c r="D2522" s="674" t="e">
        <f>VLOOKUP(F2522,DB!$D$4:$G$403,3,FALSE)</f>
        <v>#N/A</v>
      </c>
      <c r="E2522" s="675" t="e">
        <f>VLOOKUP(F2522,DB!$D$4:$G$403,2,FALSE)</f>
        <v>#N/A</v>
      </c>
      <c r="F2522" s="491"/>
      <c r="G2522" s="491"/>
      <c r="H2522" s="492"/>
      <c r="I2522" s="493"/>
      <c r="J2522" s="494" t="str">
        <f>IF(I2522="","I열의 환율적용방법 선택",IF(I2522="개별환율", "직접입력 하세요.", IF(OR(I2522="가중평균환율",I2522="송금환율"), "직접입력 하세요.", IF(I2522="원화집행", 1, IF(I2522="월별평균환율(미화)",VLOOKUP(MONTH(A2522),월별평균환율!$B$34:$D$45,2,0), IF(I2522="월별평균환율(현지화)",VLOOKUP(MONTH(A2522),월별평균환율!$B$34:$D$45,3,0)))))))</f>
        <v>I열의 환율적용방법 선택</v>
      </c>
      <c r="K2522" s="495">
        <f t="shared" si="39"/>
        <v>0</v>
      </c>
      <c r="L2522" s="491"/>
      <c r="M2522" s="496"/>
      <c r="N2522" s="496"/>
    </row>
    <row r="2523" spans="1:14" x14ac:dyDescent="0.3">
      <c r="A2523" s="490"/>
      <c r="B2523" s="490"/>
      <c r="C2523" s="673" t="e">
        <f>VLOOKUP(F2523,DB!$D$4:$G$403,4,FALSE)</f>
        <v>#N/A</v>
      </c>
      <c r="D2523" s="674" t="e">
        <f>VLOOKUP(F2523,DB!$D$4:$G$403,3,FALSE)</f>
        <v>#N/A</v>
      </c>
      <c r="E2523" s="675" t="e">
        <f>VLOOKUP(F2523,DB!$D$4:$G$403,2,FALSE)</f>
        <v>#N/A</v>
      </c>
      <c r="F2523" s="491"/>
      <c r="G2523" s="491"/>
      <c r="H2523" s="492"/>
      <c r="I2523" s="493"/>
      <c r="J2523" s="494" t="str">
        <f>IF(I2523="","I열의 환율적용방법 선택",IF(I2523="개별환율", "직접입력 하세요.", IF(OR(I2523="가중평균환율",I2523="송금환율"), "직접입력 하세요.", IF(I2523="원화집행", 1, IF(I2523="월별평균환율(미화)",VLOOKUP(MONTH(A2523),월별평균환율!$B$34:$D$45,2,0), IF(I2523="월별평균환율(현지화)",VLOOKUP(MONTH(A2523),월별평균환율!$B$34:$D$45,3,0)))))))</f>
        <v>I열의 환율적용방법 선택</v>
      </c>
      <c r="K2523" s="495">
        <f t="shared" si="39"/>
        <v>0</v>
      </c>
      <c r="L2523" s="491"/>
      <c r="M2523" s="496"/>
      <c r="N2523" s="496"/>
    </row>
    <row r="2524" spans="1:14" x14ac:dyDescent="0.3">
      <c r="A2524" s="490"/>
      <c r="B2524" s="490"/>
      <c r="C2524" s="673" t="e">
        <f>VLOOKUP(F2524,DB!$D$4:$G$403,4,FALSE)</f>
        <v>#N/A</v>
      </c>
      <c r="D2524" s="674" t="e">
        <f>VLOOKUP(F2524,DB!$D$4:$G$403,3,FALSE)</f>
        <v>#N/A</v>
      </c>
      <c r="E2524" s="675" t="e">
        <f>VLOOKUP(F2524,DB!$D$4:$G$403,2,FALSE)</f>
        <v>#N/A</v>
      </c>
      <c r="F2524" s="491"/>
      <c r="G2524" s="491"/>
      <c r="H2524" s="492"/>
      <c r="I2524" s="493"/>
      <c r="J2524" s="494" t="str">
        <f>IF(I2524="","I열의 환율적용방법 선택",IF(I2524="개별환율", "직접입력 하세요.", IF(OR(I2524="가중평균환율",I2524="송금환율"), "직접입력 하세요.", IF(I2524="원화집행", 1, IF(I2524="월별평균환율(미화)",VLOOKUP(MONTH(A2524),월별평균환율!$B$34:$D$45,2,0), IF(I2524="월별평균환율(현지화)",VLOOKUP(MONTH(A2524),월별평균환율!$B$34:$D$45,3,0)))))))</f>
        <v>I열의 환율적용방법 선택</v>
      </c>
      <c r="K2524" s="495">
        <f t="shared" si="39"/>
        <v>0</v>
      </c>
      <c r="L2524" s="491"/>
      <c r="M2524" s="496"/>
      <c r="N2524" s="496"/>
    </row>
    <row r="2525" spans="1:14" x14ac:dyDescent="0.3">
      <c r="A2525" s="490"/>
      <c r="B2525" s="490"/>
      <c r="C2525" s="673" t="e">
        <f>VLOOKUP(F2525,DB!$D$4:$G$403,4,FALSE)</f>
        <v>#N/A</v>
      </c>
      <c r="D2525" s="674" t="e">
        <f>VLOOKUP(F2525,DB!$D$4:$G$403,3,FALSE)</f>
        <v>#N/A</v>
      </c>
      <c r="E2525" s="675" t="e">
        <f>VLOOKUP(F2525,DB!$D$4:$G$403,2,FALSE)</f>
        <v>#N/A</v>
      </c>
      <c r="F2525" s="491"/>
      <c r="G2525" s="491"/>
      <c r="H2525" s="492"/>
      <c r="I2525" s="493"/>
      <c r="J2525" s="494" t="str">
        <f>IF(I2525="","I열의 환율적용방법 선택",IF(I2525="개별환율", "직접입력 하세요.", IF(OR(I2525="가중평균환율",I2525="송금환율"), "직접입력 하세요.", IF(I2525="원화집행", 1, IF(I2525="월별평균환율(미화)",VLOOKUP(MONTH(A2525),월별평균환율!$B$34:$D$45,2,0), IF(I2525="월별평균환율(현지화)",VLOOKUP(MONTH(A2525),월별평균환율!$B$34:$D$45,3,0)))))))</f>
        <v>I열의 환율적용방법 선택</v>
      </c>
      <c r="K2525" s="495">
        <f t="shared" si="39"/>
        <v>0</v>
      </c>
      <c r="L2525" s="491"/>
      <c r="M2525" s="496"/>
      <c r="N2525" s="496"/>
    </row>
    <row r="2526" spans="1:14" x14ac:dyDescent="0.3">
      <c r="A2526" s="490"/>
      <c r="B2526" s="490"/>
      <c r="C2526" s="673" t="e">
        <f>VLOOKUP(F2526,DB!$D$4:$G$403,4,FALSE)</f>
        <v>#N/A</v>
      </c>
      <c r="D2526" s="674" t="e">
        <f>VLOOKUP(F2526,DB!$D$4:$G$403,3,FALSE)</f>
        <v>#N/A</v>
      </c>
      <c r="E2526" s="675" t="e">
        <f>VLOOKUP(F2526,DB!$D$4:$G$403,2,FALSE)</f>
        <v>#N/A</v>
      </c>
      <c r="F2526" s="491"/>
      <c r="G2526" s="491"/>
      <c r="H2526" s="492"/>
      <c r="I2526" s="493"/>
      <c r="J2526" s="494" t="str">
        <f>IF(I2526="","I열의 환율적용방법 선택",IF(I2526="개별환율", "직접입력 하세요.", IF(OR(I2526="가중평균환율",I2526="송금환율"), "직접입력 하세요.", IF(I2526="원화집행", 1, IF(I2526="월별평균환율(미화)",VLOOKUP(MONTH(A2526),월별평균환율!$B$34:$D$45,2,0), IF(I2526="월별평균환율(현지화)",VLOOKUP(MONTH(A2526),월별평균환율!$B$34:$D$45,3,0)))))))</f>
        <v>I열의 환율적용방법 선택</v>
      </c>
      <c r="K2526" s="495">
        <f t="shared" si="39"/>
        <v>0</v>
      </c>
      <c r="L2526" s="491"/>
      <c r="M2526" s="496"/>
      <c r="N2526" s="496"/>
    </row>
    <row r="2527" spans="1:14" x14ac:dyDescent="0.3">
      <c r="A2527" s="490"/>
      <c r="B2527" s="490"/>
      <c r="C2527" s="673" t="e">
        <f>VLOOKUP(F2527,DB!$D$4:$G$403,4,FALSE)</f>
        <v>#N/A</v>
      </c>
      <c r="D2527" s="674" t="e">
        <f>VLOOKUP(F2527,DB!$D$4:$G$403,3,FALSE)</f>
        <v>#N/A</v>
      </c>
      <c r="E2527" s="675" t="e">
        <f>VLOOKUP(F2527,DB!$D$4:$G$403,2,FALSE)</f>
        <v>#N/A</v>
      </c>
      <c r="F2527" s="491"/>
      <c r="G2527" s="491"/>
      <c r="H2527" s="492"/>
      <c r="I2527" s="493"/>
      <c r="J2527" s="494" t="str">
        <f>IF(I2527="","I열의 환율적용방법 선택",IF(I2527="개별환율", "직접입력 하세요.", IF(OR(I2527="가중평균환율",I2527="송금환율"), "직접입력 하세요.", IF(I2527="원화집행", 1, IF(I2527="월별평균환율(미화)",VLOOKUP(MONTH(A2527),월별평균환율!$B$34:$D$45,2,0), IF(I2527="월별평균환율(현지화)",VLOOKUP(MONTH(A2527),월별평균환율!$B$34:$D$45,3,0)))))))</f>
        <v>I열의 환율적용방법 선택</v>
      </c>
      <c r="K2527" s="495">
        <f t="shared" si="39"/>
        <v>0</v>
      </c>
      <c r="L2527" s="491"/>
      <c r="M2527" s="496"/>
      <c r="N2527" s="496"/>
    </row>
    <row r="2528" spans="1:14" x14ac:dyDescent="0.3">
      <c r="A2528" s="490"/>
      <c r="B2528" s="490"/>
      <c r="C2528" s="673" t="e">
        <f>VLOOKUP(F2528,DB!$D$4:$G$403,4,FALSE)</f>
        <v>#N/A</v>
      </c>
      <c r="D2528" s="674" t="e">
        <f>VLOOKUP(F2528,DB!$D$4:$G$403,3,FALSE)</f>
        <v>#N/A</v>
      </c>
      <c r="E2528" s="675" t="e">
        <f>VLOOKUP(F2528,DB!$D$4:$G$403,2,FALSE)</f>
        <v>#N/A</v>
      </c>
      <c r="F2528" s="491"/>
      <c r="G2528" s="491"/>
      <c r="H2528" s="492"/>
      <c r="I2528" s="493"/>
      <c r="J2528" s="494" t="str">
        <f>IF(I2528="","I열의 환율적용방법 선택",IF(I2528="개별환율", "직접입력 하세요.", IF(OR(I2528="가중평균환율",I2528="송금환율"), "직접입력 하세요.", IF(I2528="원화집행", 1, IF(I2528="월별평균환율(미화)",VLOOKUP(MONTH(A2528),월별평균환율!$B$34:$D$45,2,0), IF(I2528="월별평균환율(현지화)",VLOOKUP(MONTH(A2528),월별평균환율!$B$34:$D$45,3,0)))))))</f>
        <v>I열의 환율적용방법 선택</v>
      </c>
      <c r="K2528" s="495">
        <f t="shared" si="39"/>
        <v>0</v>
      </c>
      <c r="L2528" s="491"/>
      <c r="M2528" s="496"/>
      <c r="N2528" s="496"/>
    </row>
    <row r="2529" spans="1:14" x14ac:dyDescent="0.3">
      <c r="A2529" s="490"/>
      <c r="B2529" s="490"/>
      <c r="C2529" s="673" t="e">
        <f>VLOOKUP(F2529,DB!$D$4:$G$403,4,FALSE)</f>
        <v>#N/A</v>
      </c>
      <c r="D2529" s="674" t="e">
        <f>VLOOKUP(F2529,DB!$D$4:$G$403,3,FALSE)</f>
        <v>#N/A</v>
      </c>
      <c r="E2529" s="675" t="e">
        <f>VLOOKUP(F2529,DB!$D$4:$G$403,2,FALSE)</f>
        <v>#N/A</v>
      </c>
      <c r="F2529" s="491"/>
      <c r="G2529" s="491"/>
      <c r="H2529" s="492"/>
      <c r="I2529" s="493"/>
      <c r="J2529" s="494" t="str">
        <f>IF(I2529="","I열의 환율적용방법 선택",IF(I2529="개별환율", "직접입력 하세요.", IF(OR(I2529="가중평균환율",I2529="송금환율"), "직접입력 하세요.", IF(I2529="원화집행", 1, IF(I2529="월별평균환율(미화)",VLOOKUP(MONTH(A2529),월별평균환율!$B$34:$D$45,2,0), IF(I2529="월별평균환율(현지화)",VLOOKUP(MONTH(A2529),월별평균환율!$B$34:$D$45,3,0)))))))</f>
        <v>I열의 환율적용방법 선택</v>
      </c>
      <c r="K2529" s="495">
        <f t="shared" si="39"/>
        <v>0</v>
      </c>
      <c r="L2529" s="491"/>
      <c r="M2529" s="496"/>
      <c r="N2529" s="496"/>
    </row>
    <row r="2530" spans="1:14" x14ac:dyDescent="0.3">
      <c r="A2530" s="490"/>
      <c r="B2530" s="490"/>
      <c r="C2530" s="673" t="e">
        <f>VLOOKUP(F2530,DB!$D$4:$G$403,4,FALSE)</f>
        <v>#N/A</v>
      </c>
      <c r="D2530" s="674" t="e">
        <f>VLOOKUP(F2530,DB!$D$4:$G$403,3,FALSE)</f>
        <v>#N/A</v>
      </c>
      <c r="E2530" s="675" t="e">
        <f>VLOOKUP(F2530,DB!$D$4:$G$403,2,FALSE)</f>
        <v>#N/A</v>
      </c>
      <c r="F2530" s="491"/>
      <c r="G2530" s="491"/>
      <c r="H2530" s="492"/>
      <c r="I2530" s="493"/>
      <c r="J2530" s="494" t="str">
        <f>IF(I2530="","I열의 환율적용방법 선택",IF(I2530="개별환율", "직접입력 하세요.", IF(OR(I2530="가중평균환율",I2530="송금환율"), "직접입력 하세요.", IF(I2530="원화집행", 1, IF(I2530="월별평균환율(미화)",VLOOKUP(MONTH(A2530),월별평균환율!$B$34:$D$45,2,0), IF(I2530="월별평균환율(현지화)",VLOOKUP(MONTH(A2530),월별평균환율!$B$34:$D$45,3,0)))))))</f>
        <v>I열의 환율적용방법 선택</v>
      </c>
      <c r="K2530" s="495">
        <f t="shared" si="39"/>
        <v>0</v>
      </c>
      <c r="L2530" s="491"/>
      <c r="M2530" s="496"/>
      <c r="N2530" s="496"/>
    </row>
    <row r="2531" spans="1:14" x14ac:dyDescent="0.3">
      <c r="A2531" s="490"/>
      <c r="B2531" s="490"/>
      <c r="C2531" s="673" t="e">
        <f>VLOOKUP(F2531,DB!$D$4:$G$403,4,FALSE)</f>
        <v>#N/A</v>
      </c>
      <c r="D2531" s="674" t="e">
        <f>VLOOKUP(F2531,DB!$D$4:$G$403,3,FALSE)</f>
        <v>#N/A</v>
      </c>
      <c r="E2531" s="675" t="e">
        <f>VLOOKUP(F2531,DB!$D$4:$G$403,2,FALSE)</f>
        <v>#N/A</v>
      </c>
      <c r="F2531" s="491"/>
      <c r="G2531" s="491"/>
      <c r="H2531" s="492"/>
      <c r="I2531" s="493"/>
      <c r="J2531" s="494" t="str">
        <f>IF(I2531="","I열의 환율적용방법 선택",IF(I2531="개별환율", "직접입력 하세요.", IF(OR(I2531="가중평균환율",I2531="송금환율"), "직접입력 하세요.", IF(I2531="원화집행", 1, IF(I2531="월별평균환율(미화)",VLOOKUP(MONTH(A2531),월별평균환율!$B$34:$D$45,2,0), IF(I2531="월별평균환율(현지화)",VLOOKUP(MONTH(A2531),월별평균환율!$B$34:$D$45,3,0)))))))</f>
        <v>I열의 환율적용방법 선택</v>
      </c>
      <c r="K2531" s="495">
        <f t="shared" si="39"/>
        <v>0</v>
      </c>
      <c r="L2531" s="491"/>
      <c r="M2531" s="496"/>
      <c r="N2531" s="496"/>
    </row>
    <row r="2532" spans="1:14" x14ac:dyDescent="0.3">
      <c r="A2532" s="490"/>
      <c r="B2532" s="490"/>
      <c r="C2532" s="673" t="e">
        <f>VLOOKUP(F2532,DB!$D$4:$G$403,4,FALSE)</f>
        <v>#N/A</v>
      </c>
      <c r="D2532" s="674" t="e">
        <f>VLOOKUP(F2532,DB!$D$4:$G$403,3,FALSE)</f>
        <v>#N/A</v>
      </c>
      <c r="E2532" s="675" t="e">
        <f>VLOOKUP(F2532,DB!$D$4:$G$403,2,FALSE)</f>
        <v>#N/A</v>
      </c>
      <c r="F2532" s="491"/>
      <c r="G2532" s="491"/>
      <c r="H2532" s="492"/>
      <c r="I2532" s="493"/>
      <c r="J2532" s="494" t="str">
        <f>IF(I2532="","I열의 환율적용방법 선택",IF(I2532="개별환율", "직접입력 하세요.", IF(OR(I2532="가중평균환율",I2532="송금환율"), "직접입력 하세요.", IF(I2532="원화집행", 1, IF(I2532="월별평균환율(미화)",VLOOKUP(MONTH(A2532),월별평균환율!$B$34:$D$45,2,0), IF(I2532="월별평균환율(현지화)",VLOOKUP(MONTH(A2532),월별평균환율!$B$34:$D$45,3,0)))))))</f>
        <v>I열의 환율적용방법 선택</v>
      </c>
      <c r="K2532" s="495">
        <f t="shared" si="39"/>
        <v>0</v>
      </c>
      <c r="L2532" s="491"/>
      <c r="M2532" s="496"/>
      <c r="N2532" s="496"/>
    </row>
    <row r="2533" spans="1:14" x14ac:dyDescent="0.3">
      <c r="A2533" s="490"/>
      <c r="B2533" s="490"/>
      <c r="C2533" s="673" t="e">
        <f>VLOOKUP(F2533,DB!$D$4:$G$403,4,FALSE)</f>
        <v>#N/A</v>
      </c>
      <c r="D2533" s="674" t="e">
        <f>VLOOKUP(F2533,DB!$D$4:$G$403,3,FALSE)</f>
        <v>#N/A</v>
      </c>
      <c r="E2533" s="675" t="e">
        <f>VLOOKUP(F2533,DB!$D$4:$G$403,2,FALSE)</f>
        <v>#N/A</v>
      </c>
      <c r="F2533" s="491"/>
      <c r="G2533" s="491"/>
      <c r="H2533" s="492"/>
      <c r="I2533" s="493"/>
      <c r="J2533" s="494" t="str">
        <f>IF(I2533="","I열의 환율적용방법 선택",IF(I2533="개별환율", "직접입력 하세요.", IF(OR(I2533="가중평균환율",I2533="송금환율"), "직접입력 하세요.", IF(I2533="원화집행", 1, IF(I2533="월별평균환율(미화)",VLOOKUP(MONTH(A2533),월별평균환율!$B$34:$D$45,2,0), IF(I2533="월별평균환율(현지화)",VLOOKUP(MONTH(A2533),월별평균환율!$B$34:$D$45,3,0)))))))</f>
        <v>I열의 환율적용방법 선택</v>
      </c>
      <c r="K2533" s="495">
        <f t="shared" si="39"/>
        <v>0</v>
      </c>
      <c r="L2533" s="491"/>
      <c r="M2533" s="496"/>
      <c r="N2533" s="496"/>
    </row>
    <row r="2534" spans="1:14" x14ac:dyDescent="0.3">
      <c r="A2534" s="490"/>
      <c r="B2534" s="490"/>
      <c r="C2534" s="673" t="e">
        <f>VLOOKUP(F2534,DB!$D$4:$G$403,4,FALSE)</f>
        <v>#N/A</v>
      </c>
      <c r="D2534" s="674" t="e">
        <f>VLOOKUP(F2534,DB!$D$4:$G$403,3,FALSE)</f>
        <v>#N/A</v>
      </c>
      <c r="E2534" s="675" t="e">
        <f>VLOOKUP(F2534,DB!$D$4:$G$403,2,FALSE)</f>
        <v>#N/A</v>
      </c>
      <c r="F2534" s="491"/>
      <c r="G2534" s="491"/>
      <c r="H2534" s="492"/>
      <c r="I2534" s="493"/>
      <c r="J2534" s="494" t="str">
        <f>IF(I2534="","I열의 환율적용방법 선택",IF(I2534="개별환율", "직접입력 하세요.", IF(OR(I2534="가중평균환율",I2534="송금환율"), "직접입력 하세요.", IF(I2534="원화집행", 1, IF(I2534="월별평균환율(미화)",VLOOKUP(MONTH(A2534),월별평균환율!$B$34:$D$45,2,0), IF(I2534="월별평균환율(현지화)",VLOOKUP(MONTH(A2534),월별평균환율!$B$34:$D$45,3,0)))))))</f>
        <v>I열의 환율적용방법 선택</v>
      </c>
      <c r="K2534" s="495">
        <f t="shared" si="39"/>
        <v>0</v>
      </c>
      <c r="L2534" s="491"/>
      <c r="M2534" s="496"/>
      <c r="N2534" s="496"/>
    </row>
    <row r="2535" spans="1:14" x14ac:dyDescent="0.3">
      <c r="A2535" s="490"/>
      <c r="B2535" s="490"/>
      <c r="C2535" s="673" t="e">
        <f>VLOOKUP(F2535,DB!$D$4:$G$403,4,FALSE)</f>
        <v>#N/A</v>
      </c>
      <c r="D2535" s="674" t="e">
        <f>VLOOKUP(F2535,DB!$D$4:$G$403,3,FALSE)</f>
        <v>#N/A</v>
      </c>
      <c r="E2535" s="675" t="e">
        <f>VLOOKUP(F2535,DB!$D$4:$G$403,2,FALSE)</f>
        <v>#N/A</v>
      </c>
      <c r="F2535" s="491"/>
      <c r="G2535" s="491"/>
      <c r="H2535" s="492"/>
      <c r="I2535" s="493"/>
      <c r="J2535" s="494" t="str">
        <f>IF(I2535="","I열의 환율적용방법 선택",IF(I2535="개별환율", "직접입력 하세요.", IF(OR(I2535="가중평균환율",I2535="송금환율"), "직접입력 하세요.", IF(I2535="원화집행", 1, IF(I2535="월별평균환율(미화)",VLOOKUP(MONTH(A2535),월별평균환율!$B$34:$D$45,2,0), IF(I2535="월별평균환율(현지화)",VLOOKUP(MONTH(A2535),월별평균환율!$B$34:$D$45,3,0)))))))</f>
        <v>I열의 환율적용방법 선택</v>
      </c>
      <c r="K2535" s="495">
        <f t="shared" si="39"/>
        <v>0</v>
      </c>
      <c r="L2535" s="491"/>
      <c r="M2535" s="496"/>
      <c r="N2535" s="496"/>
    </row>
    <row r="2536" spans="1:14" x14ac:dyDescent="0.3">
      <c r="A2536" s="490"/>
      <c r="B2536" s="490"/>
      <c r="C2536" s="673" t="e">
        <f>VLOOKUP(F2536,DB!$D$4:$G$403,4,FALSE)</f>
        <v>#N/A</v>
      </c>
      <c r="D2536" s="674" t="e">
        <f>VLOOKUP(F2536,DB!$D$4:$G$403,3,FALSE)</f>
        <v>#N/A</v>
      </c>
      <c r="E2536" s="675" t="e">
        <f>VLOOKUP(F2536,DB!$D$4:$G$403,2,FALSE)</f>
        <v>#N/A</v>
      </c>
      <c r="F2536" s="491"/>
      <c r="G2536" s="491"/>
      <c r="H2536" s="492"/>
      <c r="I2536" s="493"/>
      <c r="J2536" s="494" t="str">
        <f>IF(I2536="","I열의 환율적용방법 선택",IF(I2536="개별환율", "직접입력 하세요.", IF(OR(I2536="가중평균환율",I2536="송금환율"), "직접입력 하세요.", IF(I2536="원화집행", 1, IF(I2536="월별평균환율(미화)",VLOOKUP(MONTH(A2536),월별평균환율!$B$34:$D$45,2,0), IF(I2536="월별평균환율(현지화)",VLOOKUP(MONTH(A2536),월별평균환율!$B$34:$D$45,3,0)))))))</f>
        <v>I열의 환율적용방법 선택</v>
      </c>
      <c r="K2536" s="495">
        <f t="shared" si="39"/>
        <v>0</v>
      </c>
      <c r="L2536" s="491"/>
      <c r="M2536" s="496"/>
      <c r="N2536" s="496"/>
    </row>
    <row r="2537" spans="1:14" x14ac:dyDescent="0.3">
      <c r="A2537" s="490"/>
      <c r="B2537" s="490"/>
      <c r="C2537" s="673" t="e">
        <f>VLOOKUP(F2537,DB!$D$4:$G$403,4,FALSE)</f>
        <v>#N/A</v>
      </c>
      <c r="D2537" s="674" t="e">
        <f>VLOOKUP(F2537,DB!$D$4:$G$403,3,FALSE)</f>
        <v>#N/A</v>
      </c>
      <c r="E2537" s="675" t="e">
        <f>VLOOKUP(F2537,DB!$D$4:$G$403,2,FALSE)</f>
        <v>#N/A</v>
      </c>
      <c r="F2537" s="491"/>
      <c r="G2537" s="491"/>
      <c r="H2537" s="492"/>
      <c r="I2537" s="493"/>
      <c r="J2537" s="494" t="str">
        <f>IF(I2537="","I열의 환율적용방법 선택",IF(I2537="개별환율", "직접입력 하세요.", IF(OR(I2537="가중평균환율",I2537="송금환율"), "직접입력 하세요.", IF(I2537="원화집행", 1, IF(I2537="월별평균환율(미화)",VLOOKUP(MONTH(A2537),월별평균환율!$B$34:$D$45,2,0), IF(I2537="월별평균환율(현지화)",VLOOKUP(MONTH(A2537),월별평균환율!$B$34:$D$45,3,0)))))))</f>
        <v>I열의 환율적용방법 선택</v>
      </c>
      <c r="K2537" s="495">
        <f t="shared" si="39"/>
        <v>0</v>
      </c>
      <c r="L2537" s="491"/>
      <c r="M2537" s="496"/>
      <c r="N2537" s="496"/>
    </row>
    <row r="2538" spans="1:14" x14ac:dyDescent="0.3">
      <c r="A2538" s="490"/>
      <c r="B2538" s="490"/>
      <c r="C2538" s="673" t="e">
        <f>VLOOKUP(F2538,DB!$D$4:$G$403,4,FALSE)</f>
        <v>#N/A</v>
      </c>
      <c r="D2538" s="674" t="e">
        <f>VLOOKUP(F2538,DB!$D$4:$G$403,3,FALSE)</f>
        <v>#N/A</v>
      </c>
      <c r="E2538" s="675" t="e">
        <f>VLOOKUP(F2538,DB!$D$4:$G$403,2,FALSE)</f>
        <v>#N/A</v>
      </c>
      <c r="F2538" s="491"/>
      <c r="G2538" s="491"/>
      <c r="H2538" s="492"/>
      <c r="I2538" s="493"/>
      <c r="J2538" s="494" t="str">
        <f>IF(I2538="","I열의 환율적용방법 선택",IF(I2538="개별환율", "직접입력 하세요.", IF(OR(I2538="가중평균환율",I2538="송금환율"), "직접입력 하세요.", IF(I2538="원화집행", 1, IF(I2538="월별평균환율(미화)",VLOOKUP(MONTH(A2538),월별평균환율!$B$34:$D$45,2,0), IF(I2538="월별평균환율(현지화)",VLOOKUP(MONTH(A2538),월별평균환율!$B$34:$D$45,3,0)))))))</f>
        <v>I열의 환율적용방법 선택</v>
      </c>
      <c r="K2538" s="495">
        <f t="shared" si="39"/>
        <v>0</v>
      </c>
      <c r="L2538" s="491"/>
      <c r="M2538" s="496"/>
      <c r="N2538" s="496"/>
    </row>
    <row r="2539" spans="1:14" x14ac:dyDescent="0.3">
      <c r="A2539" s="490"/>
      <c r="B2539" s="490"/>
      <c r="C2539" s="673" t="e">
        <f>VLOOKUP(F2539,DB!$D$4:$G$403,4,FALSE)</f>
        <v>#N/A</v>
      </c>
      <c r="D2539" s="674" t="e">
        <f>VLOOKUP(F2539,DB!$D$4:$G$403,3,FALSE)</f>
        <v>#N/A</v>
      </c>
      <c r="E2539" s="675" t="e">
        <f>VLOOKUP(F2539,DB!$D$4:$G$403,2,FALSE)</f>
        <v>#N/A</v>
      </c>
      <c r="F2539" s="491"/>
      <c r="G2539" s="491"/>
      <c r="H2539" s="492"/>
      <c r="I2539" s="493"/>
      <c r="J2539" s="494" t="str">
        <f>IF(I2539="","I열의 환율적용방법 선택",IF(I2539="개별환율", "직접입력 하세요.", IF(OR(I2539="가중평균환율",I2539="송금환율"), "직접입력 하세요.", IF(I2539="원화집행", 1, IF(I2539="월별평균환율(미화)",VLOOKUP(MONTH(A2539),월별평균환율!$B$34:$D$45,2,0), IF(I2539="월별평균환율(현지화)",VLOOKUP(MONTH(A2539),월별평균환율!$B$34:$D$45,3,0)))))))</f>
        <v>I열의 환율적용방법 선택</v>
      </c>
      <c r="K2539" s="495">
        <f t="shared" si="39"/>
        <v>0</v>
      </c>
      <c r="L2539" s="491"/>
      <c r="M2539" s="496"/>
      <c r="N2539" s="496"/>
    </row>
    <row r="2540" spans="1:14" x14ac:dyDescent="0.3">
      <c r="A2540" s="490"/>
      <c r="B2540" s="490"/>
      <c r="C2540" s="673" t="e">
        <f>VLOOKUP(F2540,DB!$D$4:$G$403,4,FALSE)</f>
        <v>#N/A</v>
      </c>
      <c r="D2540" s="674" t="e">
        <f>VLOOKUP(F2540,DB!$D$4:$G$403,3,FALSE)</f>
        <v>#N/A</v>
      </c>
      <c r="E2540" s="675" t="e">
        <f>VLOOKUP(F2540,DB!$D$4:$G$403,2,FALSE)</f>
        <v>#N/A</v>
      </c>
      <c r="F2540" s="491"/>
      <c r="G2540" s="491"/>
      <c r="H2540" s="492"/>
      <c r="I2540" s="493"/>
      <c r="J2540" s="494" t="str">
        <f>IF(I2540="","I열의 환율적용방법 선택",IF(I2540="개별환율", "직접입력 하세요.", IF(OR(I2540="가중평균환율",I2540="송금환율"), "직접입력 하세요.", IF(I2540="원화집행", 1, IF(I2540="월별평균환율(미화)",VLOOKUP(MONTH(A2540),월별평균환율!$B$34:$D$45,2,0), IF(I2540="월별평균환율(현지화)",VLOOKUP(MONTH(A2540),월별평균환율!$B$34:$D$45,3,0)))))))</f>
        <v>I열의 환율적용방법 선택</v>
      </c>
      <c r="K2540" s="495">
        <f t="shared" si="39"/>
        <v>0</v>
      </c>
      <c r="L2540" s="491"/>
      <c r="M2540" s="496"/>
      <c r="N2540" s="496"/>
    </row>
    <row r="2541" spans="1:14" x14ac:dyDescent="0.3">
      <c r="A2541" s="490"/>
      <c r="B2541" s="490"/>
      <c r="C2541" s="673" t="e">
        <f>VLOOKUP(F2541,DB!$D$4:$G$403,4,FALSE)</f>
        <v>#N/A</v>
      </c>
      <c r="D2541" s="674" t="e">
        <f>VLOOKUP(F2541,DB!$D$4:$G$403,3,FALSE)</f>
        <v>#N/A</v>
      </c>
      <c r="E2541" s="675" t="e">
        <f>VLOOKUP(F2541,DB!$D$4:$G$403,2,FALSE)</f>
        <v>#N/A</v>
      </c>
      <c r="F2541" s="491"/>
      <c r="G2541" s="491"/>
      <c r="H2541" s="492"/>
      <c r="I2541" s="493"/>
      <c r="J2541" s="494" t="str">
        <f>IF(I2541="","I열의 환율적용방법 선택",IF(I2541="개별환율", "직접입력 하세요.", IF(OR(I2541="가중평균환율",I2541="송금환율"), "직접입력 하세요.", IF(I2541="원화집행", 1, IF(I2541="월별평균환율(미화)",VLOOKUP(MONTH(A2541),월별평균환율!$B$34:$D$45,2,0), IF(I2541="월별평균환율(현지화)",VLOOKUP(MONTH(A2541),월별평균환율!$B$34:$D$45,3,0)))))))</f>
        <v>I열의 환율적용방법 선택</v>
      </c>
      <c r="K2541" s="495">
        <f t="shared" si="39"/>
        <v>0</v>
      </c>
      <c r="L2541" s="491"/>
      <c r="M2541" s="496"/>
      <c r="N2541" s="496"/>
    </row>
    <row r="2542" spans="1:14" x14ac:dyDescent="0.3">
      <c r="A2542" s="490"/>
      <c r="B2542" s="490"/>
      <c r="C2542" s="673" t="e">
        <f>VLOOKUP(F2542,DB!$D$4:$G$403,4,FALSE)</f>
        <v>#N/A</v>
      </c>
      <c r="D2542" s="674" t="e">
        <f>VLOOKUP(F2542,DB!$D$4:$G$403,3,FALSE)</f>
        <v>#N/A</v>
      </c>
      <c r="E2542" s="675" t="e">
        <f>VLOOKUP(F2542,DB!$D$4:$G$403,2,FALSE)</f>
        <v>#N/A</v>
      </c>
      <c r="F2542" s="491"/>
      <c r="G2542" s="491"/>
      <c r="H2542" s="492"/>
      <c r="I2542" s="493"/>
      <c r="J2542" s="494" t="str">
        <f>IF(I2542="","I열의 환율적용방법 선택",IF(I2542="개별환율", "직접입력 하세요.", IF(OR(I2542="가중평균환율",I2542="송금환율"), "직접입력 하세요.", IF(I2542="원화집행", 1, IF(I2542="월별평균환율(미화)",VLOOKUP(MONTH(A2542),월별평균환율!$B$34:$D$45,2,0), IF(I2542="월별평균환율(현지화)",VLOOKUP(MONTH(A2542),월별평균환율!$B$34:$D$45,3,0)))))))</f>
        <v>I열의 환율적용방법 선택</v>
      </c>
      <c r="K2542" s="495">
        <f t="shared" si="39"/>
        <v>0</v>
      </c>
      <c r="L2542" s="491"/>
      <c r="M2542" s="496"/>
      <c r="N2542" s="496"/>
    </row>
    <row r="2543" spans="1:14" x14ac:dyDescent="0.3">
      <c r="A2543" s="490"/>
      <c r="B2543" s="490"/>
      <c r="C2543" s="673" t="e">
        <f>VLOOKUP(F2543,DB!$D$4:$G$403,4,FALSE)</f>
        <v>#N/A</v>
      </c>
      <c r="D2543" s="674" t="e">
        <f>VLOOKUP(F2543,DB!$D$4:$G$403,3,FALSE)</f>
        <v>#N/A</v>
      </c>
      <c r="E2543" s="675" t="e">
        <f>VLOOKUP(F2543,DB!$D$4:$G$403,2,FALSE)</f>
        <v>#N/A</v>
      </c>
      <c r="F2543" s="491"/>
      <c r="G2543" s="491"/>
      <c r="H2543" s="492"/>
      <c r="I2543" s="493"/>
      <c r="J2543" s="494" t="str">
        <f>IF(I2543="","I열의 환율적용방법 선택",IF(I2543="개별환율", "직접입력 하세요.", IF(OR(I2543="가중평균환율",I2543="송금환율"), "직접입력 하세요.", IF(I2543="원화집행", 1, IF(I2543="월별평균환율(미화)",VLOOKUP(MONTH(A2543),월별평균환율!$B$34:$D$45,2,0), IF(I2543="월별평균환율(현지화)",VLOOKUP(MONTH(A2543),월별평균환율!$B$34:$D$45,3,0)))))))</f>
        <v>I열의 환율적용방법 선택</v>
      </c>
      <c r="K2543" s="495">
        <f t="shared" si="39"/>
        <v>0</v>
      </c>
      <c r="L2543" s="491"/>
      <c r="M2543" s="496"/>
      <c r="N2543" s="496"/>
    </row>
    <row r="2544" spans="1:14" x14ac:dyDescent="0.3">
      <c r="A2544" s="490"/>
      <c r="B2544" s="490"/>
      <c r="C2544" s="673" t="e">
        <f>VLOOKUP(F2544,DB!$D$4:$G$403,4,FALSE)</f>
        <v>#N/A</v>
      </c>
      <c r="D2544" s="674" t="e">
        <f>VLOOKUP(F2544,DB!$D$4:$G$403,3,FALSE)</f>
        <v>#N/A</v>
      </c>
      <c r="E2544" s="675" t="e">
        <f>VLOOKUP(F2544,DB!$D$4:$G$403,2,FALSE)</f>
        <v>#N/A</v>
      </c>
      <c r="F2544" s="491"/>
      <c r="G2544" s="491"/>
      <c r="H2544" s="492"/>
      <c r="I2544" s="493"/>
      <c r="J2544" s="494" t="str">
        <f>IF(I2544="","I열의 환율적용방법 선택",IF(I2544="개별환율", "직접입력 하세요.", IF(OR(I2544="가중평균환율",I2544="송금환율"), "직접입력 하세요.", IF(I2544="원화집행", 1, IF(I2544="월별평균환율(미화)",VLOOKUP(MONTH(A2544),월별평균환율!$B$34:$D$45,2,0), IF(I2544="월별평균환율(현지화)",VLOOKUP(MONTH(A2544),월별평균환율!$B$34:$D$45,3,0)))))))</f>
        <v>I열의 환율적용방법 선택</v>
      </c>
      <c r="K2544" s="495">
        <f t="shared" si="39"/>
        <v>0</v>
      </c>
      <c r="L2544" s="491"/>
      <c r="M2544" s="496"/>
      <c r="N2544" s="496"/>
    </row>
    <row r="2545" spans="1:14" x14ac:dyDescent="0.3">
      <c r="A2545" s="490"/>
      <c r="B2545" s="490"/>
      <c r="C2545" s="673" t="e">
        <f>VLOOKUP(F2545,DB!$D$4:$G$403,4,FALSE)</f>
        <v>#N/A</v>
      </c>
      <c r="D2545" s="674" t="e">
        <f>VLOOKUP(F2545,DB!$D$4:$G$403,3,FALSE)</f>
        <v>#N/A</v>
      </c>
      <c r="E2545" s="675" t="e">
        <f>VLOOKUP(F2545,DB!$D$4:$G$403,2,FALSE)</f>
        <v>#N/A</v>
      </c>
      <c r="F2545" s="491"/>
      <c r="G2545" s="491"/>
      <c r="H2545" s="492"/>
      <c r="I2545" s="493"/>
      <c r="J2545" s="494" t="str">
        <f>IF(I2545="","I열의 환율적용방법 선택",IF(I2545="개별환율", "직접입력 하세요.", IF(OR(I2545="가중평균환율",I2545="송금환율"), "직접입력 하세요.", IF(I2545="원화집행", 1, IF(I2545="월별평균환율(미화)",VLOOKUP(MONTH(A2545),월별평균환율!$B$34:$D$45,2,0), IF(I2545="월별평균환율(현지화)",VLOOKUP(MONTH(A2545),월별평균환율!$B$34:$D$45,3,0)))))))</f>
        <v>I열의 환율적용방법 선택</v>
      </c>
      <c r="K2545" s="495">
        <f t="shared" si="39"/>
        <v>0</v>
      </c>
      <c r="L2545" s="491"/>
      <c r="M2545" s="496"/>
      <c r="N2545" s="496"/>
    </row>
    <row r="2546" spans="1:14" x14ac:dyDescent="0.3">
      <c r="A2546" s="490"/>
      <c r="B2546" s="490"/>
      <c r="C2546" s="673" t="e">
        <f>VLOOKUP(F2546,DB!$D$4:$G$403,4,FALSE)</f>
        <v>#N/A</v>
      </c>
      <c r="D2546" s="674" t="e">
        <f>VLOOKUP(F2546,DB!$D$4:$G$403,3,FALSE)</f>
        <v>#N/A</v>
      </c>
      <c r="E2546" s="675" t="e">
        <f>VLOOKUP(F2546,DB!$D$4:$G$403,2,FALSE)</f>
        <v>#N/A</v>
      </c>
      <c r="F2546" s="491"/>
      <c r="G2546" s="491"/>
      <c r="H2546" s="492"/>
      <c r="I2546" s="493"/>
      <c r="J2546" s="494" t="str">
        <f>IF(I2546="","I열의 환율적용방법 선택",IF(I2546="개별환율", "직접입력 하세요.", IF(OR(I2546="가중평균환율",I2546="송금환율"), "직접입력 하세요.", IF(I2546="원화집행", 1, IF(I2546="월별평균환율(미화)",VLOOKUP(MONTH(A2546),월별평균환율!$B$34:$D$45,2,0), IF(I2546="월별평균환율(현지화)",VLOOKUP(MONTH(A2546),월별평균환율!$B$34:$D$45,3,0)))))))</f>
        <v>I열의 환율적용방법 선택</v>
      </c>
      <c r="K2546" s="495">
        <f t="shared" si="39"/>
        <v>0</v>
      </c>
      <c r="L2546" s="491"/>
      <c r="M2546" s="496"/>
      <c r="N2546" s="496"/>
    </row>
    <row r="2547" spans="1:14" x14ac:dyDescent="0.3">
      <c r="A2547" s="490"/>
      <c r="B2547" s="490"/>
      <c r="C2547" s="673" t="e">
        <f>VLOOKUP(F2547,DB!$D$4:$G$403,4,FALSE)</f>
        <v>#N/A</v>
      </c>
      <c r="D2547" s="674" t="e">
        <f>VLOOKUP(F2547,DB!$D$4:$G$403,3,FALSE)</f>
        <v>#N/A</v>
      </c>
      <c r="E2547" s="675" t="e">
        <f>VLOOKUP(F2547,DB!$D$4:$G$403,2,FALSE)</f>
        <v>#N/A</v>
      </c>
      <c r="F2547" s="491"/>
      <c r="G2547" s="491"/>
      <c r="H2547" s="492"/>
      <c r="I2547" s="493"/>
      <c r="J2547" s="494" t="str">
        <f>IF(I2547="","I열의 환율적용방법 선택",IF(I2547="개별환율", "직접입력 하세요.", IF(OR(I2547="가중평균환율",I2547="송금환율"), "직접입력 하세요.", IF(I2547="원화집행", 1, IF(I2547="월별평균환율(미화)",VLOOKUP(MONTH(A2547),월별평균환율!$B$34:$D$45,2,0), IF(I2547="월별평균환율(현지화)",VLOOKUP(MONTH(A2547),월별평균환율!$B$34:$D$45,3,0)))))))</f>
        <v>I열의 환율적용방법 선택</v>
      </c>
      <c r="K2547" s="495">
        <f t="shared" si="39"/>
        <v>0</v>
      </c>
      <c r="L2547" s="491"/>
      <c r="M2547" s="496"/>
      <c r="N2547" s="496"/>
    </row>
    <row r="2548" spans="1:14" x14ac:dyDescent="0.3">
      <c r="A2548" s="490"/>
      <c r="B2548" s="490"/>
      <c r="C2548" s="673" t="e">
        <f>VLOOKUP(F2548,DB!$D$4:$G$403,4,FALSE)</f>
        <v>#N/A</v>
      </c>
      <c r="D2548" s="674" t="e">
        <f>VLOOKUP(F2548,DB!$D$4:$G$403,3,FALSE)</f>
        <v>#N/A</v>
      </c>
      <c r="E2548" s="675" t="e">
        <f>VLOOKUP(F2548,DB!$D$4:$G$403,2,FALSE)</f>
        <v>#N/A</v>
      </c>
      <c r="F2548" s="491"/>
      <c r="G2548" s="491"/>
      <c r="H2548" s="492"/>
      <c r="I2548" s="493"/>
      <c r="J2548" s="494" t="str">
        <f>IF(I2548="","I열의 환율적용방법 선택",IF(I2548="개별환율", "직접입력 하세요.", IF(OR(I2548="가중평균환율",I2548="송금환율"), "직접입력 하세요.", IF(I2548="원화집행", 1, IF(I2548="월별평균환율(미화)",VLOOKUP(MONTH(A2548),월별평균환율!$B$34:$D$45,2,0), IF(I2548="월별평균환율(현지화)",VLOOKUP(MONTH(A2548),월별평균환율!$B$34:$D$45,3,0)))))))</f>
        <v>I열의 환율적용방법 선택</v>
      </c>
      <c r="K2548" s="495">
        <f t="shared" si="39"/>
        <v>0</v>
      </c>
      <c r="L2548" s="491"/>
      <c r="M2548" s="496"/>
      <c r="N2548" s="496"/>
    </row>
    <row r="2549" spans="1:14" x14ac:dyDescent="0.3">
      <c r="A2549" s="490"/>
      <c r="B2549" s="490"/>
      <c r="C2549" s="673" t="e">
        <f>VLOOKUP(F2549,DB!$D$4:$G$403,4,FALSE)</f>
        <v>#N/A</v>
      </c>
      <c r="D2549" s="674" t="e">
        <f>VLOOKUP(F2549,DB!$D$4:$G$403,3,FALSE)</f>
        <v>#N/A</v>
      </c>
      <c r="E2549" s="675" t="e">
        <f>VLOOKUP(F2549,DB!$D$4:$G$403,2,FALSE)</f>
        <v>#N/A</v>
      </c>
      <c r="F2549" s="491"/>
      <c r="G2549" s="491"/>
      <c r="H2549" s="492"/>
      <c r="I2549" s="493"/>
      <c r="J2549" s="494" t="str">
        <f>IF(I2549="","I열의 환율적용방법 선택",IF(I2549="개별환율", "직접입력 하세요.", IF(OR(I2549="가중평균환율",I2549="송금환율"), "직접입력 하세요.", IF(I2549="원화집행", 1, IF(I2549="월별평균환율(미화)",VLOOKUP(MONTH(A2549),월별평균환율!$B$34:$D$45,2,0), IF(I2549="월별평균환율(현지화)",VLOOKUP(MONTH(A2549),월별평균환율!$B$34:$D$45,3,0)))))))</f>
        <v>I열의 환율적용방법 선택</v>
      </c>
      <c r="K2549" s="495">
        <f t="shared" si="39"/>
        <v>0</v>
      </c>
      <c r="L2549" s="491"/>
      <c r="M2549" s="496"/>
      <c r="N2549" s="496"/>
    </row>
    <row r="2550" spans="1:14" x14ac:dyDescent="0.3">
      <c r="A2550" s="490"/>
      <c r="B2550" s="490"/>
      <c r="C2550" s="673" t="e">
        <f>VLOOKUP(F2550,DB!$D$4:$G$403,4,FALSE)</f>
        <v>#N/A</v>
      </c>
      <c r="D2550" s="674" t="e">
        <f>VLOOKUP(F2550,DB!$D$4:$G$403,3,FALSE)</f>
        <v>#N/A</v>
      </c>
      <c r="E2550" s="675" t="e">
        <f>VLOOKUP(F2550,DB!$D$4:$G$403,2,FALSE)</f>
        <v>#N/A</v>
      </c>
      <c r="F2550" s="491"/>
      <c r="G2550" s="491"/>
      <c r="H2550" s="492"/>
      <c r="I2550" s="493"/>
      <c r="J2550" s="494" t="str">
        <f>IF(I2550="","I열의 환율적용방법 선택",IF(I2550="개별환율", "직접입력 하세요.", IF(OR(I2550="가중평균환율",I2550="송금환율"), "직접입력 하세요.", IF(I2550="원화집행", 1, IF(I2550="월별평균환율(미화)",VLOOKUP(MONTH(A2550),월별평균환율!$B$34:$D$45,2,0), IF(I2550="월별평균환율(현지화)",VLOOKUP(MONTH(A2550),월별평균환율!$B$34:$D$45,3,0)))))))</f>
        <v>I열의 환율적용방법 선택</v>
      </c>
      <c r="K2550" s="495">
        <f t="shared" si="39"/>
        <v>0</v>
      </c>
      <c r="L2550" s="491"/>
      <c r="M2550" s="496"/>
      <c r="N2550" s="496"/>
    </row>
    <row r="2551" spans="1:14" x14ac:dyDescent="0.3">
      <c r="A2551" s="490"/>
      <c r="B2551" s="490"/>
      <c r="C2551" s="673" t="e">
        <f>VLOOKUP(F2551,DB!$D$4:$G$403,4,FALSE)</f>
        <v>#N/A</v>
      </c>
      <c r="D2551" s="674" t="e">
        <f>VLOOKUP(F2551,DB!$D$4:$G$403,3,FALSE)</f>
        <v>#N/A</v>
      </c>
      <c r="E2551" s="675" t="e">
        <f>VLOOKUP(F2551,DB!$D$4:$G$403,2,FALSE)</f>
        <v>#N/A</v>
      </c>
      <c r="F2551" s="491"/>
      <c r="G2551" s="491"/>
      <c r="H2551" s="492"/>
      <c r="I2551" s="493"/>
      <c r="J2551" s="494" t="str">
        <f>IF(I2551="","I열의 환율적용방법 선택",IF(I2551="개별환율", "직접입력 하세요.", IF(OR(I2551="가중평균환율",I2551="송금환율"), "직접입력 하세요.", IF(I2551="원화집행", 1, IF(I2551="월별평균환율(미화)",VLOOKUP(MONTH(A2551),월별평균환율!$B$34:$D$45,2,0), IF(I2551="월별평균환율(현지화)",VLOOKUP(MONTH(A2551),월별평균환율!$B$34:$D$45,3,0)))))))</f>
        <v>I열의 환율적용방법 선택</v>
      </c>
      <c r="K2551" s="495">
        <f t="shared" si="39"/>
        <v>0</v>
      </c>
      <c r="L2551" s="491"/>
      <c r="M2551" s="496"/>
      <c r="N2551" s="496"/>
    </row>
    <row r="2552" spans="1:14" x14ac:dyDescent="0.3">
      <c r="A2552" s="490"/>
      <c r="B2552" s="490"/>
      <c r="C2552" s="673" t="e">
        <f>VLOOKUP(F2552,DB!$D$4:$G$403,4,FALSE)</f>
        <v>#N/A</v>
      </c>
      <c r="D2552" s="674" t="e">
        <f>VLOOKUP(F2552,DB!$D$4:$G$403,3,FALSE)</f>
        <v>#N/A</v>
      </c>
      <c r="E2552" s="675" t="e">
        <f>VLOOKUP(F2552,DB!$D$4:$G$403,2,FALSE)</f>
        <v>#N/A</v>
      </c>
      <c r="F2552" s="491"/>
      <c r="G2552" s="491"/>
      <c r="H2552" s="492"/>
      <c r="I2552" s="493"/>
      <c r="J2552" s="494" t="str">
        <f>IF(I2552="","I열의 환율적용방법 선택",IF(I2552="개별환율", "직접입력 하세요.", IF(OR(I2552="가중평균환율",I2552="송금환율"), "직접입력 하세요.", IF(I2552="원화집행", 1, IF(I2552="월별평균환율(미화)",VLOOKUP(MONTH(A2552),월별평균환율!$B$34:$D$45,2,0), IF(I2552="월별평균환율(현지화)",VLOOKUP(MONTH(A2552),월별평균환율!$B$34:$D$45,3,0)))))))</f>
        <v>I열의 환율적용방법 선택</v>
      </c>
      <c r="K2552" s="495">
        <f t="shared" si="39"/>
        <v>0</v>
      </c>
      <c r="L2552" s="491"/>
      <c r="M2552" s="496"/>
      <c r="N2552" s="496"/>
    </row>
    <row r="2553" spans="1:14" x14ac:dyDescent="0.3">
      <c r="A2553" s="490"/>
      <c r="B2553" s="490"/>
      <c r="C2553" s="673" t="e">
        <f>VLOOKUP(F2553,DB!$D$4:$G$403,4,FALSE)</f>
        <v>#N/A</v>
      </c>
      <c r="D2553" s="674" t="e">
        <f>VLOOKUP(F2553,DB!$D$4:$G$403,3,FALSE)</f>
        <v>#N/A</v>
      </c>
      <c r="E2553" s="675" t="e">
        <f>VLOOKUP(F2553,DB!$D$4:$G$403,2,FALSE)</f>
        <v>#N/A</v>
      </c>
      <c r="F2553" s="491"/>
      <c r="G2553" s="491"/>
      <c r="H2553" s="492"/>
      <c r="I2553" s="493"/>
      <c r="J2553" s="494" t="str">
        <f>IF(I2553="","I열의 환율적용방법 선택",IF(I2553="개별환율", "직접입력 하세요.", IF(OR(I2553="가중평균환율",I2553="송금환율"), "직접입력 하세요.", IF(I2553="원화집행", 1, IF(I2553="월별평균환율(미화)",VLOOKUP(MONTH(A2553),월별평균환율!$B$34:$D$45,2,0), IF(I2553="월별평균환율(현지화)",VLOOKUP(MONTH(A2553),월별평균환율!$B$34:$D$45,3,0)))))))</f>
        <v>I열의 환율적용방법 선택</v>
      </c>
      <c r="K2553" s="495">
        <f t="shared" si="39"/>
        <v>0</v>
      </c>
      <c r="L2553" s="491"/>
      <c r="M2553" s="496"/>
      <c r="N2553" s="496"/>
    </row>
    <row r="2554" spans="1:14" x14ac:dyDescent="0.3">
      <c r="A2554" s="490"/>
      <c r="B2554" s="490"/>
      <c r="C2554" s="673" t="e">
        <f>VLOOKUP(F2554,DB!$D$4:$G$403,4,FALSE)</f>
        <v>#N/A</v>
      </c>
      <c r="D2554" s="674" t="e">
        <f>VLOOKUP(F2554,DB!$D$4:$G$403,3,FALSE)</f>
        <v>#N/A</v>
      </c>
      <c r="E2554" s="675" t="e">
        <f>VLOOKUP(F2554,DB!$D$4:$G$403,2,FALSE)</f>
        <v>#N/A</v>
      </c>
      <c r="F2554" s="491"/>
      <c r="G2554" s="491"/>
      <c r="H2554" s="492"/>
      <c r="I2554" s="493"/>
      <c r="J2554" s="494" t="str">
        <f>IF(I2554="","I열의 환율적용방법 선택",IF(I2554="개별환율", "직접입력 하세요.", IF(OR(I2554="가중평균환율",I2554="송금환율"), "직접입력 하세요.", IF(I2554="원화집행", 1, IF(I2554="월별평균환율(미화)",VLOOKUP(MONTH(A2554),월별평균환율!$B$34:$D$45,2,0), IF(I2554="월별평균환율(현지화)",VLOOKUP(MONTH(A2554),월별평균환율!$B$34:$D$45,3,0)))))))</f>
        <v>I열의 환율적용방법 선택</v>
      </c>
      <c r="K2554" s="495">
        <f t="shared" si="39"/>
        <v>0</v>
      </c>
      <c r="L2554" s="491"/>
      <c r="M2554" s="496"/>
      <c r="N2554" s="496"/>
    </row>
    <row r="2555" spans="1:14" x14ac:dyDescent="0.3">
      <c r="A2555" s="490"/>
      <c r="B2555" s="490"/>
      <c r="C2555" s="673" t="e">
        <f>VLOOKUP(F2555,DB!$D$4:$G$403,4,FALSE)</f>
        <v>#N/A</v>
      </c>
      <c r="D2555" s="674" t="e">
        <f>VLOOKUP(F2555,DB!$D$4:$G$403,3,FALSE)</f>
        <v>#N/A</v>
      </c>
      <c r="E2555" s="675" t="e">
        <f>VLOOKUP(F2555,DB!$D$4:$G$403,2,FALSE)</f>
        <v>#N/A</v>
      </c>
      <c r="F2555" s="491"/>
      <c r="G2555" s="491"/>
      <c r="H2555" s="492"/>
      <c r="I2555" s="493"/>
      <c r="J2555" s="494" t="str">
        <f>IF(I2555="","I열의 환율적용방법 선택",IF(I2555="개별환율", "직접입력 하세요.", IF(OR(I2555="가중평균환율",I2555="송금환율"), "직접입력 하세요.", IF(I2555="원화집행", 1, IF(I2555="월별평균환율(미화)",VLOOKUP(MONTH(A2555),월별평균환율!$B$34:$D$45,2,0), IF(I2555="월별평균환율(현지화)",VLOOKUP(MONTH(A2555),월별평균환율!$B$34:$D$45,3,0)))))))</f>
        <v>I열의 환율적용방법 선택</v>
      </c>
      <c r="K2555" s="495">
        <f t="shared" si="39"/>
        <v>0</v>
      </c>
      <c r="L2555" s="491"/>
      <c r="M2555" s="496"/>
      <c r="N2555" s="496"/>
    </row>
    <row r="2556" spans="1:14" x14ac:dyDescent="0.3">
      <c r="A2556" s="490"/>
      <c r="B2556" s="490"/>
      <c r="C2556" s="673" t="e">
        <f>VLOOKUP(F2556,DB!$D$4:$G$403,4,FALSE)</f>
        <v>#N/A</v>
      </c>
      <c r="D2556" s="674" t="e">
        <f>VLOOKUP(F2556,DB!$D$4:$G$403,3,FALSE)</f>
        <v>#N/A</v>
      </c>
      <c r="E2556" s="675" t="e">
        <f>VLOOKUP(F2556,DB!$D$4:$G$403,2,FALSE)</f>
        <v>#N/A</v>
      </c>
      <c r="F2556" s="491"/>
      <c r="G2556" s="491"/>
      <c r="H2556" s="492"/>
      <c r="I2556" s="493"/>
      <c r="J2556" s="494" t="str">
        <f>IF(I2556="","I열의 환율적용방법 선택",IF(I2556="개별환율", "직접입력 하세요.", IF(OR(I2556="가중평균환율",I2556="송금환율"), "직접입력 하세요.", IF(I2556="원화집행", 1, IF(I2556="월별평균환율(미화)",VLOOKUP(MONTH(A2556),월별평균환율!$B$34:$D$45,2,0), IF(I2556="월별평균환율(현지화)",VLOOKUP(MONTH(A2556),월별평균환율!$B$34:$D$45,3,0)))))))</f>
        <v>I열의 환율적용방법 선택</v>
      </c>
      <c r="K2556" s="495">
        <f t="shared" si="39"/>
        <v>0</v>
      </c>
      <c r="L2556" s="491"/>
      <c r="M2556" s="496"/>
      <c r="N2556" s="496"/>
    </row>
    <row r="2557" spans="1:14" x14ac:dyDescent="0.3">
      <c r="A2557" s="490"/>
      <c r="B2557" s="490"/>
      <c r="C2557" s="673" t="e">
        <f>VLOOKUP(F2557,DB!$D$4:$G$403,4,FALSE)</f>
        <v>#N/A</v>
      </c>
      <c r="D2557" s="674" t="e">
        <f>VLOOKUP(F2557,DB!$D$4:$G$403,3,FALSE)</f>
        <v>#N/A</v>
      </c>
      <c r="E2557" s="675" t="e">
        <f>VLOOKUP(F2557,DB!$D$4:$G$403,2,FALSE)</f>
        <v>#N/A</v>
      </c>
      <c r="F2557" s="491"/>
      <c r="G2557" s="491"/>
      <c r="H2557" s="492"/>
      <c r="I2557" s="493"/>
      <c r="J2557" s="494" t="str">
        <f>IF(I2557="","I열의 환율적용방법 선택",IF(I2557="개별환율", "직접입력 하세요.", IF(OR(I2557="가중평균환율",I2557="송금환율"), "직접입력 하세요.", IF(I2557="원화집행", 1, IF(I2557="월별평균환율(미화)",VLOOKUP(MONTH(A2557),월별평균환율!$B$34:$D$45,2,0), IF(I2557="월별평균환율(현지화)",VLOOKUP(MONTH(A2557),월별평균환율!$B$34:$D$45,3,0)))))))</f>
        <v>I열의 환율적용방법 선택</v>
      </c>
      <c r="K2557" s="495">
        <f t="shared" si="39"/>
        <v>0</v>
      </c>
      <c r="L2557" s="491"/>
      <c r="M2557" s="496"/>
      <c r="N2557" s="496"/>
    </row>
    <row r="2558" spans="1:14" x14ac:dyDescent="0.3">
      <c r="A2558" s="490"/>
      <c r="B2558" s="490"/>
      <c r="C2558" s="673" t="e">
        <f>VLOOKUP(F2558,DB!$D$4:$G$403,4,FALSE)</f>
        <v>#N/A</v>
      </c>
      <c r="D2558" s="674" t="e">
        <f>VLOOKUP(F2558,DB!$D$4:$G$403,3,FALSE)</f>
        <v>#N/A</v>
      </c>
      <c r="E2558" s="675" t="e">
        <f>VLOOKUP(F2558,DB!$D$4:$G$403,2,FALSE)</f>
        <v>#N/A</v>
      </c>
      <c r="F2558" s="491"/>
      <c r="G2558" s="491"/>
      <c r="H2558" s="492"/>
      <c r="I2558" s="493"/>
      <c r="J2558" s="494" t="str">
        <f>IF(I2558="","I열의 환율적용방법 선택",IF(I2558="개별환율", "직접입력 하세요.", IF(OR(I2558="가중평균환율",I2558="송금환율"), "직접입력 하세요.", IF(I2558="원화집행", 1, IF(I2558="월별평균환율(미화)",VLOOKUP(MONTH(A2558),월별평균환율!$B$34:$D$45,2,0), IF(I2558="월별평균환율(현지화)",VLOOKUP(MONTH(A2558),월별평균환율!$B$34:$D$45,3,0)))))))</f>
        <v>I열의 환율적용방법 선택</v>
      </c>
      <c r="K2558" s="495">
        <f t="shared" si="39"/>
        <v>0</v>
      </c>
      <c r="L2558" s="491"/>
      <c r="M2558" s="496"/>
      <c r="N2558" s="496"/>
    </row>
    <row r="2559" spans="1:14" x14ac:dyDescent="0.3">
      <c r="A2559" s="490"/>
      <c r="B2559" s="490"/>
      <c r="C2559" s="673" t="e">
        <f>VLOOKUP(F2559,DB!$D$4:$G$403,4,FALSE)</f>
        <v>#N/A</v>
      </c>
      <c r="D2559" s="674" t="e">
        <f>VLOOKUP(F2559,DB!$D$4:$G$403,3,FALSE)</f>
        <v>#N/A</v>
      </c>
      <c r="E2559" s="675" t="e">
        <f>VLOOKUP(F2559,DB!$D$4:$G$403,2,FALSE)</f>
        <v>#N/A</v>
      </c>
      <c r="F2559" s="491"/>
      <c r="G2559" s="491"/>
      <c r="H2559" s="492"/>
      <c r="I2559" s="493"/>
      <c r="J2559" s="494" t="str">
        <f>IF(I2559="","I열의 환율적용방법 선택",IF(I2559="개별환율", "직접입력 하세요.", IF(OR(I2559="가중평균환율",I2559="송금환율"), "직접입력 하세요.", IF(I2559="원화집행", 1, IF(I2559="월별평균환율(미화)",VLOOKUP(MONTH(A2559),월별평균환율!$B$34:$D$45,2,0), IF(I2559="월별평균환율(현지화)",VLOOKUP(MONTH(A2559),월별평균환율!$B$34:$D$45,3,0)))))))</f>
        <v>I열의 환율적용방법 선택</v>
      </c>
      <c r="K2559" s="495">
        <f t="shared" si="39"/>
        <v>0</v>
      </c>
      <c r="L2559" s="491"/>
      <c r="M2559" s="496"/>
      <c r="N2559" s="496"/>
    </row>
    <row r="2560" spans="1:14" x14ac:dyDescent="0.3">
      <c r="A2560" s="490"/>
      <c r="B2560" s="490"/>
      <c r="C2560" s="673" t="e">
        <f>VLOOKUP(F2560,DB!$D$4:$G$403,4,FALSE)</f>
        <v>#N/A</v>
      </c>
      <c r="D2560" s="674" t="e">
        <f>VLOOKUP(F2560,DB!$D$4:$G$403,3,FALSE)</f>
        <v>#N/A</v>
      </c>
      <c r="E2560" s="675" t="e">
        <f>VLOOKUP(F2560,DB!$D$4:$G$403,2,FALSE)</f>
        <v>#N/A</v>
      </c>
      <c r="F2560" s="491"/>
      <c r="G2560" s="491"/>
      <c r="H2560" s="492"/>
      <c r="I2560" s="493"/>
      <c r="J2560" s="494" t="str">
        <f>IF(I2560="","I열의 환율적용방법 선택",IF(I2560="개별환율", "직접입력 하세요.", IF(OR(I2560="가중평균환율",I2560="송금환율"), "직접입력 하세요.", IF(I2560="원화집행", 1, IF(I2560="월별평균환율(미화)",VLOOKUP(MONTH(A2560),월별평균환율!$B$34:$D$45,2,0), IF(I2560="월별평균환율(현지화)",VLOOKUP(MONTH(A2560),월별평균환율!$B$34:$D$45,3,0)))))))</f>
        <v>I열의 환율적용방법 선택</v>
      </c>
      <c r="K2560" s="495">
        <f t="shared" si="39"/>
        <v>0</v>
      </c>
      <c r="L2560" s="491"/>
      <c r="M2560" s="496"/>
      <c r="N2560" s="496"/>
    </row>
    <row r="2561" spans="1:14" x14ac:dyDescent="0.3">
      <c r="A2561" s="490"/>
      <c r="B2561" s="490"/>
      <c r="C2561" s="673" t="e">
        <f>VLOOKUP(F2561,DB!$D$4:$G$403,4,FALSE)</f>
        <v>#N/A</v>
      </c>
      <c r="D2561" s="674" t="e">
        <f>VLOOKUP(F2561,DB!$D$4:$G$403,3,FALSE)</f>
        <v>#N/A</v>
      </c>
      <c r="E2561" s="675" t="e">
        <f>VLOOKUP(F2561,DB!$D$4:$G$403,2,FALSE)</f>
        <v>#N/A</v>
      </c>
      <c r="F2561" s="491"/>
      <c r="G2561" s="491"/>
      <c r="H2561" s="492"/>
      <c r="I2561" s="493"/>
      <c r="J2561" s="494" t="str">
        <f>IF(I2561="","I열의 환율적용방법 선택",IF(I2561="개별환율", "직접입력 하세요.", IF(OR(I2561="가중평균환율",I2561="송금환율"), "직접입력 하세요.", IF(I2561="원화집행", 1, IF(I2561="월별평균환율(미화)",VLOOKUP(MONTH(A2561),월별평균환율!$B$34:$D$45,2,0), IF(I2561="월별평균환율(현지화)",VLOOKUP(MONTH(A2561),월별평균환율!$B$34:$D$45,3,0)))))))</f>
        <v>I열의 환율적용방법 선택</v>
      </c>
      <c r="K2561" s="495">
        <f t="shared" si="39"/>
        <v>0</v>
      </c>
      <c r="L2561" s="491"/>
      <c r="M2561" s="496"/>
      <c r="N2561" s="496"/>
    </row>
    <row r="2562" spans="1:14" x14ac:dyDescent="0.3">
      <c r="A2562" s="490"/>
      <c r="B2562" s="490"/>
      <c r="C2562" s="673" t="e">
        <f>VLOOKUP(F2562,DB!$D$4:$G$403,4,FALSE)</f>
        <v>#N/A</v>
      </c>
      <c r="D2562" s="674" t="e">
        <f>VLOOKUP(F2562,DB!$D$4:$G$403,3,FALSE)</f>
        <v>#N/A</v>
      </c>
      <c r="E2562" s="675" t="e">
        <f>VLOOKUP(F2562,DB!$D$4:$G$403,2,FALSE)</f>
        <v>#N/A</v>
      </c>
      <c r="F2562" s="491"/>
      <c r="G2562" s="491"/>
      <c r="H2562" s="492"/>
      <c r="I2562" s="493"/>
      <c r="J2562" s="494" t="str">
        <f>IF(I2562="","I열의 환율적용방법 선택",IF(I2562="개별환율", "직접입력 하세요.", IF(OR(I2562="가중평균환율",I2562="송금환율"), "직접입력 하세요.", IF(I2562="원화집행", 1, IF(I2562="월별평균환율(미화)",VLOOKUP(MONTH(A2562),월별평균환율!$B$34:$D$45,2,0), IF(I2562="월별평균환율(현지화)",VLOOKUP(MONTH(A2562),월별평균환율!$B$34:$D$45,3,0)))))))</f>
        <v>I열의 환율적용방법 선택</v>
      </c>
      <c r="K2562" s="495">
        <f t="shared" si="39"/>
        <v>0</v>
      </c>
      <c r="L2562" s="491"/>
      <c r="M2562" s="496"/>
      <c r="N2562" s="496"/>
    </row>
    <row r="2563" spans="1:14" x14ac:dyDescent="0.3">
      <c r="A2563" s="490"/>
      <c r="B2563" s="490"/>
      <c r="C2563" s="673" t="e">
        <f>VLOOKUP(F2563,DB!$D$4:$G$403,4,FALSE)</f>
        <v>#N/A</v>
      </c>
      <c r="D2563" s="674" t="e">
        <f>VLOOKUP(F2563,DB!$D$4:$G$403,3,FALSE)</f>
        <v>#N/A</v>
      </c>
      <c r="E2563" s="675" t="e">
        <f>VLOOKUP(F2563,DB!$D$4:$G$403,2,FALSE)</f>
        <v>#N/A</v>
      </c>
      <c r="F2563" s="491"/>
      <c r="G2563" s="491"/>
      <c r="H2563" s="492"/>
      <c r="I2563" s="493"/>
      <c r="J2563" s="494" t="str">
        <f>IF(I2563="","I열의 환율적용방법 선택",IF(I2563="개별환율", "직접입력 하세요.", IF(OR(I2563="가중평균환율",I2563="송금환율"), "직접입력 하세요.", IF(I2563="원화집행", 1, IF(I2563="월별평균환율(미화)",VLOOKUP(MONTH(A2563),월별평균환율!$B$34:$D$45,2,0), IF(I2563="월별평균환율(현지화)",VLOOKUP(MONTH(A2563),월별평균환율!$B$34:$D$45,3,0)))))))</f>
        <v>I열의 환율적용방법 선택</v>
      </c>
      <c r="K2563" s="495">
        <f t="shared" si="39"/>
        <v>0</v>
      </c>
      <c r="L2563" s="491"/>
      <c r="M2563" s="496"/>
      <c r="N2563" s="496"/>
    </row>
    <row r="2564" spans="1:14" x14ac:dyDescent="0.3">
      <c r="A2564" s="490"/>
      <c r="B2564" s="490"/>
      <c r="C2564" s="673" t="e">
        <f>VLOOKUP(F2564,DB!$D$4:$G$403,4,FALSE)</f>
        <v>#N/A</v>
      </c>
      <c r="D2564" s="674" t="e">
        <f>VLOOKUP(F2564,DB!$D$4:$G$403,3,FALSE)</f>
        <v>#N/A</v>
      </c>
      <c r="E2564" s="675" t="e">
        <f>VLOOKUP(F2564,DB!$D$4:$G$403,2,FALSE)</f>
        <v>#N/A</v>
      </c>
      <c r="F2564" s="491"/>
      <c r="G2564" s="491"/>
      <c r="H2564" s="492"/>
      <c r="I2564" s="493"/>
      <c r="J2564" s="494" t="str">
        <f>IF(I2564="","I열의 환율적용방법 선택",IF(I2564="개별환율", "직접입력 하세요.", IF(OR(I2564="가중평균환율",I2564="송금환율"), "직접입력 하세요.", IF(I2564="원화집행", 1, IF(I2564="월별평균환율(미화)",VLOOKUP(MONTH(A2564),월별평균환율!$B$34:$D$45,2,0), IF(I2564="월별평균환율(현지화)",VLOOKUP(MONTH(A2564),월별평균환율!$B$34:$D$45,3,0)))))))</f>
        <v>I열의 환율적용방법 선택</v>
      </c>
      <c r="K2564" s="495">
        <f t="shared" si="39"/>
        <v>0</v>
      </c>
      <c r="L2564" s="491"/>
      <c r="M2564" s="496"/>
      <c r="N2564" s="496"/>
    </row>
    <row r="2565" spans="1:14" x14ac:dyDescent="0.3">
      <c r="A2565" s="490"/>
      <c r="B2565" s="490"/>
      <c r="C2565" s="673" t="e">
        <f>VLOOKUP(F2565,DB!$D$4:$G$403,4,FALSE)</f>
        <v>#N/A</v>
      </c>
      <c r="D2565" s="674" t="e">
        <f>VLOOKUP(F2565,DB!$D$4:$G$403,3,FALSE)</f>
        <v>#N/A</v>
      </c>
      <c r="E2565" s="675" t="e">
        <f>VLOOKUP(F2565,DB!$D$4:$G$403,2,FALSE)</f>
        <v>#N/A</v>
      </c>
      <c r="F2565" s="491"/>
      <c r="G2565" s="491"/>
      <c r="H2565" s="492"/>
      <c r="I2565" s="493"/>
      <c r="J2565" s="494" t="str">
        <f>IF(I2565="","I열의 환율적용방법 선택",IF(I2565="개별환율", "직접입력 하세요.", IF(OR(I2565="가중평균환율",I2565="송금환율"), "직접입력 하세요.", IF(I2565="원화집행", 1, IF(I2565="월별평균환율(미화)",VLOOKUP(MONTH(A2565),월별평균환율!$B$34:$D$45,2,0), IF(I2565="월별평균환율(현지화)",VLOOKUP(MONTH(A2565),월별평균환율!$B$34:$D$45,3,0)))))))</f>
        <v>I열의 환율적용방법 선택</v>
      </c>
      <c r="K2565" s="495">
        <f t="shared" ref="K2565:K2628" si="40">IFERROR(ROUND(H2565*J2565, 0),0)</f>
        <v>0</v>
      </c>
      <c r="L2565" s="491"/>
      <c r="M2565" s="496"/>
      <c r="N2565" s="496"/>
    </row>
    <row r="2566" spans="1:14" x14ac:dyDescent="0.3">
      <c r="A2566" s="490"/>
      <c r="B2566" s="490"/>
      <c r="C2566" s="673" t="e">
        <f>VLOOKUP(F2566,DB!$D$4:$G$403,4,FALSE)</f>
        <v>#N/A</v>
      </c>
      <c r="D2566" s="674" t="e">
        <f>VLOOKUP(F2566,DB!$D$4:$G$403,3,FALSE)</f>
        <v>#N/A</v>
      </c>
      <c r="E2566" s="675" t="e">
        <f>VLOOKUP(F2566,DB!$D$4:$G$403,2,FALSE)</f>
        <v>#N/A</v>
      </c>
      <c r="F2566" s="491"/>
      <c r="G2566" s="491"/>
      <c r="H2566" s="492"/>
      <c r="I2566" s="493"/>
      <c r="J2566" s="494" t="str">
        <f>IF(I2566="","I열의 환율적용방법 선택",IF(I2566="개별환율", "직접입력 하세요.", IF(OR(I2566="가중평균환율",I2566="송금환율"), "직접입력 하세요.", IF(I2566="원화집행", 1, IF(I2566="월별평균환율(미화)",VLOOKUP(MONTH(A2566),월별평균환율!$B$34:$D$45,2,0), IF(I2566="월별평균환율(현지화)",VLOOKUP(MONTH(A2566),월별평균환율!$B$34:$D$45,3,0)))))))</f>
        <v>I열의 환율적용방법 선택</v>
      </c>
      <c r="K2566" s="495">
        <f t="shared" si="40"/>
        <v>0</v>
      </c>
      <c r="L2566" s="491"/>
      <c r="M2566" s="496"/>
      <c r="N2566" s="496"/>
    </row>
    <row r="2567" spans="1:14" x14ac:dyDescent="0.3">
      <c r="A2567" s="490"/>
      <c r="B2567" s="490"/>
      <c r="C2567" s="673" t="e">
        <f>VLOOKUP(F2567,DB!$D$4:$G$403,4,FALSE)</f>
        <v>#N/A</v>
      </c>
      <c r="D2567" s="674" t="e">
        <f>VLOOKUP(F2567,DB!$D$4:$G$403,3,FALSE)</f>
        <v>#N/A</v>
      </c>
      <c r="E2567" s="675" t="e">
        <f>VLOOKUP(F2567,DB!$D$4:$G$403,2,FALSE)</f>
        <v>#N/A</v>
      </c>
      <c r="F2567" s="491"/>
      <c r="G2567" s="491"/>
      <c r="H2567" s="492"/>
      <c r="I2567" s="493"/>
      <c r="J2567" s="494" t="str">
        <f>IF(I2567="","I열의 환율적용방법 선택",IF(I2567="개별환율", "직접입력 하세요.", IF(OR(I2567="가중평균환율",I2567="송금환율"), "직접입력 하세요.", IF(I2567="원화집행", 1, IF(I2567="월별평균환율(미화)",VLOOKUP(MONTH(A2567),월별평균환율!$B$34:$D$45,2,0), IF(I2567="월별평균환율(현지화)",VLOOKUP(MONTH(A2567),월별평균환율!$B$34:$D$45,3,0)))))))</f>
        <v>I열의 환율적용방법 선택</v>
      </c>
      <c r="K2567" s="495">
        <f t="shared" si="40"/>
        <v>0</v>
      </c>
      <c r="L2567" s="491"/>
      <c r="M2567" s="496"/>
      <c r="N2567" s="496"/>
    </row>
    <row r="2568" spans="1:14" x14ac:dyDescent="0.3">
      <c r="A2568" s="490"/>
      <c r="B2568" s="490"/>
      <c r="C2568" s="673" t="e">
        <f>VLOOKUP(F2568,DB!$D$4:$G$403,4,FALSE)</f>
        <v>#N/A</v>
      </c>
      <c r="D2568" s="674" t="e">
        <f>VLOOKUP(F2568,DB!$D$4:$G$403,3,FALSE)</f>
        <v>#N/A</v>
      </c>
      <c r="E2568" s="675" t="e">
        <f>VLOOKUP(F2568,DB!$D$4:$G$403,2,FALSE)</f>
        <v>#N/A</v>
      </c>
      <c r="F2568" s="491"/>
      <c r="G2568" s="491"/>
      <c r="H2568" s="492"/>
      <c r="I2568" s="493"/>
      <c r="J2568" s="494" t="str">
        <f>IF(I2568="","I열의 환율적용방법 선택",IF(I2568="개별환율", "직접입력 하세요.", IF(OR(I2568="가중평균환율",I2568="송금환율"), "직접입력 하세요.", IF(I2568="원화집행", 1, IF(I2568="월별평균환율(미화)",VLOOKUP(MONTH(A2568),월별평균환율!$B$34:$D$45,2,0), IF(I2568="월별평균환율(현지화)",VLOOKUP(MONTH(A2568),월별평균환율!$B$34:$D$45,3,0)))))))</f>
        <v>I열의 환율적용방법 선택</v>
      </c>
      <c r="K2568" s="495">
        <f t="shared" si="40"/>
        <v>0</v>
      </c>
      <c r="L2568" s="491"/>
      <c r="M2568" s="496"/>
      <c r="N2568" s="496"/>
    </row>
    <row r="2569" spans="1:14" x14ac:dyDescent="0.3">
      <c r="A2569" s="490"/>
      <c r="B2569" s="490"/>
      <c r="C2569" s="673" t="e">
        <f>VLOOKUP(F2569,DB!$D$4:$G$403,4,FALSE)</f>
        <v>#N/A</v>
      </c>
      <c r="D2569" s="674" t="e">
        <f>VLOOKUP(F2569,DB!$D$4:$G$403,3,FALSE)</f>
        <v>#N/A</v>
      </c>
      <c r="E2569" s="675" t="e">
        <f>VLOOKUP(F2569,DB!$D$4:$G$403,2,FALSE)</f>
        <v>#N/A</v>
      </c>
      <c r="F2569" s="491"/>
      <c r="G2569" s="491"/>
      <c r="H2569" s="492"/>
      <c r="I2569" s="493"/>
      <c r="J2569" s="494" t="str">
        <f>IF(I2569="","I열의 환율적용방법 선택",IF(I2569="개별환율", "직접입력 하세요.", IF(OR(I2569="가중평균환율",I2569="송금환율"), "직접입력 하세요.", IF(I2569="원화집행", 1, IF(I2569="월별평균환율(미화)",VLOOKUP(MONTH(A2569),월별평균환율!$B$34:$D$45,2,0), IF(I2569="월별평균환율(현지화)",VLOOKUP(MONTH(A2569),월별평균환율!$B$34:$D$45,3,0)))))))</f>
        <v>I열의 환율적용방법 선택</v>
      </c>
      <c r="K2569" s="495">
        <f t="shared" si="40"/>
        <v>0</v>
      </c>
      <c r="L2569" s="491"/>
      <c r="M2569" s="496"/>
      <c r="N2569" s="496"/>
    </row>
    <row r="2570" spans="1:14" x14ac:dyDescent="0.3">
      <c r="A2570" s="490"/>
      <c r="B2570" s="490"/>
      <c r="C2570" s="673" t="e">
        <f>VLOOKUP(F2570,DB!$D$4:$G$403,4,FALSE)</f>
        <v>#N/A</v>
      </c>
      <c r="D2570" s="674" t="e">
        <f>VLOOKUP(F2570,DB!$D$4:$G$403,3,FALSE)</f>
        <v>#N/A</v>
      </c>
      <c r="E2570" s="675" t="e">
        <f>VLOOKUP(F2570,DB!$D$4:$G$403,2,FALSE)</f>
        <v>#N/A</v>
      </c>
      <c r="F2570" s="491"/>
      <c r="G2570" s="491"/>
      <c r="H2570" s="492"/>
      <c r="I2570" s="493"/>
      <c r="J2570" s="494" t="str">
        <f>IF(I2570="","I열의 환율적용방법 선택",IF(I2570="개별환율", "직접입력 하세요.", IF(OR(I2570="가중평균환율",I2570="송금환율"), "직접입력 하세요.", IF(I2570="원화집행", 1, IF(I2570="월별평균환율(미화)",VLOOKUP(MONTH(A2570),월별평균환율!$B$34:$D$45,2,0), IF(I2570="월별평균환율(현지화)",VLOOKUP(MONTH(A2570),월별평균환율!$B$34:$D$45,3,0)))))))</f>
        <v>I열의 환율적용방법 선택</v>
      </c>
      <c r="K2570" s="495">
        <f t="shared" si="40"/>
        <v>0</v>
      </c>
      <c r="L2570" s="491"/>
      <c r="M2570" s="496"/>
      <c r="N2570" s="496"/>
    </row>
    <row r="2571" spans="1:14" x14ac:dyDescent="0.3">
      <c r="A2571" s="490"/>
      <c r="B2571" s="490"/>
      <c r="C2571" s="673" t="e">
        <f>VLOOKUP(F2571,DB!$D$4:$G$403,4,FALSE)</f>
        <v>#N/A</v>
      </c>
      <c r="D2571" s="674" t="e">
        <f>VLOOKUP(F2571,DB!$D$4:$G$403,3,FALSE)</f>
        <v>#N/A</v>
      </c>
      <c r="E2571" s="675" t="e">
        <f>VLOOKUP(F2571,DB!$D$4:$G$403,2,FALSE)</f>
        <v>#N/A</v>
      </c>
      <c r="F2571" s="491"/>
      <c r="G2571" s="491"/>
      <c r="H2571" s="492"/>
      <c r="I2571" s="493"/>
      <c r="J2571" s="494" t="str">
        <f>IF(I2571="","I열의 환율적용방법 선택",IF(I2571="개별환율", "직접입력 하세요.", IF(OR(I2571="가중평균환율",I2571="송금환율"), "직접입력 하세요.", IF(I2571="원화집행", 1, IF(I2571="월별평균환율(미화)",VLOOKUP(MONTH(A2571),월별평균환율!$B$34:$D$45,2,0), IF(I2571="월별평균환율(현지화)",VLOOKUP(MONTH(A2571),월별평균환율!$B$34:$D$45,3,0)))))))</f>
        <v>I열의 환율적용방법 선택</v>
      </c>
      <c r="K2571" s="495">
        <f t="shared" si="40"/>
        <v>0</v>
      </c>
      <c r="L2571" s="491"/>
      <c r="M2571" s="496"/>
      <c r="N2571" s="496"/>
    </row>
    <row r="2572" spans="1:14" x14ac:dyDescent="0.3">
      <c r="A2572" s="490"/>
      <c r="B2572" s="490"/>
      <c r="C2572" s="673" t="e">
        <f>VLOOKUP(F2572,DB!$D$4:$G$403,4,FALSE)</f>
        <v>#N/A</v>
      </c>
      <c r="D2572" s="674" t="e">
        <f>VLOOKUP(F2572,DB!$D$4:$G$403,3,FALSE)</f>
        <v>#N/A</v>
      </c>
      <c r="E2572" s="675" t="e">
        <f>VLOOKUP(F2572,DB!$D$4:$G$403,2,FALSE)</f>
        <v>#N/A</v>
      </c>
      <c r="F2572" s="491"/>
      <c r="G2572" s="491"/>
      <c r="H2572" s="492"/>
      <c r="I2572" s="493"/>
      <c r="J2572" s="494" t="str">
        <f>IF(I2572="","I열의 환율적용방법 선택",IF(I2572="개별환율", "직접입력 하세요.", IF(OR(I2572="가중평균환율",I2572="송금환율"), "직접입력 하세요.", IF(I2572="원화집행", 1, IF(I2572="월별평균환율(미화)",VLOOKUP(MONTH(A2572),월별평균환율!$B$34:$D$45,2,0), IF(I2572="월별평균환율(현지화)",VLOOKUP(MONTH(A2572),월별평균환율!$B$34:$D$45,3,0)))))))</f>
        <v>I열의 환율적용방법 선택</v>
      </c>
      <c r="K2572" s="495">
        <f t="shared" si="40"/>
        <v>0</v>
      </c>
      <c r="L2572" s="491"/>
      <c r="M2572" s="496"/>
      <c r="N2572" s="496"/>
    </row>
    <row r="2573" spans="1:14" x14ac:dyDescent="0.3">
      <c r="A2573" s="490"/>
      <c r="B2573" s="490"/>
      <c r="C2573" s="673" t="e">
        <f>VLOOKUP(F2573,DB!$D$4:$G$403,4,FALSE)</f>
        <v>#N/A</v>
      </c>
      <c r="D2573" s="674" t="e">
        <f>VLOOKUP(F2573,DB!$D$4:$G$403,3,FALSE)</f>
        <v>#N/A</v>
      </c>
      <c r="E2573" s="675" t="e">
        <f>VLOOKUP(F2573,DB!$D$4:$G$403,2,FALSE)</f>
        <v>#N/A</v>
      </c>
      <c r="F2573" s="491"/>
      <c r="G2573" s="491"/>
      <c r="H2573" s="492"/>
      <c r="I2573" s="493"/>
      <c r="J2573" s="494" t="str">
        <f>IF(I2573="","I열의 환율적용방법 선택",IF(I2573="개별환율", "직접입력 하세요.", IF(OR(I2573="가중평균환율",I2573="송금환율"), "직접입력 하세요.", IF(I2573="원화집행", 1, IF(I2573="월별평균환율(미화)",VLOOKUP(MONTH(A2573),월별평균환율!$B$34:$D$45,2,0), IF(I2573="월별평균환율(현지화)",VLOOKUP(MONTH(A2573),월별평균환율!$B$34:$D$45,3,0)))))))</f>
        <v>I열의 환율적용방법 선택</v>
      </c>
      <c r="K2573" s="495">
        <f t="shared" si="40"/>
        <v>0</v>
      </c>
      <c r="L2573" s="491"/>
      <c r="M2573" s="496"/>
      <c r="N2573" s="496"/>
    </row>
    <row r="2574" spans="1:14" x14ac:dyDescent="0.3">
      <c r="A2574" s="490"/>
      <c r="B2574" s="490"/>
      <c r="C2574" s="673" t="e">
        <f>VLOOKUP(F2574,DB!$D$4:$G$403,4,FALSE)</f>
        <v>#N/A</v>
      </c>
      <c r="D2574" s="674" t="e">
        <f>VLOOKUP(F2574,DB!$D$4:$G$403,3,FALSE)</f>
        <v>#N/A</v>
      </c>
      <c r="E2574" s="675" t="e">
        <f>VLOOKUP(F2574,DB!$D$4:$G$403,2,FALSE)</f>
        <v>#N/A</v>
      </c>
      <c r="F2574" s="491"/>
      <c r="G2574" s="491"/>
      <c r="H2574" s="492"/>
      <c r="I2574" s="493"/>
      <c r="J2574" s="494" t="str">
        <f>IF(I2574="","I열의 환율적용방법 선택",IF(I2574="개별환율", "직접입력 하세요.", IF(OR(I2574="가중평균환율",I2574="송금환율"), "직접입력 하세요.", IF(I2574="원화집행", 1, IF(I2574="월별평균환율(미화)",VLOOKUP(MONTH(A2574),월별평균환율!$B$34:$D$45,2,0), IF(I2574="월별평균환율(현지화)",VLOOKUP(MONTH(A2574),월별평균환율!$B$34:$D$45,3,0)))))))</f>
        <v>I열의 환율적용방법 선택</v>
      </c>
      <c r="K2574" s="495">
        <f t="shared" si="40"/>
        <v>0</v>
      </c>
      <c r="L2574" s="491"/>
      <c r="M2574" s="496"/>
      <c r="N2574" s="496"/>
    </row>
    <row r="2575" spans="1:14" x14ac:dyDescent="0.3">
      <c r="A2575" s="490"/>
      <c r="B2575" s="490"/>
      <c r="C2575" s="673" t="e">
        <f>VLOOKUP(F2575,DB!$D$4:$G$403,4,FALSE)</f>
        <v>#N/A</v>
      </c>
      <c r="D2575" s="674" t="e">
        <f>VLOOKUP(F2575,DB!$D$4:$G$403,3,FALSE)</f>
        <v>#N/A</v>
      </c>
      <c r="E2575" s="675" t="e">
        <f>VLOOKUP(F2575,DB!$D$4:$G$403,2,FALSE)</f>
        <v>#N/A</v>
      </c>
      <c r="F2575" s="491"/>
      <c r="G2575" s="491"/>
      <c r="H2575" s="492"/>
      <c r="I2575" s="493"/>
      <c r="J2575" s="494" t="str">
        <f>IF(I2575="","I열의 환율적용방법 선택",IF(I2575="개별환율", "직접입력 하세요.", IF(OR(I2575="가중평균환율",I2575="송금환율"), "직접입력 하세요.", IF(I2575="원화집행", 1, IF(I2575="월별평균환율(미화)",VLOOKUP(MONTH(A2575),월별평균환율!$B$34:$D$45,2,0), IF(I2575="월별평균환율(현지화)",VLOOKUP(MONTH(A2575),월별평균환율!$B$34:$D$45,3,0)))))))</f>
        <v>I열의 환율적용방법 선택</v>
      </c>
      <c r="K2575" s="495">
        <f t="shared" si="40"/>
        <v>0</v>
      </c>
      <c r="L2575" s="491"/>
      <c r="M2575" s="496"/>
      <c r="N2575" s="496"/>
    </row>
    <row r="2576" spans="1:14" x14ac:dyDescent="0.3">
      <c r="A2576" s="490"/>
      <c r="B2576" s="490"/>
      <c r="C2576" s="673" t="e">
        <f>VLOOKUP(F2576,DB!$D$4:$G$403,4,FALSE)</f>
        <v>#N/A</v>
      </c>
      <c r="D2576" s="674" t="e">
        <f>VLOOKUP(F2576,DB!$D$4:$G$403,3,FALSE)</f>
        <v>#N/A</v>
      </c>
      <c r="E2576" s="675" t="e">
        <f>VLOOKUP(F2576,DB!$D$4:$G$403,2,FALSE)</f>
        <v>#N/A</v>
      </c>
      <c r="F2576" s="491"/>
      <c r="G2576" s="491"/>
      <c r="H2576" s="492"/>
      <c r="I2576" s="493"/>
      <c r="J2576" s="494" t="str">
        <f>IF(I2576="","I열의 환율적용방법 선택",IF(I2576="개별환율", "직접입력 하세요.", IF(OR(I2576="가중평균환율",I2576="송금환율"), "직접입력 하세요.", IF(I2576="원화집행", 1, IF(I2576="월별평균환율(미화)",VLOOKUP(MONTH(A2576),월별평균환율!$B$34:$D$45,2,0), IF(I2576="월별평균환율(현지화)",VLOOKUP(MONTH(A2576),월별평균환율!$B$34:$D$45,3,0)))))))</f>
        <v>I열의 환율적용방법 선택</v>
      </c>
      <c r="K2576" s="495">
        <f t="shared" si="40"/>
        <v>0</v>
      </c>
      <c r="L2576" s="491"/>
      <c r="M2576" s="496"/>
      <c r="N2576" s="496"/>
    </row>
    <row r="2577" spans="1:14" x14ac:dyDescent="0.3">
      <c r="A2577" s="490"/>
      <c r="B2577" s="490"/>
      <c r="C2577" s="673" t="e">
        <f>VLOOKUP(F2577,DB!$D$4:$G$403,4,FALSE)</f>
        <v>#N/A</v>
      </c>
      <c r="D2577" s="674" t="e">
        <f>VLOOKUP(F2577,DB!$D$4:$G$403,3,FALSE)</f>
        <v>#N/A</v>
      </c>
      <c r="E2577" s="675" t="e">
        <f>VLOOKUP(F2577,DB!$D$4:$G$403,2,FALSE)</f>
        <v>#N/A</v>
      </c>
      <c r="F2577" s="491"/>
      <c r="G2577" s="491"/>
      <c r="H2577" s="492"/>
      <c r="I2577" s="493"/>
      <c r="J2577" s="494" t="str">
        <f>IF(I2577="","I열의 환율적용방법 선택",IF(I2577="개별환율", "직접입력 하세요.", IF(OR(I2577="가중평균환율",I2577="송금환율"), "직접입력 하세요.", IF(I2577="원화집행", 1, IF(I2577="월별평균환율(미화)",VLOOKUP(MONTH(A2577),월별평균환율!$B$34:$D$45,2,0), IF(I2577="월별평균환율(현지화)",VLOOKUP(MONTH(A2577),월별평균환율!$B$34:$D$45,3,0)))))))</f>
        <v>I열의 환율적용방법 선택</v>
      </c>
      <c r="K2577" s="495">
        <f t="shared" si="40"/>
        <v>0</v>
      </c>
      <c r="L2577" s="491"/>
      <c r="M2577" s="496"/>
      <c r="N2577" s="496"/>
    </row>
    <row r="2578" spans="1:14" x14ac:dyDescent="0.3">
      <c r="A2578" s="490"/>
      <c r="B2578" s="490"/>
      <c r="C2578" s="673" t="e">
        <f>VLOOKUP(F2578,DB!$D$4:$G$403,4,FALSE)</f>
        <v>#N/A</v>
      </c>
      <c r="D2578" s="674" t="e">
        <f>VLOOKUP(F2578,DB!$D$4:$G$403,3,FALSE)</f>
        <v>#N/A</v>
      </c>
      <c r="E2578" s="675" t="e">
        <f>VLOOKUP(F2578,DB!$D$4:$G$403,2,FALSE)</f>
        <v>#N/A</v>
      </c>
      <c r="F2578" s="491"/>
      <c r="G2578" s="491"/>
      <c r="H2578" s="492"/>
      <c r="I2578" s="493"/>
      <c r="J2578" s="494" t="str">
        <f>IF(I2578="","I열의 환율적용방법 선택",IF(I2578="개별환율", "직접입력 하세요.", IF(OR(I2578="가중평균환율",I2578="송금환율"), "직접입력 하세요.", IF(I2578="원화집행", 1, IF(I2578="월별평균환율(미화)",VLOOKUP(MONTH(A2578),월별평균환율!$B$34:$D$45,2,0), IF(I2578="월별평균환율(현지화)",VLOOKUP(MONTH(A2578),월별평균환율!$B$34:$D$45,3,0)))))))</f>
        <v>I열의 환율적용방법 선택</v>
      </c>
      <c r="K2578" s="495">
        <f t="shared" si="40"/>
        <v>0</v>
      </c>
      <c r="L2578" s="491"/>
      <c r="M2578" s="496"/>
      <c r="N2578" s="496"/>
    </row>
    <row r="2579" spans="1:14" x14ac:dyDescent="0.3">
      <c r="A2579" s="490"/>
      <c r="B2579" s="490"/>
      <c r="C2579" s="673" t="e">
        <f>VLOOKUP(F2579,DB!$D$4:$G$403,4,FALSE)</f>
        <v>#N/A</v>
      </c>
      <c r="D2579" s="674" t="e">
        <f>VLOOKUP(F2579,DB!$D$4:$G$403,3,FALSE)</f>
        <v>#N/A</v>
      </c>
      <c r="E2579" s="675" t="e">
        <f>VLOOKUP(F2579,DB!$D$4:$G$403,2,FALSE)</f>
        <v>#N/A</v>
      </c>
      <c r="F2579" s="491"/>
      <c r="G2579" s="491"/>
      <c r="H2579" s="492"/>
      <c r="I2579" s="493"/>
      <c r="J2579" s="494" t="str">
        <f>IF(I2579="","I열의 환율적용방법 선택",IF(I2579="개별환율", "직접입력 하세요.", IF(OR(I2579="가중평균환율",I2579="송금환율"), "직접입력 하세요.", IF(I2579="원화집행", 1, IF(I2579="월별평균환율(미화)",VLOOKUP(MONTH(A2579),월별평균환율!$B$34:$D$45,2,0), IF(I2579="월별평균환율(현지화)",VLOOKUP(MONTH(A2579),월별평균환율!$B$34:$D$45,3,0)))))))</f>
        <v>I열의 환율적용방법 선택</v>
      </c>
      <c r="K2579" s="495">
        <f t="shared" si="40"/>
        <v>0</v>
      </c>
      <c r="L2579" s="491"/>
      <c r="M2579" s="496"/>
      <c r="N2579" s="496"/>
    </row>
    <row r="2580" spans="1:14" x14ac:dyDescent="0.3">
      <c r="A2580" s="490"/>
      <c r="B2580" s="490"/>
      <c r="C2580" s="673" t="e">
        <f>VLOOKUP(F2580,DB!$D$4:$G$403,4,FALSE)</f>
        <v>#N/A</v>
      </c>
      <c r="D2580" s="674" t="e">
        <f>VLOOKUP(F2580,DB!$D$4:$G$403,3,FALSE)</f>
        <v>#N/A</v>
      </c>
      <c r="E2580" s="675" t="e">
        <f>VLOOKUP(F2580,DB!$D$4:$G$403,2,FALSE)</f>
        <v>#N/A</v>
      </c>
      <c r="F2580" s="491"/>
      <c r="G2580" s="491"/>
      <c r="H2580" s="492"/>
      <c r="I2580" s="493"/>
      <c r="J2580" s="494" t="str">
        <f>IF(I2580="","I열의 환율적용방법 선택",IF(I2580="개별환율", "직접입력 하세요.", IF(OR(I2580="가중평균환율",I2580="송금환율"), "직접입력 하세요.", IF(I2580="원화집행", 1, IF(I2580="월별평균환율(미화)",VLOOKUP(MONTH(A2580),월별평균환율!$B$34:$D$45,2,0), IF(I2580="월별평균환율(현지화)",VLOOKUP(MONTH(A2580),월별평균환율!$B$34:$D$45,3,0)))))))</f>
        <v>I열의 환율적용방법 선택</v>
      </c>
      <c r="K2580" s="495">
        <f t="shared" si="40"/>
        <v>0</v>
      </c>
      <c r="L2580" s="491"/>
      <c r="M2580" s="496"/>
      <c r="N2580" s="496"/>
    </row>
    <row r="2581" spans="1:14" x14ac:dyDescent="0.3">
      <c r="A2581" s="490"/>
      <c r="B2581" s="490"/>
      <c r="C2581" s="673" t="e">
        <f>VLOOKUP(F2581,DB!$D$4:$G$403,4,FALSE)</f>
        <v>#N/A</v>
      </c>
      <c r="D2581" s="674" t="e">
        <f>VLOOKUP(F2581,DB!$D$4:$G$403,3,FALSE)</f>
        <v>#N/A</v>
      </c>
      <c r="E2581" s="675" t="e">
        <f>VLOOKUP(F2581,DB!$D$4:$G$403,2,FALSE)</f>
        <v>#N/A</v>
      </c>
      <c r="F2581" s="491"/>
      <c r="G2581" s="491"/>
      <c r="H2581" s="492"/>
      <c r="I2581" s="493"/>
      <c r="J2581" s="494" t="str">
        <f>IF(I2581="","I열의 환율적용방법 선택",IF(I2581="개별환율", "직접입력 하세요.", IF(OR(I2581="가중평균환율",I2581="송금환율"), "직접입력 하세요.", IF(I2581="원화집행", 1, IF(I2581="월별평균환율(미화)",VLOOKUP(MONTH(A2581),월별평균환율!$B$34:$D$45,2,0), IF(I2581="월별평균환율(현지화)",VLOOKUP(MONTH(A2581),월별평균환율!$B$34:$D$45,3,0)))))))</f>
        <v>I열의 환율적용방법 선택</v>
      </c>
      <c r="K2581" s="495">
        <f t="shared" si="40"/>
        <v>0</v>
      </c>
      <c r="L2581" s="491"/>
      <c r="M2581" s="496"/>
      <c r="N2581" s="496"/>
    </row>
    <row r="2582" spans="1:14" x14ac:dyDescent="0.3">
      <c r="A2582" s="490"/>
      <c r="B2582" s="490"/>
      <c r="C2582" s="673" t="e">
        <f>VLOOKUP(F2582,DB!$D$4:$G$403,4,FALSE)</f>
        <v>#N/A</v>
      </c>
      <c r="D2582" s="674" t="e">
        <f>VLOOKUP(F2582,DB!$D$4:$G$403,3,FALSE)</f>
        <v>#N/A</v>
      </c>
      <c r="E2582" s="675" t="e">
        <f>VLOOKUP(F2582,DB!$D$4:$G$403,2,FALSE)</f>
        <v>#N/A</v>
      </c>
      <c r="F2582" s="491"/>
      <c r="G2582" s="491"/>
      <c r="H2582" s="492"/>
      <c r="I2582" s="493"/>
      <c r="J2582" s="494" t="str">
        <f>IF(I2582="","I열의 환율적용방법 선택",IF(I2582="개별환율", "직접입력 하세요.", IF(OR(I2582="가중평균환율",I2582="송금환율"), "직접입력 하세요.", IF(I2582="원화집행", 1, IF(I2582="월별평균환율(미화)",VLOOKUP(MONTH(A2582),월별평균환율!$B$34:$D$45,2,0), IF(I2582="월별평균환율(현지화)",VLOOKUP(MONTH(A2582),월별평균환율!$B$34:$D$45,3,0)))))))</f>
        <v>I열의 환율적용방법 선택</v>
      </c>
      <c r="K2582" s="495">
        <f t="shared" si="40"/>
        <v>0</v>
      </c>
      <c r="L2582" s="491"/>
      <c r="M2582" s="496"/>
      <c r="N2582" s="496"/>
    </row>
    <row r="2583" spans="1:14" x14ac:dyDescent="0.3">
      <c r="A2583" s="490"/>
      <c r="B2583" s="490"/>
      <c r="C2583" s="673" t="e">
        <f>VLOOKUP(F2583,DB!$D$4:$G$403,4,FALSE)</f>
        <v>#N/A</v>
      </c>
      <c r="D2583" s="674" t="e">
        <f>VLOOKUP(F2583,DB!$D$4:$G$403,3,FALSE)</f>
        <v>#N/A</v>
      </c>
      <c r="E2583" s="675" t="e">
        <f>VLOOKUP(F2583,DB!$D$4:$G$403,2,FALSE)</f>
        <v>#N/A</v>
      </c>
      <c r="F2583" s="491"/>
      <c r="G2583" s="491"/>
      <c r="H2583" s="492"/>
      <c r="I2583" s="493"/>
      <c r="J2583" s="494" t="str">
        <f>IF(I2583="","I열의 환율적용방법 선택",IF(I2583="개별환율", "직접입력 하세요.", IF(OR(I2583="가중평균환율",I2583="송금환율"), "직접입력 하세요.", IF(I2583="원화집행", 1, IF(I2583="월별평균환율(미화)",VLOOKUP(MONTH(A2583),월별평균환율!$B$34:$D$45,2,0), IF(I2583="월별평균환율(현지화)",VLOOKUP(MONTH(A2583),월별평균환율!$B$34:$D$45,3,0)))))))</f>
        <v>I열의 환율적용방법 선택</v>
      </c>
      <c r="K2583" s="495">
        <f t="shared" si="40"/>
        <v>0</v>
      </c>
      <c r="L2583" s="491"/>
      <c r="M2583" s="496"/>
      <c r="N2583" s="496"/>
    </row>
    <row r="2584" spans="1:14" x14ac:dyDescent="0.3">
      <c r="A2584" s="490"/>
      <c r="B2584" s="490"/>
      <c r="C2584" s="673" t="e">
        <f>VLOOKUP(F2584,DB!$D$4:$G$403,4,FALSE)</f>
        <v>#N/A</v>
      </c>
      <c r="D2584" s="674" t="e">
        <f>VLOOKUP(F2584,DB!$D$4:$G$403,3,FALSE)</f>
        <v>#N/A</v>
      </c>
      <c r="E2584" s="675" t="e">
        <f>VLOOKUP(F2584,DB!$D$4:$G$403,2,FALSE)</f>
        <v>#N/A</v>
      </c>
      <c r="F2584" s="491"/>
      <c r="G2584" s="491"/>
      <c r="H2584" s="492"/>
      <c r="I2584" s="493"/>
      <c r="J2584" s="494" t="str">
        <f>IF(I2584="","I열의 환율적용방법 선택",IF(I2584="개별환율", "직접입력 하세요.", IF(OR(I2584="가중평균환율",I2584="송금환율"), "직접입력 하세요.", IF(I2584="원화집행", 1, IF(I2584="월별평균환율(미화)",VLOOKUP(MONTH(A2584),월별평균환율!$B$34:$D$45,2,0), IF(I2584="월별평균환율(현지화)",VLOOKUP(MONTH(A2584),월별평균환율!$B$34:$D$45,3,0)))))))</f>
        <v>I열의 환율적용방법 선택</v>
      </c>
      <c r="K2584" s="495">
        <f t="shared" si="40"/>
        <v>0</v>
      </c>
      <c r="L2584" s="491"/>
      <c r="M2584" s="496"/>
      <c r="N2584" s="496"/>
    </row>
    <row r="2585" spans="1:14" x14ac:dyDescent="0.3">
      <c r="A2585" s="490"/>
      <c r="B2585" s="490"/>
      <c r="C2585" s="673" t="e">
        <f>VLOOKUP(F2585,DB!$D$4:$G$403,4,FALSE)</f>
        <v>#N/A</v>
      </c>
      <c r="D2585" s="674" t="e">
        <f>VLOOKUP(F2585,DB!$D$4:$G$403,3,FALSE)</f>
        <v>#N/A</v>
      </c>
      <c r="E2585" s="675" t="e">
        <f>VLOOKUP(F2585,DB!$D$4:$G$403,2,FALSE)</f>
        <v>#N/A</v>
      </c>
      <c r="F2585" s="491"/>
      <c r="G2585" s="491"/>
      <c r="H2585" s="492"/>
      <c r="I2585" s="493"/>
      <c r="J2585" s="494" t="str">
        <f>IF(I2585="","I열의 환율적용방법 선택",IF(I2585="개별환율", "직접입력 하세요.", IF(OR(I2585="가중평균환율",I2585="송금환율"), "직접입력 하세요.", IF(I2585="원화집행", 1, IF(I2585="월별평균환율(미화)",VLOOKUP(MONTH(A2585),월별평균환율!$B$34:$D$45,2,0), IF(I2585="월별평균환율(현지화)",VLOOKUP(MONTH(A2585),월별평균환율!$B$34:$D$45,3,0)))))))</f>
        <v>I열의 환율적용방법 선택</v>
      </c>
      <c r="K2585" s="495">
        <f t="shared" si="40"/>
        <v>0</v>
      </c>
      <c r="L2585" s="491"/>
      <c r="M2585" s="496"/>
      <c r="N2585" s="496"/>
    </row>
    <row r="2586" spans="1:14" x14ac:dyDescent="0.3">
      <c r="A2586" s="490"/>
      <c r="B2586" s="490"/>
      <c r="C2586" s="673" t="e">
        <f>VLOOKUP(F2586,DB!$D$4:$G$403,4,FALSE)</f>
        <v>#N/A</v>
      </c>
      <c r="D2586" s="674" t="e">
        <f>VLOOKUP(F2586,DB!$D$4:$G$403,3,FALSE)</f>
        <v>#N/A</v>
      </c>
      <c r="E2586" s="675" t="e">
        <f>VLOOKUP(F2586,DB!$D$4:$G$403,2,FALSE)</f>
        <v>#N/A</v>
      </c>
      <c r="F2586" s="491"/>
      <c r="G2586" s="491"/>
      <c r="H2586" s="492"/>
      <c r="I2586" s="493"/>
      <c r="J2586" s="494" t="str">
        <f>IF(I2586="","I열의 환율적용방법 선택",IF(I2586="개별환율", "직접입력 하세요.", IF(OR(I2586="가중평균환율",I2586="송금환율"), "직접입력 하세요.", IF(I2586="원화집행", 1, IF(I2586="월별평균환율(미화)",VLOOKUP(MONTH(A2586),월별평균환율!$B$34:$D$45,2,0), IF(I2586="월별평균환율(현지화)",VLOOKUP(MONTH(A2586),월별평균환율!$B$34:$D$45,3,0)))))))</f>
        <v>I열의 환율적용방법 선택</v>
      </c>
      <c r="K2586" s="495">
        <f t="shared" si="40"/>
        <v>0</v>
      </c>
      <c r="L2586" s="491"/>
      <c r="M2586" s="496"/>
      <c r="N2586" s="496"/>
    </row>
    <row r="2587" spans="1:14" x14ac:dyDescent="0.3">
      <c r="A2587" s="490"/>
      <c r="B2587" s="490"/>
      <c r="C2587" s="673" t="e">
        <f>VLOOKUP(F2587,DB!$D$4:$G$403,4,FALSE)</f>
        <v>#N/A</v>
      </c>
      <c r="D2587" s="674" t="e">
        <f>VLOOKUP(F2587,DB!$D$4:$G$403,3,FALSE)</f>
        <v>#N/A</v>
      </c>
      <c r="E2587" s="675" t="e">
        <f>VLOOKUP(F2587,DB!$D$4:$G$403,2,FALSE)</f>
        <v>#N/A</v>
      </c>
      <c r="F2587" s="491"/>
      <c r="G2587" s="491"/>
      <c r="H2587" s="492"/>
      <c r="I2587" s="493"/>
      <c r="J2587" s="494" t="str">
        <f>IF(I2587="","I열의 환율적용방법 선택",IF(I2587="개별환율", "직접입력 하세요.", IF(OR(I2587="가중평균환율",I2587="송금환율"), "직접입력 하세요.", IF(I2587="원화집행", 1, IF(I2587="월별평균환율(미화)",VLOOKUP(MONTH(A2587),월별평균환율!$B$34:$D$45,2,0), IF(I2587="월별평균환율(현지화)",VLOOKUP(MONTH(A2587),월별평균환율!$B$34:$D$45,3,0)))))))</f>
        <v>I열의 환율적용방법 선택</v>
      </c>
      <c r="K2587" s="495">
        <f t="shared" si="40"/>
        <v>0</v>
      </c>
      <c r="L2587" s="491"/>
      <c r="M2587" s="496"/>
      <c r="N2587" s="496"/>
    </row>
    <row r="2588" spans="1:14" x14ac:dyDescent="0.3">
      <c r="A2588" s="490"/>
      <c r="B2588" s="490"/>
      <c r="C2588" s="673" t="e">
        <f>VLOOKUP(F2588,DB!$D$4:$G$403,4,FALSE)</f>
        <v>#N/A</v>
      </c>
      <c r="D2588" s="674" t="e">
        <f>VLOOKUP(F2588,DB!$D$4:$G$403,3,FALSE)</f>
        <v>#N/A</v>
      </c>
      <c r="E2588" s="675" t="e">
        <f>VLOOKUP(F2588,DB!$D$4:$G$403,2,FALSE)</f>
        <v>#N/A</v>
      </c>
      <c r="F2588" s="491"/>
      <c r="G2588" s="491"/>
      <c r="H2588" s="492"/>
      <c r="I2588" s="493"/>
      <c r="J2588" s="494" t="str">
        <f>IF(I2588="","I열의 환율적용방법 선택",IF(I2588="개별환율", "직접입력 하세요.", IF(OR(I2588="가중평균환율",I2588="송금환율"), "직접입력 하세요.", IF(I2588="원화집행", 1, IF(I2588="월별평균환율(미화)",VLOOKUP(MONTH(A2588),월별평균환율!$B$34:$D$45,2,0), IF(I2588="월별평균환율(현지화)",VLOOKUP(MONTH(A2588),월별평균환율!$B$34:$D$45,3,0)))))))</f>
        <v>I열의 환율적용방법 선택</v>
      </c>
      <c r="K2588" s="495">
        <f t="shared" si="40"/>
        <v>0</v>
      </c>
      <c r="L2588" s="491"/>
      <c r="M2588" s="496"/>
      <c r="N2588" s="496"/>
    </row>
    <row r="2589" spans="1:14" x14ac:dyDescent="0.3">
      <c r="A2589" s="490"/>
      <c r="B2589" s="490"/>
      <c r="C2589" s="673" t="e">
        <f>VLOOKUP(F2589,DB!$D$4:$G$403,4,FALSE)</f>
        <v>#N/A</v>
      </c>
      <c r="D2589" s="674" t="e">
        <f>VLOOKUP(F2589,DB!$D$4:$G$403,3,FALSE)</f>
        <v>#N/A</v>
      </c>
      <c r="E2589" s="675" t="e">
        <f>VLOOKUP(F2589,DB!$D$4:$G$403,2,FALSE)</f>
        <v>#N/A</v>
      </c>
      <c r="F2589" s="491"/>
      <c r="G2589" s="491"/>
      <c r="H2589" s="492"/>
      <c r="I2589" s="493"/>
      <c r="J2589" s="494" t="str">
        <f>IF(I2589="","I열의 환율적용방법 선택",IF(I2589="개별환율", "직접입력 하세요.", IF(OR(I2589="가중평균환율",I2589="송금환율"), "직접입력 하세요.", IF(I2589="원화집행", 1, IF(I2589="월별평균환율(미화)",VLOOKUP(MONTH(A2589),월별평균환율!$B$34:$D$45,2,0), IF(I2589="월별평균환율(현지화)",VLOOKUP(MONTH(A2589),월별평균환율!$B$34:$D$45,3,0)))))))</f>
        <v>I열의 환율적용방법 선택</v>
      </c>
      <c r="K2589" s="495">
        <f t="shared" si="40"/>
        <v>0</v>
      </c>
      <c r="L2589" s="491"/>
      <c r="M2589" s="496"/>
      <c r="N2589" s="496"/>
    </row>
    <row r="2590" spans="1:14" x14ac:dyDescent="0.3">
      <c r="A2590" s="490"/>
      <c r="B2590" s="490"/>
      <c r="C2590" s="673" t="e">
        <f>VLOOKUP(F2590,DB!$D$4:$G$403,4,FALSE)</f>
        <v>#N/A</v>
      </c>
      <c r="D2590" s="674" t="e">
        <f>VLOOKUP(F2590,DB!$D$4:$G$403,3,FALSE)</f>
        <v>#N/A</v>
      </c>
      <c r="E2590" s="675" t="e">
        <f>VLOOKUP(F2590,DB!$D$4:$G$403,2,FALSE)</f>
        <v>#N/A</v>
      </c>
      <c r="F2590" s="491"/>
      <c r="G2590" s="491"/>
      <c r="H2590" s="492"/>
      <c r="I2590" s="493"/>
      <c r="J2590" s="494" t="str">
        <f>IF(I2590="","I열의 환율적용방법 선택",IF(I2590="개별환율", "직접입력 하세요.", IF(OR(I2590="가중평균환율",I2590="송금환율"), "직접입력 하세요.", IF(I2590="원화집행", 1, IF(I2590="월별평균환율(미화)",VLOOKUP(MONTH(A2590),월별평균환율!$B$34:$D$45,2,0), IF(I2590="월별평균환율(현지화)",VLOOKUP(MONTH(A2590),월별평균환율!$B$34:$D$45,3,0)))))))</f>
        <v>I열의 환율적용방법 선택</v>
      </c>
      <c r="K2590" s="495">
        <f t="shared" si="40"/>
        <v>0</v>
      </c>
      <c r="L2590" s="491"/>
      <c r="M2590" s="496"/>
      <c r="N2590" s="496"/>
    </row>
    <row r="2591" spans="1:14" x14ac:dyDescent="0.3">
      <c r="A2591" s="490"/>
      <c r="B2591" s="490"/>
      <c r="C2591" s="673" t="e">
        <f>VLOOKUP(F2591,DB!$D$4:$G$403,4,FALSE)</f>
        <v>#N/A</v>
      </c>
      <c r="D2591" s="674" t="e">
        <f>VLOOKUP(F2591,DB!$D$4:$G$403,3,FALSE)</f>
        <v>#N/A</v>
      </c>
      <c r="E2591" s="675" t="e">
        <f>VLOOKUP(F2591,DB!$D$4:$G$403,2,FALSE)</f>
        <v>#N/A</v>
      </c>
      <c r="F2591" s="491"/>
      <c r="G2591" s="491"/>
      <c r="H2591" s="492"/>
      <c r="I2591" s="493"/>
      <c r="J2591" s="494" t="str">
        <f>IF(I2591="","I열의 환율적용방법 선택",IF(I2591="개별환율", "직접입력 하세요.", IF(OR(I2591="가중평균환율",I2591="송금환율"), "직접입력 하세요.", IF(I2591="원화집행", 1, IF(I2591="월별평균환율(미화)",VLOOKUP(MONTH(A2591),월별평균환율!$B$34:$D$45,2,0), IF(I2591="월별평균환율(현지화)",VLOOKUP(MONTH(A2591),월별평균환율!$B$34:$D$45,3,0)))))))</f>
        <v>I열의 환율적용방법 선택</v>
      </c>
      <c r="K2591" s="495">
        <f t="shared" si="40"/>
        <v>0</v>
      </c>
      <c r="L2591" s="491"/>
      <c r="M2591" s="496"/>
      <c r="N2591" s="496"/>
    </row>
    <row r="2592" spans="1:14" x14ac:dyDescent="0.3">
      <c r="A2592" s="490"/>
      <c r="B2592" s="490"/>
      <c r="C2592" s="673" t="e">
        <f>VLOOKUP(F2592,DB!$D$4:$G$403,4,FALSE)</f>
        <v>#N/A</v>
      </c>
      <c r="D2592" s="674" t="e">
        <f>VLOOKUP(F2592,DB!$D$4:$G$403,3,FALSE)</f>
        <v>#N/A</v>
      </c>
      <c r="E2592" s="675" t="e">
        <f>VLOOKUP(F2592,DB!$D$4:$G$403,2,FALSE)</f>
        <v>#N/A</v>
      </c>
      <c r="F2592" s="491"/>
      <c r="G2592" s="491"/>
      <c r="H2592" s="492"/>
      <c r="I2592" s="493"/>
      <c r="J2592" s="494" t="str">
        <f>IF(I2592="","I열의 환율적용방법 선택",IF(I2592="개별환율", "직접입력 하세요.", IF(OR(I2592="가중평균환율",I2592="송금환율"), "직접입력 하세요.", IF(I2592="원화집행", 1, IF(I2592="월별평균환율(미화)",VLOOKUP(MONTH(A2592),월별평균환율!$B$34:$D$45,2,0), IF(I2592="월별평균환율(현지화)",VLOOKUP(MONTH(A2592),월별평균환율!$B$34:$D$45,3,0)))))))</f>
        <v>I열의 환율적용방법 선택</v>
      </c>
      <c r="K2592" s="495">
        <f t="shared" si="40"/>
        <v>0</v>
      </c>
      <c r="L2592" s="491"/>
      <c r="M2592" s="496"/>
      <c r="N2592" s="496"/>
    </row>
    <row r="2593" spans="1:14" x14ac:dyDescent="0.3">
      <c r="A2593" s="490"/>
      <c r="B2593" s="490"/>
      <c r="C2593" s="673" t="e">
        <f>VLOOKUP(F2593,DB!$D$4:$G$403,4,FALSE)</f>
        <v>#N/A</v>
      </c>
      <c r="D2593" s="674" t="e">
        <f>VLOOKUP(F2593,DB!$D$4:$G$403,3,FALSE)</f>
        <v>#N/A</v>
      </c>
      <c r="E2593" s="675" t="e">
        <f>VLOOKUP(F2593,DB!$D$4:$G$403,2,FALSE)</f>
        <v>#N/A</v>
      </c>
      <c r="F2593" s="491"/>
      <c r="G2593" s="491"/>
      <c r="H2593" s="492"/>
      <c r="I2593" s="493"/>
      <c r="J2593" s="494" t="str">
        <f>IF(I2593="","I열의 환율적용방법 선택",IF(I2593="개별환율", "직접입력 하세요.", IF(OR(I2593="가중평균환율",I2593="송금환율"), "직접입력 하세요.", IF(I2593="원화집행", 1, IF(I2593="월별평균환율(미화)",VLOOKUP(MONTH(A2593),월별평균환율!$B$34:$D$45,2,0), IF(I2593="월별평균환율(현지화)",VLOOKUP(MONTH(A2593),월별평균환율!$B$34:$D$45,3,0)))))))</f>
        <v>I열의 환율적용방법 선택</v>
      </c>
      <c r="K2593" s="495">
        <f t="shared" si="40"/>
        <v>0</v>
      </c>
      <c r="L2593" s="491"/>
      <c r="M2593" s="496"/>
      <c r="N2593" s="496"/>
    </row>
    <row r="2594" spans="1:14" x14ac:dyDescent="0.3">
      <c r="A2594" s="490"/>
      <c r="B2594" s="490"/>
      <c r="C2594" s="673" t="e">
        <f>VLOOKUP(F2594,DB!$D$4:$G$403,4,FALSE)</f>
        <v>#N/A</v>
      </c>
      <c r="D2594" s="674" t="e">
        <f>VLOOKUP(F2594,DB!$D$4:$G$403,3,FALSE)</f>
        <v>#N/A</v>
      </c>
      <c r="E2594" s="675" t="e">
        <f>VLOOKUP(F2594,DB!$D$4:$G$403,2,FALSE)</f>
        <v>#N/A</v>
      </c>
      <c r="F2594" s="491"/>
      <c r="G2594" s="491"/>
      <c r="H2594" s="492"/>
      <c r="I2594" s="493"/>
      <c r="J2594" s="494" t="str">
        <f>IF(I2594="","I열의 환율적용방법 선택",IF(I2594="개별환율", "직접입력 하세요.", IF(OR(I2594="가중평균환율",I2594="송금환율"), "직접입력 하세요.", IF(I2594="원화집행", 1, IF(I2594="월별평균환율(미화)",VLOOKUP(MONTH(A2594),월별평균환율!$B$34:$D$45,2,0), IF(I2594="월별평균환율(현지화)",VLOOKUP(MONTH(A2594),월별평균환율!$B$34:$D$45,3,0)))))))</f>
        <v>I열의 환율적용방법 선택</v>
      </c>
      <c r="K2594" s="495">
        <f t="shared" si="40"/>
        <v>0</v>
      </c>
      <c r="L2594" s="491"/>
      <c r="M2594" s="496"/>
      <c r="N2594" s="496"/>
    </row>
    <row r="2595" spans="1:14" x14ac:dyDescent="0.3">
      <c r="A2595" s="490"/>
      <c r="B2595" s="490"/>
      <c r="C2595" s="673" t="e">
        <f>VLOOKUP(F2595,DB!$D$4:$G$403,4,FALSE)</f>
        <v>#N/A</v>
      </c>
      <c r="D2595" s="674" t="e">
        <f>VLOOKUP(F2595,DB!$D$4:$G$403,3,FALSE)</f>
        <v>#N/A</v>
      </c>
      <c r="E2595" s="675" t="e">
        <f>VLOOKUP(F2595,DB!$D$4:$G$403,2,FALSE)</f>
        <v>#N/A</v>
      </c>
      <c r="F2595" s="491"/>
      <c r="G2595" s="491"/>
      <c r="H2595" s="492"/>
      <c r="I2595" s="493"/>
      <c r="J2595" s="494" t="str">
        <f>IF(I2595="","I열의 환율적용방법 선택",IF(I2595="개별환율", "직접입력 하세요.", IF(OR(I2595="가중평균환율",I2595="송금환율"), "직접입력 하세요.", IF(I2595="원화집행", 1, IF(I2595="월별평균환율(미화)",VLOOKUP(MONTH(A2595),월별평균환율!$B$34:$D$45,2,0), IF(I2595="월별평균환율(현지화)",VLOOKUP(MONTH(A2595),월별평균환율!$B$34:$D$45,3,0)))))))</f>
        <v>I열의 환율적용방법 선택</v>
      </c>
      <c r="K2595" s="495">
        <f t="shared" si="40"/>
        <v>0</v>
      </c>
      <c r="L2595" s="491"/>
      <c r="M2595" s="496"/>
      <c r="N2595" s="496"/>
    </row>
    <row r="2596" spans="1:14" x14ac:dyDescent="0.3">
      <c r="A2596" s="490"/>
      <c r="B2596" s="490"/>
      <c r="C2596" s="673" t="e">
        <f>VLOOKUP(F2596,DB!$D$4:$G$403,4,FALSE)</f>
        <v>#N/A</v>
      </c>
      <c r="D2596" s="674" t="e">
        <f>VLOOKUP(F2596,DB!$D$4:$G$403,3,FALSE)</f>
        <v>#N/A</v>
      </c>
      <c r="E2596" s="675" t="e">
        <f>VLOOKUP(F2596,DB!$D$4:$G$403,2,FALSE)</f>
        <v>#N/A</v>
      </c>
      <c r="F2596" s="491"/>
      <c r="G2596" s="491"/>
      <c r="H2596" s="492"/>
      <c r="I2596" s="493"/>
      <c r="J2596" s="494" t="str">
        <f>IF(I2596="","I열의 환율적용방법 선택",IF(I2596="개별환율", "직접입력 하세요.", IF(OR(I2596="가중평균환율",I2596="송금환율"), "직접입력 하세요.", IF(I2596="원화집행", 1, IF(I2596="월별평균환율(미화)",VLOOKUP(MONTH(A2596),월별평균환율!$B$34:$D$45,2,0), IF(I2596="월별평균환율(현지화)",VLOOKUP(MONTH(A2596),월별평균환율!$B$34:$D$45,3,0)))))))</f>
        <v>I열의 환율적용방법 선택</v>
      </c>
      <c r="K2596" s="495">
        <f t="shared" si="40"/>
        <v>0</v>
      </c>
      <c r="L2596" s="491"/>
      <c r="M2596" s="496"/>
      <c r="N2596" s="496"/>
    </row>
    <row r="2597" spans="1:14" x14ac:dyDescent="0.3">
      <c r="A2597" s="490"/>
      <c r="B2597" s="490"/>
      <c r="C2597" s="673" t="e">
        <f>VLOOKUP(F2597,DB!$D$4:$G$403,4,FALSE)</f>
        <v>#N/A</v>
      </c>
      <c r="D2597" s="674" t="e">
        <f>VLOOKUP(F2597,DB!$D$4:$G$403,3,FALSE)</f>
        <v>#N/A</v>
      </c>
      <c r="E2597" s="675" t="e">
        <f>VLOOKUP(F2597,DB!$D$4:$G$403,2,FALSE)</f>
        <v>#N/A</v>
      </c>
      <c r="F2597" s="491"/>
      <c r="G2597" s="491"/>
      <c r="H2597" s="492"/>
      <c r="I2597" s="493"/>
      <c r="J2597" s="494" t="str">
        <f>IF(I2597="","I열의 환율적용방법 선택",IF(I2597="개별환율", "직접입력 하세요.", IF(OR(I2597="가중평균환율",I2597="송금환율"), "직접입력 하세요.", IF(I2597="원화집행", 1, IF(I2597="월별평균환율(미화)",VLOOKUP(MONTH(A2597),월별평균환율!$B$34:$D$45,2,0), IF(I2597="월별평균환율(현지화)",VLOOKUP(MONTH(A2597),월별평균환율!$B$34:$D$45,3,0)))))))</f>
        <v>I열의 환율적용방법 선택</v>
      </c>
      <c r="K2597" s="495">
        <f t="shared" si="40"/>
        <v>0</v>
      </c>
      <c r="L2597" s="491"/>
      <c r="M2597" s="496"/>
      <c r="N2597" s="496"/>
    </row>
    <row r="2598" spans="1:14" x14ac:dyDescent="0.3">
      <c r="A2598" s="490"/>
      <c r="B2598" s="490"/>
      <c r="C2598" s="673" t="e">
        <f>VLOOKUP(F2598,DB!$D$4:$G$403,4,FALSE)</f>
        <v>#N/A</v>
      </c>
      <c r="D2598" s="674" t="e">
        <f>VLOOKUP(F2598,DB!$D$4:$G$403,3,FALSE)</f>
        <v>#N/A</v>
      </c>
      <c r="E2598" s="675" t="e">
        <f>VLOOKUP(F2598,DB!$D$4:$G$403,2,FALSE)</f>
        <v>#N/A</v>
      </c>
      <c r="F2598" s="491"/>
      <c r="G2598" s="491"/>
      <c r="H2598" s="492"/>
      <c r="I2598" s="493"/>
      <c r="J2598" s="494" t="str">
        <f>IF(I2598="","I열의 환율적용방법 선택",IF(I2598="개별환율", "직접입력 하세요.", IF(OR(I2598="가중평균환율",I2598="송금환율"), "직접입력 하세요.", IF(I2598="원화집행", 1, IF(I2598="월별평균환율(미화)",VLOOKUP(MONTH(A2598),월별평균환율!$B$34:$D$45,2,0), IF(I2598="월별평균환율(현지화)",VLOOKUP(MONTH(A2598),월별평균환율!$B$34:$D$45,3,0)))))))</f>
        <v>I열의 환율적용방법 선택</v>
      </c>
      <c r="K2598" s="495">
        <f t="shared" si="40"/>
        <v>0</v>
      </c>
      <c r="L2598" s="491"/>
      <c r="M2598" s="496"/>
      <c r="N2598" s="496"/>
    </row>
    <row r="2599" spans="1:14" x14ac:dyDescent="0.3">
      <c r="A2599" s="490"/>
      <c r="B2599" s="490"/>
      <c r="C2599" s="673" t="e">
        <f>VLOOKUP(F2599,DB!$D$4:$G$403,4,FALSE)</f>
        <v>#N/A</v>
      </c>
      <c r="D2599" s="674" t="e">
        <f>VLOOKUP(F2599,DB!$D$4:$G$403,3,FALSE)</f>
        <v>#N/A</v>
      </c>
      <c r="E2599" s="675" t="e">
        <f>VLOOKUP(F2599,DB!$D$4:$G$403,2,FALSE)</f>
        <v>#N/A</v>
      </c>
      <c r="F2599" s="491"/>
      <c r="G2599" s="491"/>
      <c r="H2599" s="492"/>
      <c r="I2599" s="493"/>
      <c r="J2599" s="494" t="str">
        <f>IF(I2599="","I열의 환율적용방법 선택",IF(I2599="개별환율", "직접입력 하세요.", IF(OR(I2599="가중평균환율",I2599="송금환율"), "직접입력 하세요.", IF(I2599="원화집행", 1, IF(I2599="월별평균환율(미화)",VLOOKUP(MONTH(A2599),월별평균환율!$B$34:$D$45,2,0), IF(I2599="월별평균환율(현지화)",VLOOKUP(MONTH(A2599),월별평균환율!$B$34:$D$45,3,0)))))))</f>
        <v>I열의 환율적용방법 선택</v>
      </c>
      <c r="K2599" s="495">
        <f t="shared" si="40"/>
        <v>0</v>
      </c>
      <c r="L2599" s="491"/>
      <c r="M2599" s="496"/>
      <c r="N2599" s="496"/>
    </row>
    <row r="2600" spans="1:14" x14ac:dyDescent="0.3">
      <c r="A2600" s="490"/>
      <c r="B2600" s="490"/>
      <c r="C2600" s="673" t="e">
        <f>VLOOKUP(F2600,DB!$D$4:$G$403,4,FALSE)</f>
        <v>#N/A</v>
      </c>
      <c r="D2600" s="674" t="e">
        <f>VLOOKUP(F2600,DB!$D$4:$G$403,3,FALSE)</f>
        <v>#N/A</v>
      </c>
      <c r="E2600" s="675" t="e">
        <f>VLOOKUP(F2600,DB!$D$4:$G$403,2,FALSE)</f>
        <v>#N/A</v>
      </c>
      <c r="F2600" s="491"/>
      <c r="G2600" s="491"/>
      <c r="H2600" s="492"/>
      <c r="I2600" s="493"/>
      <c r="J2600" s="494" t="str">
        <f>IF(I2600="","I열의 환율적용방법 선택",IF(I2600="개별환율", "직접입력 하세요.", IF(OR(I2600="가중평균환율",I2600="송금환율"), "직접입력 하세요.", IF(I2600="원화집행", 1, IF(I2600="월별평균환율(미화)",VLOOKUP(MONTH(A2600),월별평균환율!$B$34:$D$45,2,0), IF(I2600="월별평균환율(현지화)",VLOOKUP(MONTH(A2600),월별평균환율!$B$34:$D$45,3,0)))))))</f>
        <v>I열의 환율적용방법 선택</v>
      </c>
      <c r="K2600" s="495">
        <f t="shared" si="40"/>
        <v>0</v>
      </c>
      <c r="L2600" s="491"/>
      <c r="M2600" s="496"/>
      <c r="N2600" s="496"/>
    </row>
    <row r="2601" spans="1:14" x14ac:dyDescent="0.3">
      <c r="A2601" s="490"/>
      <c r="B2601" s="490"/>
      <c r="C2601" s="673" t="e">
        <f>VLOOKUP(F2601,DB!$D$4:$G$403,4,FALSE)</f>
        <v>#N/A</v>
      </c>
      <c r="D2601" s="674" t="e">
        <f>VLOOKUP(F2601,DB!$D$4:$G$403,3,FALSE)</f>
        <v>#N/A</v>
      </c>
      <c r="E2601" s="675" t="e">
        <f>VLOOKUP(F2601,DB!$D$4:$G$403,2,FALSE)</f>
        <v>#N/A</v>
      </c>
      <c r="F2601" s="491"/>
      <c r="G2601" s="491"/>
      <c r="H2601" s="492"/>
      <c r="I2601" s="493"/>
      <c r="J2601" s="494" t="str">
        <f>IF(I2601="","I열의 환율적용방법 선택",IF(I2601="개별환율", "직접입력 하세요.", IF(OR(I2601="가중평균환율",I2601="송금환율"), "직접입력 하세요.", IF(I2601="원화집행", 1, IF(I2601="월별평균환율(미화)",VLOOKUP(MONTH(A2601),월별평균환율!$B$34:$D$45,2,0), IF(I2601="월별평균환율(현지화)",VLOOKUP(MONTH(A2601),월별평균환율!$B$34:$D$45,3,0)))))))</f>
        <v>I열의 환율적용방법 선택</v>
      </c>
      <c r="K2601" s="495">
        <f t="shared" si="40"/>
        <v>0</v>
      </c>
      <c r="L2601" s="491"/>
      <c r="M2601" s="496"/>
      <c r="N2601" s="496"/>
    </row>
    <row r="2602" spans="1:14" x14ac:dyDescent="0.3">
      <c r="A2602" s="490"/>
      <c r="B2602" s="490"/>
      <c r="C2602" s="673" t="e">
        <f>VLOOKUP(F2602,DB!$D$4:$G$403,4,FALSE)</f>
        <v>#N/A</v>
      </c>
      <c r="D2602" s="674" t="e">
        <f>VLOOKUP(F2602,DB!$D$4:$G$403,3,FALSE)</f>
        <v>#N/A</v>
      </c>
      <c r="E2602" s="675" t="e">
        <f>VLOOKUP(F2602,DB!$D$4:$G$403,2,FALSE)</f>
        <v>#N/A</v>
      </c>
      <c r="F2602" s="491"/>
      <c r="G2602" s="491"/>
      <c r="H2602" s="492"/>
      <c r="I2602" s="493"/>
      <c r="J2602" s="494" t="str">
        <f>IF(I2602="","I열의 환율적용방법 선택",IF(I2602="개별환율", "직접입력 하세요.", IF(OR(I2602="가중평균환율",I2602="송금환율"), "직접입력 하세요.", IF(I2602="원화집행", 1, IF(I2602="월별평균환율(미화)",VLOOKUP(MONTH(A2602),월별평균환율!$B$34:$D$45,2,0), IF(I2602="월별평균환율(현지화)",VLOOKUP(MONTH(A2602),월별평균환율!$B$34:$D$45,3,0)))))))</f>
        <v>I열의 환율적용방법 선택</v>
      </c>
      <c r="K2602" s="495">
        <f t="shared" si="40"/>
        <v>0</v>
      </c>
      <c r="L2602" s="491"/>
      <c r="M2602" s="496"/>
      <c r="N2602" s="496"/>
    </row>
    <row r="2603" spans="1:14" x14ac:dyDescent="0.3">
      <c r="A2603" s="490"/>
      <c r="B2603" s="490"/>
      <c r="C2603" s="673" t="e">
        <f>VLOOKUP(F2603,DB!$D$4:$G$403,4,FALSE)</f>
        <v>#N/A</v>
      </c>
      <c r="D2603" s="674" t="e">
        <f>VLOOKUP(F2603,DB!$D$4:$G$403,3,FALSE)</f>
        <v>#N/A</v>
      </c>
      <c r="E2603" s="675" t="e">
        <f>VLOOKUP(F2603,DB!$D$4:$G$403,2,FALSE)</f>
        <v>#N/A</v>
      </c>
      <c r="F2603" s="491"/>
      <c r="G2603" s="491"/>
      <c r="H2603" s="492"/>
      <c r="I2603" s="493"/>
      <c r="J2603" s="494" t="str">
        <f>IF(I2603="","I열의 환율적용방법 선택",IF(I2603="개별환율", "직접입력 하세요.", IF(OR(I2603="가중평균환율",I2603="송금환율"), "직접입력 하세요.", IF(I2603="원화집행", 1, IF(I2603="월별평균환율(미화)",VLOOKUP(MONTH(A2603),월별평균환율!$B$34:$D$45,2,0), IF(I2603="월별평균환율(현지화)",VLOOKUP(MONTH(A2603),월별평균환율!$B$34:$D$45,3,0)))))))</f>
        <v>I열의 환율적용방법 선택</v>
      </c>
      <c r="K2603" s="495">
        <f t="shared" si="40"/>
        <v>0</v>
      </c>
      <c r="L2603" s="491"/>
      <c r="M2603" s="496"/>
      <c r="N2603" s="496"/>
    </row>
    <row r="2604" spans="1:14" x14ac:dyDescent="0.3">
      <c r="A2604" s="490"/>
      <c r="B2604" s="490"/>
      <c r="C2604" s="673" t="e">
        <f>VLOOKUP(F2604,DB!$D$4:$G$403,4,FALSE)</f>
        <v>#N/A</v>
      </c>
      <c r="D2604" s="674" t="e">
        <f>VLOOKUP(F2604,DB!$D$4:$G$403,3,FALSE)</f>
        <v>#N/A</v>
      </c>
      <c r="E2604" s="675" t="e">
        <f>VLOOKUP(F2604,DB!$D$4:$G$403,2,FALSE)</f>
        <v>#N/A</v>
      </c>
      <c r="F2604" s="491"/>
      <c r="G2604" s="491"/>
      <c r="H2604" s="492"/>
      <c r="I2604" s="493"/>
      <c r="J2604" s="494" t="str">
        <f>IF(I2604="","I열의 환율적용방법 선택",IF(I2604="개별환율", "직접입력 하세요.", IF(OR(I2604="가중평균환율",I2604="송금환율"), "직접입력 하세요.", IF(I2604="원화집행", 1, IF(I2604="월별평균환율(미화)",VLOOKUP(MONTH(A2604),월별평균환율!$B$34:$D$45,2,0), IF(I2604="월별평균환율(현지화)",VLOOKUP(MONTH(A2604),월별평균환율!$B$34:$D$45,3,0)))))))</f>
        <v>I열의 환율적용방법 선택</v>
      </c>
      <c r="K2604" s="495">
        <f t="shared" si="40"/>
        <v>0</v>
      </c>
      <c r="L2604" s="491"/>
      <c r="M2604" s="496"/>
      <c r="N2604" s="496"/>
    </row>
    <row r="2605" spans="1:14" x14ac:dyDescent="0.3">
      <c r="A2605" s="490"/>
      <c r="B2605" s="490"/>
      <c r="C2605" s="673" t="e">
        <f>VLOOKUP(F2605,DB!$D$4:$G$403,4,FALSE)</f>
        <v>#N/A</v>
      </c>
      <c r="D2605" s="674" t="e">
        <f>VLOOKUP(F2605,DB!$D$4:$G$403,3,FALSE)</f>
        <v>#N/A</v>
      </c>
      <c r="E2605" s="675" t="e">
        <f>VLOOKUP(F2605,DB!$D$4:$G$403,2,FALSE)</f>
        <v>#N/A</v>
      </c>
      <c r="F2605" s="491"/>
      <c r="G2605" s="491"/>
      <c r="H2605" s="492"/>
      <c r="I2605" s="493"/>
      <c r="J2605" s="494" t="str">
        <f>IF(I2605="","I열의 환율적용방법 선택",IF(I2605="개별환율", "직접입력 하세요.", IF(OR(I2605="가중평균환율",I2605="송금환율"), "직접입력 하세요.", IF(I2605="원화집행", 1, IF(I2605="월별평균환율(미화)",VLOOKUP(MONTH(A2605),월별평균환율!$B$34:$D$45,2,0), IF(I2605="월별평균환율(현지화)",VLOOKUP(MONTH(A2605),월별평균환율!$B$34:$D$45,3,0)))))))</f>
        <v>I열의 환율적용방법 선택</v>
      </c>
      <c r="K2605" s="495">
        <f t="shared" si="40"/>
        <v>0</v>
      </c>
      <c r="L2605" s="491"/>
      <c r="M2605" s="496"/>
      <c r="N2605" s="496"/>
    </row>
    <row r="2606" spans="1:14" x14ac:dyDescent="0.3">
      <c r="A2606" s="490"/>
      <c r="B2606" s="490"/>
      <c r="C2606" s="673" t="e">
        <f>VLOOKUP(F2606,DB!$D$4:$G$403,4,FALSE)</f>
        <v>#N/A</v>
      </c>
      <c r="D2606" s="674" t="e">
        <f>VLOOKUP(F2606,DB!$D$4:$G$403,3,FALSE)</f>
        <v>#N/A</v>
      </c>
      <c r="E2606" s="675" t="e">
        <f>VLOOKUP(F2606,DB!$D$4:$G$403,2,FALSE)</f>
        <v>#N/A</v>
      </c>
      <c r="F2606" s="491"/>
      <c r="G2606" s="491"/>
      <c r="H2606" s="492"/>
      <c r="I2606" s="493"/>
      <c r="J2606" s="494" t="str">
        <f>IF(I2606="","I열의 환율적용방법 선택",IF(I2606="개별환율", "직접입력 하세요.", IF(OR(I2606="가중평균환율",I2606="송금환율"), "직접입력 하세요.", IF(I2606="원화집행", 1, IF(I2606="월별평균환율(미화)",VLOOKUP(MONTH(A2606),월별평균환율!$B$34:$D$45,2,0), IF(I2606="월별평균환율(현지화)",VLOOKUP(MONTH(A2606),월별평균환율!$B$34:$D$45,3,0)))))))</f>
        <v>I열의 환율적용방법 선택</v>
      </c>
      <c r="K2606" s="495">
        <f t="shared" si="40"/>
        <v>0</v>
      </c>
      <c r="L2606" s="491"/>
      <c r="M2606" s="496"/>
      <c r="N2606" s="496"/>
    </row>
    <row r="2607" spans="1:14" x14ac:dyDescent="0.3">
      <c r="A2607" s="490"/>
      <c r="B2607" s="490"/>
      <c r="C2607" s="673" t="e">
        <f>VLOOKUP(F2607,DB!$D$4:$G$403,4,FALSE)</f>
        <v>#N/A</v>
      </c>
      <c r="D2607" s="674" t="e">
        <f>VLOOKUP(F2607,DB!$D$4:$G$403,3,FALSE)</f>
        <v>#N/A</v>
      </c>
      <c r="E2607" s="675" t="e">
        <f>VLOOKUP(F2607,DB!$D$4:$G$403,2,FALSE)</f>
        <v>#N/A</v>
      </c>
      <c r="F2607" s="491"/>
      <c r="G2607" s="491"/>
      <c r="H2607" s="492"/>
      <c r="I2607" s="493"/>
      <c r="J2607" s="494" t="str">
        <f>IF(I2607="","I열의 환율적용방법 선택",IF(I2607="개별환율", "직접입력 하세요.", IF(OR(I2607="가중평균환율",I2607="송금환율"), "직접입력 하세요.", IF(I2607="원화집행", 1, IF(I2607="월별평균환율(미화)",VLOOKUP(MONTH(A2607),월별평균환율!$B$34:$D$45,2,0), IF(I2607="월별평균환율(현지화)",VLOOKUP(MONTH(A2607),월별평균환율!$B$34:$D$45,3,0)))))))</f>
        <v>I열의 환율적용방법 선택</v>
      </c>
      <c r="K2607" s="495">
        <f t="shared" si="40"/>
        <v>0</v>
      </c>
      <c r="L2607" s="491"/>
      <c r="M2607" s="496"/>
      <c r="N2607" s="496"/>
    </row>
    <row r="2608" spans="1:14" x14ac:dyDescent="0.3">
      <c r="A2608" s="490"/>
      <c r="B2608" s="490"/>
      <c r="C2608" s="673" t="e">
        <f>VLOOKUP(F2608,DB!$D$4:$G$403,4,FALSE)</f>
        <v>#N/A</v>
      </c>
      <c r="D2608" s="674" t="e">
        <f>VLOOKUP(F2608,DB!$D$4:$G$403,3,FALSE)</f>
        <v>#N/A</v>
      </c>
      <c r="E2608" s="675" t="e">
        <f>VLOOKUP(F2608,DB!$D$4:$G$403,2,FALSE)</f>
        <v>#N/A</v>
      </c>
      <c r="F2608" s="491"/>
      <c r="G2608" s="491"/>
      <c r="H2608" s="492"/>
      <c r="I2608" s="493"/>
      <c r="J2608" s="494" t="str">
        <f>IF(I2608="","I열의 환율적용방법 선택",IF(I2608="개별환율", "직접입력 하세요.", IF(OR(I2608="가중평균환율",I2608="송금환율"), "직접입력 하세요.", IF(I2608="원화집행", 1, IF(I2608="월별평균환율(미화)",VLOOKUP(MONTH(A2608),월별평균환율!$B$34:$D$45,2,0), IF(I2608="월별평균환율(현지화)",VLOOKUP(MONTH(A2608),월별평균환율!$B$34:$D$45,3,0)))))))</f>
        <v>I열의 환율적용방법 선택</v>
      </c>
      <c r="K2608" s="495">
        <f t="shared" si="40"/>
        <v>0</v>
      </c>
      <c r="L2608" s="491"/>
      <c r="M2608" s="496"/>
      <c r="N2608" s="496"/>
    </row>
    <row r="2609" spans="1:14" x14ac:dyDescent="0.3">
      <c r="A2609" s="490"/>
      <c r="B2609" s="490"/>
      <c r="C2609" s="673" t="e">
        <f>VLOOKUP(F2609,DB!$D$4:$G$403,4,FALSE)</f>
        <v>#N/A</v>
      </c>
      <c r="D2609" s="674" t="e">
        <f>VLOOKUP(F2609,DB!$D$4:$G$403,3,FALSE)</f>
        <v>#N/A</v>
      </c>
      <c r="E2609" s="675" t="e">
        <f>VLOOKUP(F2609,DB!$D$4:$G$403,2,FALSE)</f>
        <v>#N/A</v>
      </c>
      <c r="F2609" s="491"/>
      <c r="G2609" s="491"/>
      <c r="H2609" s="492"/>
      <c r="I2609" s="493"/>
      <c r="J2609" s="494" t="str">
        <f>IF(I2609="","I열의 환율적용방법 선택",IF(I2609="개별환율", "직접입력 하세요.", IF(OR(I2609="가중평균환율",I2609="송금환율"), "직접입력 하세요.", IF(I2609="원화집행", 1, IF(I2609="월별평균환율(미화)",VLOOKUP(MONTH(A2609),월별평균환율!$B$34:$D$45,2,0), IF(I2609="월별평균환율(현지화)",VLOOKUP(MONTH(A2609),월별평균환율!$B$34:$D$45,3,0)))))))</f>
        <v>I열의 환율적용방법 선택</v>
      </c>
      <c r="K2609" s="495">
        <f t="shared" si="40"/>
        <v>0</v>
      </c>
      <c r="L2609" s="491"/>
      <c r="M2609" s="496"/>
      <c r="N2609" s="496"/>
    </row>
    <row r="2610" spans="1:14" x14ac:dyDescent="0.3">
      <c r="A2610" s="490"/>
      <c r="B2610" s="490"/>
      <c r="C2610" s="673" t="e">
        <f>VLOOKUP(F2610,DB!$D$4:$G$403,4,FALSE)</f>
        <v>#N/A</v>
      </c>
      <c r="D2610" s="674" t="e">
        <f>VLOOKUP(F2610,DB!$D$4:$G$403,3,FALSE)</f>
        <v>#N/A</v>
      </c>
      <c r="E2610" s="675" t="e">
        <f>VLOOKUP(F2610,DB!$D$4:$G$403,2,FALSE)</f>
        <v>#N/A</v>
      </c>
      <c r="F2610" s="491"/>
      <c r="G2610" s="491"/>
      <c r="H2610" s="492"/>
      <c r="I2610" s="493"/>
      <c r="J2610" s="494" t="str">
        <f>IF(I2610="","I열의 환율적용방법 선택",IF(I2610="개별환율", "직접입력 하세요.", IF(OR(I2610="가중평균환율",I2610="송금환율"), "직접입력 하세요.", IF(I2610="원화집행", 1, IF(I2610="월별평균환율(미화)",VLOOKUP(MONTH(A2610),월별평균환율!$B$34:$D$45,2,0), IF(I2610="월별평균환율(현지화)",VLOOKUP(MONTH(A2610),월별평균환율!$B$34:$D$45,3,0)))))))</f>
        <v>I열의 환율적용방법 선택</v>
      </c>
      <c r="K2610" s="495">
        <f t="shared" si="40"/>
        <v>0</v>
      </c>
      <c r="L2610" s="491"/>
      <c r="M2610" s="496"/>
      <c r="N2610" s="496"/>
    </row>
    <row r="2611" spans="1:14" x14ac:dyDescent="0.3">
      <c r="A2611" s="490"/>
      <c r="B2611" s="490"/>
      <c r="C2611" s="673" t="e">
        <f>VLOOKUP(F2611,DB!$D$4:$G$403,4,FALSE)</f>
        <v>#N/A</v>
      </c>
      <c r="D2611" s="674" t="e">
        <f>VLOOKUP(F2611,DB!$D$4:$G$403,3,FALSE)</f>
        <v>#N/A</v>
      </c>
      <c r="E2611" s="675" t="e">
        <f>VLOOKUP(F2611,DB!$D$4:$G$403,2,FALSE)</f>
        <v>#N/A</v>
      </c>
      <c r="F2611" s="491"/>
      <c r="G2611" s="491"/>
      <c r="H2611" s="492"/>
      <c r="I2611" s="493"/>
      <c r="J2611" s="494" t="str">
        <f>IF(I2611="","I열의 환율적용방법 선택",IF(I2611="개별환율", "직접입력 하세요.", IF(OR(I2611="가중평균환율",I2611="송금환율"), "직접입력 하세요.", IF(I2611="원화집행", 1, IF(I2611="월별평균환율(미화)",VLOOKUP(MONTH(A2611),월별평균환율!$B$34:$D$45,2,0), IF(I2611="월별평균환율(현지화)",VLOOKUP(MONTH(A2611),월별평균환율!$B$34:$D$45,3,0)))))))</f>
        <v>I열의 환율적용방법 선택</v>
      </c>
      <c r="K2611" s="495">
        <f t="shared" si="40"/>
        <v>0</v>
      </c>
      <c r="L2611" s="491"/>
      <c r="M2611" s="496"/>
      <c r="N2611" s="496"/>
    </row>
    <row r="2612" spans="1:14" x14ac:dyDescent="0.3">
      <c r="A2612" s="490"/>
      <c r="B2612" s="490"/>
      <c r="C2612" s="673" t="e">
        <f>VLOOKUP(F2612,DB!$D$4:$G$403,4,FALSE)</f>
        <v>#N/A</v>
      </c>
      <c r="D2612" s="674" t="e">
        <f>VLOOKUP(F2612,DB!$D$4:$G$403,3,FALSE)</f>
        <v>#N/A</v>
      </c>
      <c r="E2612" s="675" t="e">
        <f>VLOOKUP(F2612,DB!$D$4:$G$403,2,FALSE)</f>
        <v>#N/A</v>
      </c>
      <c r="F2612" s="491"/>
      <c r="G2612" s="491"/>
      <c r="H2612" s="492"/>
      <c r="I2612" s="493"/>
      <c r="J2612" s="494" t="str">
        <f>IF(I2612="","I열의 환율적용방법 선택",IF(I2612="개별환율", "직접입력 하세요.", IF(OR(I2612="가중평균환율",I2612="송금환율"), "직접입력 하세요.", IF(I2612="원화집행", 1, IF(I2612="월별평균환율(미화)",VLOOKUP(MONTH(A2612),월별평균환율!$B$34:$D$45,2,0), IF(I2612="월별평균환율(현지화)",VLOOKUP(MONTH(A2612),월별평균환율!$B$34:$D$45,3,0)))))))</f>
        <v>I열의 환율적용방법 선택</v>
      </c>
      <c r="K2612" s="495">
        <f t="shared" si="40"/>
        <v>0</v>
      </c>
      <c r="L2612" s="491"/>
      <c r="M2612" s="496"/>
      <c r="N2612" s="496"/>
    </row>
    <row r="2613" spans="1:14" x14ac:dyDescent="0.3">
      <c r="A2613" s="490"/>
      <c r="B2613" s="490"/>
      <c r="C2613" s="673" t="e">
        <f>VLOOKUP(F2613,DB!$D$4:$G$403,4,FALSE)</f>
        <v>#N/A</v>
      </c>
      <c r="D2613" s="674" t="e">
        <f>VLOOKUP(F2613,DB!$D$4:$G$403,3,FALSE)</f>
        <v>#N/A</v>
      </c>
      <c r="E2613" s="675" t="e">
        <f>VLOOKUP(F2613,DB!$D$4:$G$403,2,FALSE)</f>
        <v>#N/A</v>
      </c>
      <c r="F2613" s="491"/>
      <c r="G2613" s="491"/>
      <c r="H2613" s="492"/>
      <c r="I2613" s="493"/>
      <c r="J2613" s="494" t="str">
        <f>IF(I2613="","I열의 환율적용방법 선택",IF(I2613="개별환율", "직접입력 하세요.", IF(OR(I2613="가중평균환율",I2613="송금환율"), "직접입력 하세요.", IF(I2613="원화집행", 1, IF(I2613="월별평균환율(미화)",VLOOKUP(MONTH(A2613),월별평균환율!$B$34:$D$45,2,0), IF(I2613="월별평균환율(현지화)",VLOOKUP(MONTH(A2613),월별평균환율!$B$34:$D$45,3,0)))))))</f>
        <v>I열의 환율적용방법 선택</v>
      </c>
      <c r="K2613" s="495">
        <f t="shared" si="40"/>
        <v>0</v>
      </c>
      <c r="L2613" s="491"/>
      <c r="M2613" s="496"/>
      <c r="N2613" s="496"/>
    </row>
    <row r="2614" spans="1:14" x14ac:dyDescent="0.3">
      <c r="A2614" s="490"/>
      <c r="B2614" s="490"/>
      <c r="C2614" s="673" t="e">
        <f>VLOOKUP(F2614,DB!$D$4:$G$403,4,FALSE)</f>
        <v>#N/A</v>
      </c>
      <c r="D2614" s="674" t="e">
        <f>VLOOKUP(F2614,DB!$D$4:$G$403,3,FALSE)</f>
        <v>#N/A</v>
      </c>
      <c r="E2614" s="675" t="e">
        <f>VLOOKUP(F2614,DB!$D$4:$G$403,2,FALSE)</f>
        <v>#N/A</v>
      </c>
      <c r="F2614" s="491"/>
      <c r="G2614" s="491"/>
      <c r="H2614" s="492"/>
      <c r="I2614" s="493"/>
      <c r="J2614" s="494" t="str">
        <f>IF(I2614="","I열의 환율적용방법 선택",IF(I2614="개별환율", "직접입력 하세요.", IF(OR(I2614="가중평균환율",I2614="송금환율"), "직접입력 하세요.", IF(I2614="원화집행", 1, IF(I2614="월별평균환율(미화)",VLOOKUP(MONTH(A2614),월별평균환율!$B$34:$D$45,2,0), IF(I2614="월별평균환율(현지화)",VLOOKUP(MONTH(A2614),월별평균환율!$B$34:$D$45,3,0)))))))</f>
        <v>I열의 환율적용방법 선택</v>
      </c>
      <c r="K2614" s="495">
        <f t="shared" si="40"/>
        <v>0</v>
      </c>
      <c r="L2614" s="491"/>
      <c r="M2614" s="496"/>
      <c r="N2614" s="496"/>
    </row>
    <row r="2615" spans="1:14" x14ac:dyDescent="0.3">
      <c r="A2615" s="490"/>
      <c r="B2615" s="490"/>
      <c r="C2615" s="673" t="e">
        <f>VLOOKUP(F2615,DB!$D$4:$G$403,4,FALSE)</f>
        <v>#N/A</v>
      </c>
      <c r="D2615" s="674" t="e">
        <f>VLOOKUP(F2615,DB!$D$4:$G$403,3,FALSE)</f>
        <v>#N/A</v>
      </c>
      <c r="E2615" s="675" t="e">
        <f>VLOOKUP(F2615,DB!$D$4:$G$403,2,FALSE)</f>
        <v>#N/A</v>
      </c>
      <c r="F2615" s="491"/>
      <c r="G2615" s="491"/>
      <c r="H2615" s="492"/>
      <c r="I2615" s="493"/>
      <c r="J2615" s="494" t="str">
        <f>IF(I2615="","I열의 환율적용방법 선택",IF(I2615="개별환율", "직접입력 하세요.", IF(OR(I2615="가중평균환율",I2615="송금환율"), "직접입력 하세요.", IF(I2615="원화집행", 1, IF(I2615="월별평균환율(미화)",VLOOKUP(MONTH(A2615),월별평균환율!$B$34:$D$45,2,0), IF(I2615="월별평균환율(현지화)",VLOOKUP(MONTH(A2615),월별평균환율!$B$34:$D$45,3,0)))))))</f>
        <v>I열의 환율적용방법 선택</v>
      </c>
      <c r="K2615" s="495">
        <f t="shared" si="40"/>
        <v>0</v>
      </c>
      <c r="L2615" s="491"/>
      <c r="M2615" s="496"/>
      <c r="N2615" s="496"/>
    </row>
    <row r="2616" spans="1:14" x14ac:dyDescent="0.3">
      <c r="A2616" s="490"/>
      <c r="B2616" s="490"/>
      <c r="C2616" s="673" t="e">
        <f>VLOOKUP(F2616,DB!$D$4:$G$403,4,FALSE)</f>
        <v>#N/A</v>
      </c>
      <c r="D2616" s="674" t="e">
        <f>VLOOKUP(F2616,DB!$D$4:$G$403,3,FALSE)</f>
        <v>#N/A</v>
      </c>
      <c r="E2616" s="675" t="e">
        <f>VLOOKUP(F2616,DB!$D$4:$G$403,2,FALSE)</f>
        <v>#N/A</v>
      </c>
      <c r="F2616" s="491"/>
      <c r="G2616" s="491"/>
      <c r="H2616" s="492"/>
      <c r="I2616" s="493"/>
      <c r="J2616" s="494" t="str">
        <f>IF(I2616="","I열의 환율적용방법 선택",IF(I2616="개별환율", "직접입력 하세요.", IF(OR(I2616="가중평균환율",I2616="송금환율"), "직접입력 하세요.", IF(I2616="원화집행", 1, IF(I2616="월별평균환율(미화)",VLOOKUP(MONTH(A2616),월별평균환율!$B$34:$D$45,2,0), IF(I2616="월별평균환율(현지화)",VLOOKUP(MONTH(A2616),월별평균환율!$B$34:$D$45,3,0)))))))</f>
        <v>I열의 환율적용방법 선택</v>
      </c>
      <c r="K2616" s="495">
        <f t="shared" si="40"/>
        <v>0</v>
      </c>
      <c r="L2616" s="491"/>
      <c r="M2616" s="496"/>
      <c r="N2616" s="496"/>
    </row>
    <row r="2617" spans="1:14" x14ac:dyDescent="0.3">
      <c r="A2617" s="490"/>
      <c r="B2617" s="490"/>
      <c r="C2617" s="673" t="e">
        <f>VLOOKUP(F2617,DB!$D$4:$G$403,4,FALSE)</f>
        <v>#N/A</v>
      </c>
      <c r="D2617" s="674" t="e">
        <f>VLOOKUP(F2617,DB!$D$4:$G$403,3,FALSE)</f>
        <v>#N/A</v>
      </c>
      <c r="E2617" s="675" t="e">
        <f>VLOOKUP(F2617,DB!$D$4:$G$403,2,FALSE)</f>
        <v>#N/A</v>
      </c>
      <c r="F2617" s="491"/>
      <c r="G2617" s="491"/>
      <c r="H2617" s="492"/>
      <c r="I2617" s="493"/>
      <c r="J2617" s="494" t="str">
        <f>IF(I2617="","I열의 환율적용방법 선택",IF(I2617="개별환율", "직접입력 하세요.", IF(OR(I2617="가중평균환율",I2617="송금환율"), "직접입력 하세요.", IF(I2617="원화집행", 1, IF(I2617="월별평균환율(미화)",VLOOKUP(MONTH(A2617),월별평균환율!$B$34:$D$45,2,0), IF(I2617="월별평균환율(현지화)",VLOOKUP(MONTH(A2617),월별평균환율!$B$34:$D$45,3,0)))))))</f>
        <v>I열의 환율적용방법 선택</v>
      </c>
      <c r="K2617" s="495">
        <f t="shared" si="40"/>
        <v>0</v>
      </c>
      <c r="L2617" s="491"/>
      <c r="M2617" s="496"/>
      <c r="N2617" s="496"/>
    </row>
    <row r="2618" spans="1:14" x14ac:dyDescent="0.3">
      <c r="A2618" s="490"/>
      <c r="B2618" s="490"/>
      <c r="C2618" s="673" t="e">
        <f>VLOOKUP(F2618,DB!$D$4:$G$403,4,FALSE)</f>
        <v>#N/A</v>
      </c>
      <c r="D2618" s="674" t="e">
        <f>VLOOKUP(F2618,DB!$D$4:$G$403,3,FALSE)</f>
        <v>#N/A</v>
      </c>
      <c r="E2618" s="675" t="e">
        <f>VLOOKUP(F2618,DB!$D$4:$G$403,2,FALSE)</f>
        <v>#N/A</v>
      </c>
      <c r="F2618" s="491"/>
      <c r="G2618" s="491"/>
      <c r="H2618" s="492"/>
      <c r="I2618" s="493"/>
      <c r="J2618" s="494" t="str">
        <f>IF(I2618="","I열의 환율적용방법 선택",IF(I2618="개별환율", "직접입력 하세요.", IF(OR(I2618="가중평균환율",I2618="송금환율"), "직접입력 하세요.", IF(I2618="원화집행", 1, IF(I2618="월별평균환율(미화)",VLOOKUP(MONTH(A2618),월별평균환율!$B$34:$D$45,2,0), IF(I2618="월별평균환율(현지화)",VLOOKUP(MONTH(A2618),월별평균환율!$B$34:$D$45,3,0)))))))</f>
        <v>I열의 환율적용방법 선택</v>
      </c>
      <c r="K2618" s="495">
        <f t="shared" si="40"/>
        <v>0</v>
      </c>
      <c r="L2618" s="491"/>
      <c r="M2618" s="496"/>
      <c r="N2618" s="496"/>
    </row>
    <row r="2619" spans="1:14" x14ac:dyDescent="0.3">
      <c r="A2619" s="490"/>
      <c r="B2619" s="490"/>
      <c r="C2619" s="673" t="e">
        <f>VLOOKUP(F2619,DB!$D$4:$G$403,4,FALSE)</f>
        <v>#N/A</v>
      </c>
      <c r="D2619" s="674" t="e">
        <f>VLOOKUP(F2619,DB!$D$4:$G$403,3,FALSE)</f>
        <v>#N/A</v>
      </c>
      <c r="E2619" s="675" t="e">
        <f>VLOOKUP(F2619,DB!$D$4:$G$403,2,FALSE)</f>
        <v>#N/A</v>
      </c>
      <c r="F2619" s="491"/>
      <c r="G2619" s="491"/>
      <c r="H2619" s="492"/>
      <c r="I2619" s="493"/>
      <c r="J2619" s="494" t="str">
        <f>IF(I2619="","I열의 환율적용방법 선택",IF(I2619="개별환율", "직접입력 하세요.", IF(OR(I2619="가중평균환율",I2619="송금환율"), "직접입력 하세요.", IF(I2619="원화집행", 1, IF(I2619="월별평균환율(미화)",VLOOKUP(MONTH(A2619),월별평균환율!$B$34:$D$45,2,0), IF(I2619="월별평균환율(현지화)",VLOOKUP(MONTH(A2619),월별평균환율!$B$34:$D$45,3,0)))))))</f>
        <v>I열의 환율적용방법 선택</v>
      </c>
      <c r="K2619" s="495">
        <f t="shared" si="40"/>
        <v>0</v>
      </c>
      <c r="L2619" s="491"/>
      <c r="M2619" s="496"/>
      <c r="N2619" s="496"/>
    </row>
    <row r="2620" spans="1:14" x14ac:dyDescent="0.3">
      <c r="A2620" s="490"/>
      <c r="B2620" s="490"/>
      <c r="C2620" s="673" t="e">
        <f>VLOOKUP(F2620,DB!$D$4:$G$403,4,FALSE)</f>
        <v>#N/A</v>
      </c>
      <c r="D2620" s="674" t="e">
        <f>VLOOKUP(F2620,DB!$D$4:$G$403,3,FALSE)</f>
        <v>#N/A</v>
      </c>
      <c r="E2620" s="675" t="e">
        <f>VLOOKUP(F2620,DB!$D$4:$G$403,2,FALSE)</f>
        <v>#N/A</v>
      </c>
      <c r="F2620" s="491"/>
      <c r="G2620" s="491"/>
      <c r="H2620" s="492"/>
      <c r="I2620" s="493"/>
      <c r="J2620" s="494" t="str">
        <f>IF(I2620="","I열의 환율적용방법 선택",IF(I2620="개별환율", "직접입력 하세요.", IF(OR(I2620="가중평균환율",I2620="송금환율"), "직접입력 하세요.", IF(I2620="원화집행", 1, IF(I2620="월별평균환율(미화)",VLOOKUP(MONTH(A2620),월별평균환율!$B$34:$D$45,2,0), IF(I2620="월별평균환율(현지화)",VLOOKUP(MONTH(A2620),월별평균환율!$B$34:$D$45,3,0)))))))</f>
        <v>I열의 환율적용방법 선택</v>
      </c>
      <c r="K2620" s="495">
        <f t="shared" si="40"/>
        <v>0</v>
      </c>
      <c r="L2620" s="491"/>
      <c r="M2620" s="496"/>
      <c r="N2620" s="496"/>
    </row>
    <row r="2621" spans="1:14" x14ac:dyDescent="0.3">
      <c r="A2621" s="490"/>
      <c r="B2621" s="490"/>
      <c r="C2621" s="673" t="e">
        <f>VLOOKUP(F2621,DB!$D$4:$G$403,4,FALSE)</f>
        <v>#N/A</v>
      </c>
      <c r="D2621" s="674" t="e">
        <f>VLOOKUP(F2621,DB!$D$4:$G$403,3,FALSE)</f>
        <v>#N/A</v>
      </c>
      <c r="E2621" s="675" t="e">
        <f>VLOOKUP(F2621,DB!$D$4:$G$403,2,FALSE)</f>
        <v>#N/A</v>
      </c>
      <c r="F2621" s="491"/>
      <c r="G2621" s="491"/>
      <c r="H2621" s="492"/>
      <c r="I2621" s="493"/>
      <c r="J2621" s="494" t="str">
        <f>IF(I2621="","I열의 환율적용방법 선택",IF(I2621="개별환율", "직접입력 하세요.", IF(OR(I2621="가중평균환율",I2621="송금환율"), "직접입력 하세요.", IF(I2621="원화집행", 1, IF(I2621="월별평균환율(미화)",VLOOKUP(MONTH(A2621),월별평균환율!$B$34:$D$45,2,0), IF(I2621="월별평균환율(현지화)",VLOOKUP(MONTH(A2621),월별평균환율!$B$34:$D$45,3,0)))))))</f>
        <v>I열의 환율적용방법 선택</v>
      </c>
      <c r="K2621" s="495">
        <f t="shared" si="40"/>
        <v>0</v>
      </c>
      <c r="L2621" s="491"/>
      <c r="M2621" s="496"/>
      <c r="N2621" s="496"/>
    </row>
    <row r="2622" spans="1:14" x14ac:dyDescent="0.3">
      <c r="A2622" s="490"/>
      <c r="B2622" s="490"/>
      <c r="C2622" s="673" t="e">
        <f>VLOOKUP(F2622,DB!$D$4:$G$403,4,FALSE)</f>
        <v>#N/A</v>
      </c>
      <c r="D2622" s="674" t="e">
        <f>VLOOKUP(F2622,DB!$D$4:$G$403,3,FALSE)</f>
        <v>#N/A</v>
      </c>
      <c r="E2622" s="675" t="e">
        <f>VLOOKUP(F2622,DB!$D$4:$G$403,2,FALSE)</f>
        <v>#N/A</v>
      </c>
      <c r="F2622" s="491"/>
      <c r="G2622" s="491"/>
      <c r="H2622" s="492"/>
      <c r="I2622" s="493"/>
      <c r="J2622" s="494" t="str">
        <f>IF(I2622="","I열의 환율적용방법 선택",IF(I2622="개별환율", "직접입력 하세요.", IF(OR(I2622="가중평균환율",I2622="송금환율"), "직접입력 하세요.", IF(I2622="원화집행", 1, IF(I2622="월별평균환율(미화)",VLOOKUP(MONTH(A2622),월별평균환율!$B$34:$D$45,2,0), IF(I2622="월별평균환율(현지화)",VLOOKUP(MONTH(A2622),월별평균환율!$B$34:$D$45,3,0)))))))</f>
        <v>I열의 환율적용방법 선택</v>
      </c>
      <c r="K2622" s="495">
        <f t="shared" si="40"/>
        <v>0</v>
      </c>
      <c r="L2622" s="491"/>
      <c r="M2622" s="496"/>
      <c r="N2622" s="496"/>
    </row>
    <row r="2623" spans="1:14" x14ac:dyDescent="0.3">
      <c r="A2623" s="490"/>
      <c r="B2623" s="490"/>
      <c r="C2623" s="673" t="e">
        <f>VLOOKUP(F2623,DB!$D$4:$G$403,4,FALSE)</f>
        <v>#N/A</v>
      </c>
      <c r="D2623" s="674" t="e">
        <f>VLOOKUP(F2623,DB!$D$4:$G$403,3,FALSE)</f>
        <v>#N/A</v>
      </c>
      <c r="E2623" s="675" t="e">
        <f>VLOOKUP(F2623,DB!$D$4:$G$403,2,FALSE)</f>
        <v>#N/A</v>
      </c>
      <c r="F2623" s="491"/>
      <c r="G2623" s="491"/>
      <c r="H2623" s="492"/>
      <c r="I2623" s="493"/>
      <c r="J2623" s="494" t="str">
        <f>IF(I2623="","I열의 환율적용방법 선택",IF(I2623="개별환율", "직접입력 하세요.", IF(OR(I2623="가중평균환율",I2623="송금환율"), "직접입력 하세요.", IF(I2623="원화집행", 1, IF(I2623="월별평균환율(미화)",VLOOKUP(MONTH(A2623),월별평균환율!$B$34:$D$45,2,0), IF(I2623="월별평균환율(현지화)",VLOOKUP(MONTH(A2623),월별평균환율!$B$34:$D$45,3,0)))))))</f>
        <v>I열의 환율적용방법 선택</v>
      </c>
      <c r="K2623" s="495">
        <f t="shared" si="40"/>
        <v>0</v>
      </c>
      <c r="L2623" s="491"/>
      <c r="M2623" s="496"/>
      <c r="N2623" s="496"/>
    </row>
    <row r="2624" spans="1:14" x14ac:dyDescent="0.3">
      <c r="A2624" s="490"/>
      <c r="B2624" s="490"/>
      <c r="C2624" s="673" t="e">
        <f>VLOOKUP(F2624,DB!$D$4:$G$403,4,FALSE)</f>
        <v>#N/A</v>
      </c>
      <c r="D2624" s="674" t="e">
        <f>VLOOKUP(F2624,DB!$D$4:$G$403,3,FALSE)</f>
        <v>#N/A</v>
      </c>
      <c r="E2624" s="675" t="e">
        <f>VLOOKUP(F2624,DB!$D$4:$G$403,2,FALSE)</f>
        <v>#N/A</v>
      </c>
      <c r="F2624" s="491"/>
      <c r="G2624" s="491"/>
      <c r="H2624" s="492"/>
      <c r="I2624" s="493"/>
      <c r="J2624" s="494" t="str">
        <f>IF(I2624="","I열의 환율적용방법 선택",IF(I2624="개별환율", "직접입력 하세요.", IF(OR(I2624="가중평균환율",I2624="송금환율"), "직접입력 하세요.", IF(I2624="원화집행", 1, IF(I2624="월별평균환율(미화)",VLOOKUP(MONTH(A2624),월별평균환율!$B$34:$D$45,2,0), IF(I2624="월별평균환율(현지화)",VLOOKUP(MONTH(A2624),월별평균환율!$B$34:$D$45,3,0)))))))</f>
        <v>I열의 환율적용방법 선택</v>
      </c>
      <c r="K2624" s="495">
        <f t="shared" si="40"/>
        <v>0</v>
      </c>
      <c r="L2624" s="491"/>
      <c r="M2624" s="496"/>
      <c r="N2624" s="496"/>
    </row>
    <row r="2625" spans="1:14" x14ac:dyDescent="0.3">
      <c r="A2625" s="490"/>
      <c r="B2625" s="490"/>
      <c r="C2625" s="673" t="e">
        <f>VLOOKUP(F2625,DB!$D$4:$G$403,4,FALSE)</f>
        <v>#N/A</v>
      </c>
      <c r="D2625" s="674" t="e">
        <f>VLOOKUP(F2625,DB!$D$4:$G$403,3,FALSE)</f>
        <v>#N/A</v>
      </c>
      <c r="E2625" s="675" t="e">
        <f>VLOOKUP(F2625,DB!$D$4:$G$403,2,FALSE)</f>
        <v>#N/A</v>
      </c>
      <c r="F2625" s="491"/>
      <c r="G2625" s="491"/>
      <c r="H2625" s="492"/>
      <c r="I2625" s="493"/>
      <c r="J2625" s="494" t="str">
        <f>IF(I2625="","I열의 환율적용방법 선택",IF(I2625="개별환율", "직접입력 하세요.", IF(OR(I2625="가중평균환율",I2625="송금환율"), "직접입력 하세요.", IF(I2625="원화집행", 1, IF(I2625="월별평균환율(미화)",VLOOKUP(MONTH(A2625),월별평균환율!$B$34:$D$45,2,0), IF(I2625="월별평균환율(현지화)",VLOOKUP(MONTH(A2625),월별평균환율!$B$34:$D$45,3,0)))))))</f>
        <v>I열의 환율적용방법 선택</v>
      </c>
      <c r="K2625" s="495">
        <f t="shared" si="40"/>
        <v>0</v>
      </c>
      <c r="L2625" s="491"/>
      <c r="M2625" s="496"/>
      <c r="N2625" s="496"/>
    </row>
    <row r="2626" spans="1:14" x14ac:dyDescent="0.3">
      <c r="A2626" s="490"/>
      <c r="B2626" s="490"/>
      <c r="C2626" s="673" t="e">
        <f>VLOOKUP(F2626,DB!$D$4:$G$403,4,FALSE)</f>
        <v>#N/A</v>
      </c>
      <c r="D2626" s="674" t="e">
        <f>VLOOKUP(F2626,DB!$D$4:$G$403,3,FALSE)</f>
        <v>#N/A</v>
      </c>
      <c r="E2626" s="675" t="e">
        <f>VLOOKUP(F2626,DB!$D$4:$G$403,2,FALSE)</f>
        <v>#N/A</v>
      </c>
      <c r="F2626" s="491"/>
      <c r="G2626" s="491"/>
      <c r="H2626" s="492"/>
      <c r="I2626" s="493"/>
      <c r="J2626" s="494" t="str">
        <f>IF(I2626="","I열의 환율적용방법 선택",IF(I2626="개별환율", "직접입력 하세요.", IF(OR(I2626="가중평균환율",I2626="송금환율"), "직접입력 하세요.", IF(I2626="원화집행", 1, IF(I2626="월별평균환율(미화)",VLOOKUP(MONTH(A2626),월별평균환율!$B$34:$D$45,2,0), IF(I2626="월별평균환율(현지화)",VLOOKUP(MONTH(A2626),월별평균환율!$B$34:$D$45,3,0)))))))</f>
        <v>I열의 환율적용방법 선택</v>
      </c>
      <c r="K2626" s="495">
        <f t="shared" si="40"/>
        <v>0</v>
      </c>
      <c r="L2626" s="491"/>
      <c r="M2626" s="496"/>
      <c r="N2626" s="496"/>
    </row>
    <row r="2627" spans="1:14" x14ac:dyDescent="0.3">
      <c r="A2627" s="490"/>
      <c r="B2627" s="490"/>
      <c r="C2627" s="673" t="e">
        <f>VLOOKUP(F2627,DB!$D$4:$G$403,4,FALSE)</f>
        <v>#N/A</v>
      </c>
      <c r="D2627" s="674" t="e">
        <f>VLOOKUP(F2627,DB!$D$4:$G$403,3,FALSE)</f>
        <v>#N/A</v>
      </c>
      <c r="E2627" s="675" t="e">
        <f>VLOOKUP(F2627,DB!$D$4:$G$403,2,FALSE)</f>
        <v>#N/A</v>
      </c>
      <c r="F2627" s="491"/>
      <c r="G2627" s="491"/>
      <c r="H2627" s="492"/>
      <c r="I2627" s="493"/>
      <c r="J2627" s="494" t="str">
        <f>IF(I2627="","I열의 환율적용방법 선택",IF(I2627="개별환율", "직접입력 하세요.", IF(OR(I2627="가중평균환율",I2627="송금환율"), "직접입력 하세요.", IF(I2627="원화집행", 1, IF(I2627="월별평균환율(미화)",VLOOKUP(MONTH(A2627),월별평균환율!$B$34:$D$45,2,0), IF(I2627="월별평균환율(현지화)",VLOOKUP(MONTH(A2627),월별평균환율!$B$34:$D$45,3,0)))))))</f>
        <v>I열의 환율적용방법 선택</v>
      </c>
      <c r="K2627" s="495">
        <f t="shared" si="40"/>
        <v>0</v>
      </c>
      <c r="L2627" s="491"/>
      <c r="M2627" s="496"/>
      <c r="N2627" s="496"/>
    </row>
    <row r="2628" spans="1:14" x14ac:dyDescent="0.3">
      <c r="A2628" s="490"/>
      <c r="B2628" s="490"/>
      <c r="C2628" s="673" t="e">
        <f>VLOOKUP(F2628,DB!$D$4:$G$403,4,FALSE)</f>
        <v>#N/A</v>
      </c>
      <c r="D2628" s="674" t="e">
        <f>VLOOKUP(F2628,DB!$D$4:$G$403,3,FALSE)</f>
        <v>#N/A</v>
      </c>
      <c r="E2628" s="675" t="e">
        <f>VLOOKUP(F2628,DB!$D$4:$G$403,2,FALSE)</f>
        <v>#N/A</v>
      </c>
      <c r="F2628" s="491"/>
      <c r="G2628" s="491"/>
      <c r="H2628" s="492"/>
      <c r="I2628" s="493"/>
      <c r="J2628" s="494" t="str">
        <f>IF(I2628="","I열의 환율적용방법 선택",IF(I2628="개별환율", "직접입력 하세요.", IF(OR(I2628="가중평균환율",I2628="송금환율"), "직접입력 하세요.", IF(I2628="원화집행", 1, IF(I2628="월별평균환율(미화)",VLOOKUP(MONTH(A2628),월별평균환율!$B$34:$D$45,2,0), IF(I2628="월별평균환율(현지화)",VLOOKUP(MONTH(A2628),월별평균환율!$B$34:$D$45,3,0)))))))</f>
        <v>I열의 환율적용방법 선택</v>
      </c>
      <c r="K2628" s="495">
        <f t="shared" si="40"/>
        <v>0</v>
      </c>
      <c r="L2628" s="491"/>
      <c r="M2628" s="496"/>
      <c r="N2628" s="496"/>
    </row>
    <row r="2629" spans="1:14" x14ac:dyDescent="0.3">
      <c r="A2629" s="490"/>
      <c r="B2629" s="490"/>
      <c r="C2629" s="673" t="e">
        <f>VLOOKUP(F2629,DB!$D$4:$G$403,4,FALSE)</f>
        <v>#N/A</v>
      </c>
      <c r="D2629" s="674" t="e">
        <f>VLOOKUP(F2629,DB!$D$4:$G$403,3,FALSE)</f>
        <v>#N/A</v>
      </c>
      <c r="E2629" s="675" t="e">
        <f>VLOOKUP(F2629,DB!$D$4:$G$403,2,FALSE)</f>
        <v>#N/A</v>
      </c>
      <c r="F2629" s="491"/>
      <c r="G2629" s="491"/>
      <c r="H2629" s="492"/>
      <c r="I2629" s="493"/>
      <c r="J2629" s="494" t="str">
        <f>IF(I2629="","I열의 환율적용방법 선택",IF(I2629="개별환율", "직접입력 하세요.", IF(OR(I2629="가중평균환율",I2629="송금환율"), "직접입력 하세요.", IF(I2629="원화집행", 1, IF(I2629="월별평균환율(미화)",VLOOKUP(MONTH(A2629),월별평균환율!$B$34:$D$45,2,0), IF(I2629="월별평균환율(현지화)",VLOOKUP(MONTH(A2629),월별평균환율!$B$34:$D$45,3,0)))))))</f>
        <v>I열의 환율적용방법 선택</v>
      </c>
      <c r="K2629" s="495">
        <f t="shared" ref="K2629:K2692" si="41">IFERROR(ROUND(H2629*J2629, 0),0)</f>
        <v>0</v>
      </c>
      <c r="L2629" s="491"/>
      <c r="M2629" s="496"/>
      <c r="N2629" s="496"/>
    </row>
    <row r="2630" spans="1:14" x14ac:dyDescent="0.3">
      <c r="A2630" s="490"/>
      <c r="B2630" s="490"/>
      <c r="C2630" s="673" t="e">
        <f>VLOOKUP(F2630,DB!$D$4:$G$403,4,FALSE)</f>
        <v>#N/A</v>
      </c>
      <c r="D2630" s="674" t="e">
        <f>VLOOKUP(F2630,DB!$D$4:$G$403,3,FALSE)</f>
        <v>#N/A</v>
      </c>
      <c r="E2630" s="675" t="e">
        <f>VLOOKUP(F2630,DB!$D$4:$G$403,2,FALSE)</f>
        <v>#N/A</v>
      </c>
      <c r="F2630" s="491"/>
      <c r="G2630" s="491"/>
      <c r="H2630" s="492"/>
      <c r="I2630" s="493"/>
      <c r="J2630" s="494" t="str">
        <f>IF(I2630="","I열의 환율적용방법 선택",IF(I2630="개별환율", "직접입력 하세요.", IF(OR(I2630="가중평균환율",I2630="송금환율"), "직접입력 하세요.", IF(I2630="원화집행", 1, IF(I2630="월별평균환율(미화)",VLOOKUP(MONTH(A2630),월별평균환율!$B$34:$D$45,2,0), IF(I2630="월별평균환율(현지화)",VLOOKUP(MONTH(A2630),월별평균환율!$B$34:$D$45,3,0)))))))</f>
        <v>I열의 환율적용방법 선택</v>
      </c>
      <c r="K2630" s="495">
        <f t="shared" si="41"/>
        <v>0</v>
      </c>
      <c r="L2630" s="491"/>
      <c r="M2630" s="496"/>
      <c r="N2630" s="496"/>
    </row>
    <row r="2631" spans="1:14" x14ac:dyDescent="0.3">
      <c r="A2631" s="490"/>
      <c r="B2631" s="490"/>
      <c r="C2631" s="673" t="e">
        <f>VLOOKUP(F2631,DB!$D$4:$G$403,4,FALSE)</f>
        <v>#N/A</v>
      </c>
      <c r="D2631" s="674" t="e">
        <f>VLOOKUP(F2631,DB!$D$4:$G$403,3,FALSE)</f>
        <v>#N/A</v>
      </c>
      <c r="E2631" s="675" t="e">
        <f>VLOOKUP(F2631,DB!$D$4:$G$403,2,FALSE)</f>
        <v>#N/A</v>
      </c>
      <c r="F2631" s="491"/>
      <c r="G2631" s="491"/>
      <c r="H2631" s="492"/>
      <c r="I2631" s="493"/>
      <c r="J2631" s="494" t="str">
        <f>IF(I2631="","I열의 환율적용방법 선택",IF(I2631="개별환율", "직접입력 하세요.", IF(OR(I2631="가중평균환율",I2631="송금환율"), "직접입력 하세요.", IF(I2631="원화집행", 1, IF(I2631="월별평균환율(미화)",VLOOKUP(MONTH(A2631),월별평균환율!$B$34:$D$45,2,0), IF(I2631="월별평균환율(현지화)",VLOOKUP(MONTH(A2631),월별평균환율!$B$34:$D$45,3,0)))))))</f>
        <v>I열의 환율적용방법 선택</v>
      </c>
      <c r="K2631" s="495">
        <f t="shared" si="41"/>
        <v>0</v>
      </c>
      <c r="L2631" s="491"/>
      <c r="M2631" s="496"/>
      <c r="N2631" s="496"/>
    </row>
    <row r="2632" spans="1:14" x14ac:dyDescent="0.3">
      <c r="A2632" s="490"/>
      <c r="B2632" s="490"/>
      <c r="C2632" s="673" t="e">
        <f>VLOOKUP(F2632,DB!$D$4:$G$403,4,FALSE)</f>
        <v>#N/A</v>
      </c>
      <c r="D2632" s="674" t="e">
        <f>VLOOKUP(F2632,DB!$D$4:$G$403,3,FALSE)</f>
        <v>#N/A</v>
      </c>
      <c r="E2632" s="675" t="e">
        <f>VLOOKUP(F2632,DB!$D$4:$G$403,2,FALSE)</f>
        <v>#N/A</v>
      </c>
      <c r="F2632" s="491"/>
      <c r="G2632" s="491"/>
      <c r="H2632" s="492"/>
      <c r="I2632" s="493"/>
      <c r="J2632" s="494" t="str">
        <f>IF(I2632="","I열의 환율적용방법 선택",IF(I2632="개별환율", "직접입력 하세요.", IF(OR(I2632="가중평균환율",I2632="송금환율"), "직접입력 하세요.", IF(I2632="원화집행", 1, IF(I2632="월별평균환율(미화)",VLOOKUP(MONTH(A2632),월별평균환율!$B$34:$D$45,2,0), IF(I2632="월별평균환율(현지화)",VLOOKUP(MONTH(A2632),월별평균환율!$B$34:$D$45,3,0)))))))</f>
        <v>I열의 환율적용방법 선택</v>
      </c>
      <c r="K2632" s="495">
        <f t="shared" si="41"/>
        <v>0</v>
      </c>
      <c r="L2632" s="491"/>
      <c r="M2632" s="496"/>
      <c r="N2632" s="496"/>
    </row>
    <row r="2633" spans="1:14" x14ac:dyDescent="0.3">
      <c r="A2633" s="490"/>
      <c r="B2633" s="490"/>
      <c r="C2633" s="673" t="e">
        <f>VLOOKUP(F2633,DB!$D$4:$G$403,4,FALSE)</f>
        <v>#N/A</v>
      </c>
      <c r="D2633" s="674" t="e">
        <f>VLOOKUP(F2633,DB!$D$4:$G$403,3,FALSE)</f>
        <v>#N/A</v>
      </c>
      <c r="E2633" s="675" t="e">
        <f>VLOOKUP(F2633,DB!$D$4:$G$403,2,FALSE)</f>
        <v>#N/A</v>
      </c>
      <c r="F2633" s="491"/>
      <c r="G2633" s="491"/>
      <c r="H2633" s="492"/>
      <c r="I2633" s="493"/>
      <c r="J2633" s="494" t="str">
        <f>IF(I2633="","I열의 환율적용방법 선택",IF(I2633="개별환율", "직접입력 하세요.", IF(OR(I2633="가중평균환율",I2633="송금환율"), "직접입력 하세요.", IF(I2633="원화집행", 1, IF(I2633="월별평균환율(미화)",VLOOKUP(MONTH(A2633),월별평균환율!$B$34:$D$45,2,0), IF(I2633="월별평균환율(현지화)",VLOOKUP(MONTH(A2633),월별평균환율!$B$34:$D$45,3,0)))))))</f>
        <v>I열의 환율적용방법 선택</v>
      </c>
      <c r="K2633" s="495">
        <f t="shared" si="41"/>
        <v>0</v>
      </c>
      <c r="L2633" s="491"/>
      <c r="M2633" s="496"/>
      <c r="N2633" s="496"/>
    </row>
    <row r="2634" spans="1:14" x14ac:dyDescent="0.3">
      <c r="A2634" s="490"/>
      <c r="B2634" s="490"/>
      <c r="C2634" s="673" t="e">
        <f>VLOOKUP(F2634,DB!$D$4:$G$403,4,FALSE)</f>
        <v>#N/A</v>
      </c>
      <c r="D2634" s="674" t="e">
        <f>VLOOKUP(F2634,DB!$D$4:$G$403,3,FALSE)</f>
        <v>#N/A</v>
      </c>
      <c r="E2634" s="675" t="e">
        <f>VLOOKUP(F2634,DB!$D$4:$G$403,2,FALSE)</f>
        <v>#N/A</v>
      </c>
      <c r="F2634" s="491"/>
      <c r="G2634" s="491"/>
      <c r="H2634" s="492"/>
      <c r="I2634" s="493"/>
      <c r="J2634" s="494" t="str">
        <f>IF(I2634="","I열의 환율적용방법 선택",IF(I2634="개별환율", "직접입력 하세요.", IF(OR(I2634="가중평균환율",I2634="송금환율"), "직접입력 하세요.", IF(I2634="원화집행", 1, IF(I2634="월별평균환율(미화)",VLOOKUP(MONTH(A2634),월별평균환율!$B$34:$D$45,2,0), IF(I2634="월별평균환율(현지화)",VLOOKUP(MONTH(A2634),월별평균환율!$B$34:$D$45,3,0)))))))</f>
        <v>I열의 환율적용방법 선택</v>
      </c>
      <c r="K2634" s="495">
        <f t="shared" si="41"/>
        <v>0</v>
      </c>
      <c r="L2634" s="491"/>
      <c r="M2634" s="496"/>
      <c r="N2634" s="496"/>
    </row>
    <row r="2635" spans="1:14" x14ac:dyDescent="0.3">
      <c r="A2635" s="490"/>
      <c r="B2635" s="490"/>
      <c r="C2635" s="673" t="e">
        <f>VLOOKUP(F2635,DB!$D$4:$G$403,4,FALSE)</f>
        <v>#N/A</v>
      </c>
      <c r="D2635" s="674" t="e">
        <f>VLOOKUP(F2635,DB!$D$4:$G$403,3,FALSE)</f>
        <v>#N/A</v>
      </c>
      <c r="E2635" s="675" t="e">
        <f>VLOOKUP(F2635,DB!$D$4:$G$403,2,FALSE)</f>
        <v>#N/A</v>
      </c>
      <c r="F2635" s="491"/>
      <c r="G2635" s="491"/>
      <c r="H2635" s="492"/>
      <c r="I2635" s="493"/>
      <c r="J2635" s="494" t="str">
        <f>IF(I2635="","I열의 환율적용방법 선택",IF(I2635="개별환율", "직접입력 하세요.", IF(OR(I2635="가중평균환율",I2635="송금환율"), "직접입력 하세요.", IF(I2635="원화집행", 1, IF(I2635="월별평균환율(미화)",VLOOKUP(MONTH(A2635),월별평균환율!$B$34:$D$45,2,0), IF(I2635="월별평균환율(현지화)",VLOOKUP(MONTH(A2635),월별평균환율!$B$34:$D$45,3,0)))))))</f>
        <v>I열의 환율적용방법 선택</v>
      </c>
      <c r="K2635" s="495">
        <f t="shared" si="41"/>
        <v>0</v>
      </c>
      <c r="L2635" s="491"/>
      <c r="M2635" s="496"/>
      <c r="N2635" s="496"/>
    </row>
    <row r="2636" spans="1:14" x14ac:dyDescent="0.3">
      <c r="A2636" s="490"/>
      <c r="B2636" s="490"/>
      <c r="C2636" s="673" t="e">
        <f>VLOOKUP(F2636,DB!$D$4:$G$403,4,FALSE)</f>
        <v>#N/A</v>
      </c>
      <c r="D2636" s="674" t="e">
        <f>VLOOKUP(F2636,DB!$D$4:$G$403,3,FALSE)</f>
        <v>#N/A</v>
      </c>
      <c r="E2636" s="675" t="e">
        <f>VLOOKUP(F2636,DB!$D$4:$G$403,2,FALSE)</f>
        <v>#N/A</v>
      </c>
      <c r="F2636" s="491"/>
      <c r="G2636" s="491"/>
      <c r="H2636" s="492"/>
      <c r="I2636" s="493"/>
      <c r="J2636" s="494" t="str">
        <f>IF(I2636="","I열의 환율적용방법 선택",IF(I2636="개별환율", "직접입력 하세요.", IF(OR(I2636="가중평균환율",I2636="송금환율"), "직접입력 하세요.", IF(I2636="원화집행", 1, IF(I2636="월별평균환율(미화)",VLOOKUP(MONTH(A2636),월별평균환율!$B$34:$D$45,2,0), IF(I2636="월별평균환율(현지화)",VLOOKUP(MONTH(A2636),월별평균환율!$B$34:$D$45,3,0)))))))</f>
        <v>I열의 환율적용방법 선택</v>
      </c>
      <c r="K2636" s="495">
        <f t="shared" si="41"/>
        <v>0</v>
      </c>
      <c r="L2636" s="491"/>
      <c r="M2636" s="496"/>
      <c r="N2636" s="496"/>
    </row>
    <row r="2637" spans="1:14" x14ac:dyDescent="0.3">
      <c r="A2637" s="490"/>
      <c r="B2637" s="490"/>
      <c r="C2637" s="673" t="e">
        <f>VLOOKUP(F2637,DB!$D$4:$G$403,4,FALSE)</f>
        <v>#N/A</v>
      </c>
      <c r="D2637" s="674" t="e">
        <f>VLOOKUP(F2637,DB!$D$4:$G$403,3,FALSE)</f>
        <v>#N/A</v>
      </c>
      <c r="E2637" s="675" t="e">
        <f>VLOOKUP(F2637,DB!$D$4:$G$403,2,FALSE)</f>
        <v>#N/A</v>
      </c>
      <c r="F2637" s="491"/>
      <c r="G2637" s="491"/>
      <c r="H2637" s="492"/>
      <c r="I2637" s="493"/>
      <c r="J2637" s="494" t="str">
        <f>IF(I2637="","I열의 환율적용방법 선택",IF(I2637="개별환율", "직접입력 하세요.", IF(OR(I2637="가중평균환율",I2637="송금환율"), "직접입력 하세요.", IF(I2637="원화집행", 1, IF(I2637="월별평균환율(미화)",VLOOKUP(MONTH(A2637),월별평균환율!$B$34:$D$45,2,0), IF(I2637="월별평균환율(현지화)",VLOOKUP(MONTH(A2637),월별평균환율!$B$34:$D$45,3,0)))))))</f>
        <v>I열의 환율적용방법 선택</v>
      </c>
      <c r="K2637" s="495">
        <f t="shared" si="41"/>
        <v>0</v>
      </c>
      <c r="L2637" s="491"/>
      <c r="M2637" s="496"/>
      <c r="N2637" s="496"/>
    </row>
    <row r="2638" spans="1:14" x14ac:dyDescent="0.3">
      <c r="A2638" s="490"/>
      <c r="B2638" s="490"/>
      <c r="C2638" s="673" t="e">
        <f>VLOOKUP(F2638,DB!$D$4:$G$403,4,FALSE)</f>
        <v>#N/A</v>
      </c>
      <c r="D2638" s="674" t="e">
        <f>VLOOKUP(F2638,DB!$D$4:$G$403,3,FALSE)</f>
        <v>#N/A</v>
      </c>
      <c r="E2638" s="675" t="e">
        <f>VLOOKUP(F2638,DB!$D$4:$G$403,2,FALSE)</f>
        <v>#N/A</v>
      </c>
      <c r="F2638" s="491"/>
      <c r="G2638" s="491"/>
      <c r="H2638" s="492"/>
      <c r="I2638" s="493"/>
      <c r="J2638" s="494" t="str">
        <f>IF(I2638="","I열의 환율적용방법 선택",IF(I2638="개별환율", "직접입력 하세요.", IF(OR(I2638="가중평균환율",I2638="송금환율"), "직접입력 하세요.", IF(I2638="원화집행", 1, IF(I2638="월별평균환율(미화)",VLOOKUP(MONTH(A2638),월별평균환율!$B$34:$D$45,2,0), IF(I2638="월별평균환율(현지화)",VLOOKUP(MONTH(A2638),월별평균환율!$B$34:$D$45,3,0)))))))</f>
        <v>I열의 환율적용방법 선택</v>
      </c>
      <c r="K2638" s="495">
        <f t="shared" si="41"/>
        <v>0</v>
      </c>
      <c r="L2638" s="491"/>
      <c r="M2638" s="496"/>
      <c r="N2638" s="496"/>
    </row>
    <row r="2639" spans="1:14" x14ac:dyDescent="0.3">
      <c r="A2639" s="490"/>
      <c r="B2639" s="490"/>
      <c r="C2639" s="673" t="e">
        <f>VLOOKUP(F2639,DB!$D$4:$G$403,4,FALSE)</f>
        <v>#N/A</v>
      </c>
      <c r="D2639" s="674" t="e">
        <f>VLOOKUP(F2639,DB!$D$4:$G$403,3,FALSE)</f>
        <v>#N/A</v>
      </c>
      <c r="E2639" s="675" t="e">
        <f>VLOOKUP(F2639,DB!$D$4:$G$403,2,FALSE)</f>
        <v>#N/A</v>
      </c>
      <c r="F2639" s="491"/>
      <c r="G2639" s="491"/>
      <c r="H2639" s="492"/>
      <c r="I2639" s="493"/>
      <c r="J2639" s="494" t="str">
        <f>IF(I2639="","I열의 환율적용방법 선택",IF(I2639="개별환율", "직접입력 하세요.", IF(OR(I2639="가중평균환율",I2639="송금환율"), "직접입력 하세요.", IF(I2639="원화집행", 1, IF(I2639="월별평균환율(미화)",VLOOKUP(MONTH(A2639),월별평균환율!$B$34:$D$45,2,0), IF(I2639="월별평균환율(현지화)",VLOOKUP(MONTH(A2639),월별평균환율!$B$34:$D$45,3,0)))))))</f>
        <v>I열의 환율적용방법 선택</v>
      </c>
      <c r="K2639" s="495">
        <f t="shared" si="41"/>
        <v>0</v>
      </c>
      <c r="L2639" s="491"/>
      <c r="M2639" s="496"/>
      <c r="N2639" s="496"/>
    </row>
    <row r="2640" spans="1:14" x14ac:dyDescent="0.3">
      <c r="A2640" s="490"/>
      <c r="B2640" s="490"/>
      <c r="C2640" s="673" t="e">
        <f>VLOOKUP(F2640,DB!$D$4:$G$403,4,FALSE)</f>
        <v>#N/A</v>
      </c>
      <c r="D2640" s="674" t="e">
        <f>VLOOKUP(F2640,DB!$D$4:$G$403,3,FALSE)</f>
        <v>#N/A</v>
      </c>
      <c r="E2640" s="675" t="e">
        <f>VLOOKUP(F2640,DB!$D$4:$G$403,2,FALSE)</f>
        <v>#N/A</v>
      </c>
      <c r="F2640" s="491"/>
      <c r="G2640" s="491"/>
      <c r="H2640" s="492"/>
      <c r="I2640" s="493"/>
      <c r="J2640" s="494" t="str">
        <f>IF(I2640="","I열의 환율적용방법 선택",IF(I2640="개별환율", "직접입력 하세요.", IF(OR(I2640="가중평균환율",I2640="송금환율"), "직접입력 하세요.", IF(I2640="원화집행", 1, IF(I2640="월별평균환율(미화)",VLOOKUP(MONTH(A2640),월별평균환율!$B$34:$D$45,2,0), IF(I2640="월별평균환율(현지화)",VLOOKUP(MONTH(A2640),월별평균환율!$B$34:$D$45,3,0)))))))</f>
        <v>I열의 환율적용방법 선택</v>
      </c>
      <c r="K2640" s="495">
        <f t="shared" si="41"/>
        <v>0</v>
      </c>
      <c r="L2640" s="491"/>
      <c r="M2640" s="496"/>
      <c r="N2640" s="496"/>
    </row>
    <row r="2641" spans="1:14" x14ac:dyDescent="0.3">
      <c r="A2641" s="490"/>
      <c r="B2641" s="490"/>
      <c r="C2641" s="673" t="e">
        <f>VLOOKUP(F2641,DB!$D$4:$G$403,4,FALSE)</f>
        <v>#N/A</v>
      </c>
      <c r="D2641" s="674" t="e">
        <f>VLOOKUP(F2641,DB!$D$4:$G$403,3,FALSE)</f>
        <v>#N/A</v>
      </c>
      <c r="E2641" s="675" t="e">
        <f>VLOOKUP(F2641,DB!$D$4:$G$403,2,FALSE)</f>
        <v>#N/A</v>
      </c>
      <c r="F2641" s="491"/>
      <c r="G2641" s="491"/>
      <c r="H2641" s="492"/>
      <c r="I2641" s="493"/>
      <c r="J2641" s="494" t="str">
        <f>IF(I2641="","I열의 환율적용방법 선택",IF(I2641="개별환율", "직접입력 하세요.", IF(OR(I2641="가중평균환율",I2641="송금환율"), "직접입력 하세요.", IF(I2641="원화집행", 1, IF(I2641="월별평균환율(미화)",VLOOKUP(MONTH(A2641),월별평균환율!$B$34:$D$45,2,0), IF(I2641="월별평균환율(현지화)",VLOOKUP(MONTH(A2641),월별평균환율!$B$34:$D$45,3,0)))))))</f>
        <v>I열의 환율적용방법 선택</v>
      </c>
      <c r="K2641" s="495">
        <f t="shared" si="41"/>
        <v>0</v>
      </c>
      <c r="L2641" s="491"/>
      <c r="M2641" s="496"/>
      <c r="N2641" s="496"/>
    </row>
    <row r="2642" spans="1:14" x14ac:dyDescent="0.3">
      <c r="A2642" s="490"/>
      <c r="B2642" s="490"/>
      <c r="C2642" s="673" t="e">
        <f>VLOOKUP(F2642,DB!$D$4:$G$403,4,FALSE)</f>
        <v>#N/A</v>
      </c>
      <c r="D2642" s="674" t="e">
        <f>VLOOKUP(F2642,DB!$D$4:$G$403,3,FALSE)</f>
        <v>#N/A</v>
      </c>
      <c r="E2642" s="675" t="e">
        <f>VLOOKUP(F2642,DB!$D$4:$G$403,2,FALSE)</f>
        <v>#N/A</v>
      </c>
      <c r="F2642" s="491"/>
      <c r="G2642" s="491"/>
      <c r="H2642" s="492"/>
      <c r="I2642" s="493"/>
      <c r="J2642" s="494" t="str">
        <f>IF(I2642="","I열의 환율적용방법 선택",IF(I2642="개별환율", "직접입력 하세요.", IF(OR(I2642="가중평균환율",I2642="송금환율"), "직접입력 하세요.", IF(I2642="원화집행", 1, IF(I2642="월별평균환율(미화)",VLOOKUP(MONTH(A2642),월별평균환율!$B$34:$D$45,2,0), IF(I2642="월별평균환율(현지화)",VLOOKUP(MONTH(A2642),월별평균환율!$B$34:$D$45,3,0)))))))</f>
        <v>I열의 환율적용방법 선택</v>
      </c>
      <c r="K2642" s="495">
        <f t="shared" si="41"/>
        <v>0</v>
      </c>
      <c r="L2642" s="491"/>
      <c r="M2642" s="496"/>
      <c r="N2642" s="496"/>
    </row>
    <row r="2643" spans="1:14" x14ac:dyDescent="0.3">
      <c r="A2643" s="490"/>
      <c r="B2643" s="490"/>
      <c r="C2643" s="673" t="e">
        <f>VLOOKUP(F2643,DB!$D$4:$G$403,4,FALSE)</f>
        <v>#N/A</v>
      </c>
      <c r="D2643" s="674" t="e">
        <f>VLOOKUP(F2643,DB!$D$4:$G$403,3,FALSE)</f>
        <v>#N/A</v>
      </c>
      <c r="E2643" s="675" t="e">
        <f>VLOOKUP(F2643,DB!$D$4:$G$403,2,FALSE)</f>
        <v>#N/A</v>
      </c>
      <c r="F2643" s="491"/>
      <c r="G2643" s="491"/>
      <c r="H2643" s="492"/>
      <c r="I2643" s="493"/>
      <c r="J2643" s="494" t="str">
        <f>IF(I2643="","I열의 환율적용방법 선택",IF(I2643="개별환율", "직접입력 하세요.", IF(OR(I2643="가중평균환율",I2643="송금환율"), "직접입력 하세요.", IF(I2643="원화집행", 1, IF(I2643="월별평균환율(미화)",VLOOKUP(MONTH(A2643),월별평균환율!$B$34:$D$45,2,0), IF(I2643="월별평균환율(현지화)",VLOOKUP(MONTH(A2643),월별평균환율!$B$34:$D$45,3,0)))))))</f>
        <v>I열의 환율적용방법 선택</v>
      </c>
      <c r="K2643" s="495">
        <f t="shared" si="41"/>
        <v>0</v>
      </c>
      <c r="L2643" s="491"/>
      <c r="M2643" s="496"/>
      <c r="N2643" s="496"/>
    </row>
    <row r="2644" spans="1:14" x14ac:dyDescent="0.3">
      <c r="A2644" s="490"/>
      <c r="B2644" s="490"/>
      <c r="C2644" s="673" t="e">
        <f>VLOOKUP(F2644,DB!$D$4:$G$403,4,FALSE)</f>
        <v>#N/A</v>
      </c>
      <c r="D2644" s="674" t="e">
        <f>VLOOKUP(F2644,DB!$D$4:$G$403,3,FALSE)</f>
        <v>#N/A</v>
      </c>
      <c r="E2644" s="675" t="e">
        <f>VLOOKUP(F2644,DB!$D$4:$G$403,2,FALSE)</f>
        <v>#N/A</v>
      </c>
      <c r="F2644" s="491"/>
      <c r="G2644" s="491"/>
      <c r="H2644" s="492"/>
      <c r="I2644" s="493"/>
      <c r="J2644" s="494" t="str">
        <f>IF(I2644="","I열의 환율적용방법 선택",IF(I2644="개별환율", "직접입력 하세요.", IF(OR(I2644="가중평균환율",I2644="송금환율"), "직접입력 하세요.", IF(I2644="원화집행", 1, IF(I2644="월별평균환율(미화)",VLOOKUP(MONTH(A2644),월별평균환율!$B$34:$D$45,2,0), IF(I2644="월별평균환율(현지화)",VLOOKUP(MONTH(A2644),월별평균환율!$B$34:$D$45,3,0)))))))</f>
        <v>I열의 환율적용방법 선택</v>
      </c>
      <c r="K2644" s="495">
        <f t="shared" si="41"/>
        <v>0</v>
      </c>
      <c r="L2644" s="491"/>
      <c r="M2644" s="496"/>
      <c r="N2644" s="496"/>
    </row>
    <row r="2645" spans="1:14" x14ac:dyDescent="0.3">
      <c r="A2645" s="490"/>
      <c r="B2645" s="490"/>
      <c r="C2645" s="673" t="e">
        <f>VLOOKUP(F2645,DB!$D$4:$G$403,4,FALSE)</f>
        <v>#N/A</v>
      </c>
      <c r="D2645" s="674" t="e">
        <f>VLOOKUP(F2645,DB!$D$4:$G$403,3,FALSE)</f>
        <v>#N/A</v>
      </c>
      <c r="E2645" s="675" t="e">
        <f>VLOOKUP(F2645,DB!$D$4:$G$403,2,FALSE)</f>
        <v>#N/A</v>
      </c>
      <c r="F2645" s="491"/>
      <c r="G2645" s="491"/>
      <c r="H2645" s="492"/>
      <c r="I2645" s="493"/>
      <c r="J2645" s="494" t="str">
        <f>IF(I2645="","I열의 환율적용방법 선택",IF(I2645="개별환율", "직접입력 하세요.", IF(OR(I2645="가중평균환율",I2645="송금환율"), "직접입력 하세요.", IF(I2645="원화집행", 1, IF(I2645="월별평균환율(미화)",VLOOKUP(MONTH(A2645),월별평균환율!$B$34:$D$45,2,0), IF(I2645="월별평균환율(현지화)",VLOOKUP(MONTH(A2645),월별평균환율!$B$34:$D$45,3,0)))))))</f>
        <v>I열의 환율적용방법 선택</v>
      </c>
      <c r="K2645" s="495">
        <f t="shared" si="41"/>
        <v>0</v>
      </c>
      <c r="L2645" s="491"/>
      <c r="M2645" s="496"/>
      <c r="N2645" s="496"/>
    </row>
    <row r="2646" spans="1:14" x14ac:dyDescent="0.3">
      <c r="A2646" s="490"/>
      <c r="B2646" s="490"/>
      <c r="C2646" s="673" t="e">
        <f>VLOOKUP(F2646,DB!$D$4:$G$403,4,FALSE)</f>
        <v>#N/A</v>
      </c>
      <c r="D2646" s="674" t="e">
        <f>VLOOKUP(F2646,DB!$D$4:$G$403,3,FALSE)</f>
        <v>#N/A</v>
      </c>
      <c r="E2646" s="675" t="e">
        <f>VLOOKUP(F2646,DB!$D$4:$G$403,2,FALSE)</f>
        <v>#N/A</v>
      </c>
      <c r="F2646" s="491"/>
      <c r="G2646" s="491"/>
      <c r="H2646" s="492"/>
      <c r="I2646" s="493"/>
      <c r="J2646" s="494" t="str">
        <f>IF(I2646="","I열의 환율적용방법 선택",IF(I2646="개별환율", "직접입력 하세요.", IF(OR(I2646="가중평균환율",I2646="송금환율"), "직접입력 하세요.", IF(I2646="원화집행", 1, IF(I2646="월별평균환율(미화)",VLOOKUP(MONTH(A2646),월별평균환율!$B$34:$D$45,2,0), IF(I2646="월별평균환율(현지화)",VLOOKUP(MONTH(A2646),월별평균환율!$B$34:$D$45,3,0)))))))</f>
        <v>I열의 환율적용방법 선택</v>
      </c>
      <c r="K2646" s="495">
        <f t="shared" si="41"/>
        <v>0</v>
      </c>
      <c r="L2646" s="491"/>
      <c r="M2646" s="496"/>
      <c r="N2646" s="496"/>
    </row>
    <row r="2647" spans="1:14" x14ac:dyDescent="0.3">
      <c r="A2647" s="490"/>
      <c r="B2647" s="490"/>
      <c r="C2647" s="673" t="e">
        <f>VLOOKUP(F2647,DB!$D$4:$G$403,4,FALSE)</f>
        <v>#N/A</v>
      </c>
      <c r="D2647" s="674" t="e">
        <f>VLOOKUP(F2647,DB!$D$4:$G$403,3,FALSE)</f>
        <v>#N/A</v>
      </c>
      <c r="E2647" s="675" t="e">
        <f>VLOOKUP(F2647,DB!$D$4:$G$403,2,FALSE)</f>
        <v>#N/A</v>
      </c>
      <c r="F2647" s="491"/>
      <c r="G2647" s="491"/>
      <c r="H2647" s="492"/>
      <c r="I2647" s="493"/>
      <c r="J2647" s="494" t="str">
        <f>IF(I2647="","I열의 환율적용방법 선택",IF(I2647="개별환율", "직접입력 하세요.", IF(OR(I2647="가중평균환율",I2647="송금환율"), "직접입력 하세요.", IF(I2647="원화집행", 1, IF(I2647="월별평균환율(미화)",VLOOKUP(MONTH(A2647),월별평균환율!$B$34:$D$45,2,0), IF(I2647="월별평균환율(현지화)",VLOOKUP(MONTH(A2647),월별평균환율!$B$34:$D$45,3,0)))))))</f>
        <v>I열의 환율적용방법 선택</v>
      </c>
      <c r="K2647" s="495">
        <f t="shared" si="41"/>
        <v>0</v>
      </c>
      <c r="L2647" s="491"/>
      <c r="M2647" s="496"/>
      <c r="N2647" s="496"/>
    </row>
    <row r="2648" spans="1:14" x14ac:dyDescent="0.3">
      <c r="A2648" s="490"/>
      <c r="B2648" s="490"/>
      <c r="C2648" s="673" t="e">
        <f>VLOOKUP(F2648,DB!$D$4:$G$403,4,FALSE)</f>
        <v>#N/A</v>
      </c>
      <c r="D2648" s="674" t="e">
        <f>VLOOKUP(F2648,DB!$D$4:$G$403,3,FALSE)</f>
        <v>#N/A</v>
      </c>
      <c r="E2648" s="675" t="e">
        <f>VLOOKUP(F2648,DB!$D$4:$G$403,2,FALSE)</f>
        <v>#N/A</v>
      </c>
      <c r="F2648" s="491"/>
      <c r="G2648" s="491"/>
      <c r="H2648" s="492"/>
      <c r="I2648" s="493"/>
      <c r="J2648" s="494" t="str">
        <f>IF(I2648="","I열의 환율적용방법 선택",IF(I2648="개별환율", "직접입력 하세요.", IF(OR(I2648="가중평균환율",I2648="송금환율"), "직접입력 하세요.", IF(I2648="원화집행", 1, IF(I2648="월별평균환율(미화)",VLOOKUP(MONTH(A2648),월별평균환율!$B$34:$D$45,2,0), IF(I2648="월별평균환율(현지화)",VLOOKUP(MONTH(A2648),월별평균환율!$B$34:$D$45,3,0)))))))</f>
        <v>I열의 환율적용방법 선택</v>
      </c>
      <c r="K2648" s="495">
        <f t="shared" si="41"/>
        <v>0</v>
      </c>
      <c r="L2648" s="491"/>
      <c r="M2648" s="496"/>
      <c r="N2648" s="496"/>
    </row>
    <row r="2649" spans="1:14" x14ac:dyDescent="0.3">
      <c r="A2649" s="490"/>
      <c r="B2649" s="490"/>
      <c r="C2649" s="673" t="e">
        <f>VLOOKUP(F2649,DB!$D$4:$G$403,4,FALSE)</f>
        <v>#N/A</v>
      </c>
      <c r="D2649" s="674" t="e">
        <f>VLOOKUP(F2649,DB!$D$4:$G$403,3,FALSE)</f>
        <v>#N/A</v>
      </c>
      <c r="E2649" s="675" t="e">
        <f>VLOOKUP(F2649,DB!$D$4:$G$403,2,FALSE)</f>
        <v>#N/A</v>
      </c>
      <c r="F2649" s="491"/>
      <c r="G2649" s="491"/>
      <c r="H2649" s="492"/>
      <c r="I2649" s="493"/>
      <c r="J2649" s="494" t="str">
        <f>IF(I2649="","I열의 환율적용방법 선택",IF(I2649="개별환율", "직접입력 하세요.", IF(OR(I2649="가중평균환율",I2649="송금환율"), "직접입력 하세요.", IF(I2649="원화집행", 1, IF(I2649="월별평균환율(미화)",VLOOKUP(MONTH(A2649),월별평균환율!$B$34:$D$45,2,0), IF(I2649="월별평균환율(현지화)",VLOOKUP(MONTH(A2649),월별평균환율!$B$34:$D$45,3,0)))))))</f>
        <v>I열의 환율적용방법 선택</v>
      </c>
      <c r="K2649" s="495">
        <f t="shared" si="41"/>
        <v>0</v>
      </c>
      <c r="L2649" s="491"/>
      <c r="M2649" s="496"/>
      <c r="N2649" s="496"/>
    </row>
    <row r="2650" spans="1:14" x14ac:dyDescent="0.3">
      <c r="A2650" s="490"/>
      <c r="B2650" s="490"/>
      <c r="C2650" s="673" t="e">
        <f>VLOOKUP(F2650,DB!$D$4:$G$403,4,FALSE)</f>
        <v>#N/A</v>
      </c>
      <c r="D2650" s="674" t="e">
        <f>VLOOKUP(F2650,DB!$D$4:$G$403,3,FALSE)</f>
        <v>#N/A</v>
      </c>
      <c r="E2650" s="675" t="e">
        <f>VLOOKUP(F2650,DB!$D$4:$G$403,2,FALSE)</f>
        <v>#N/A</v>
      </c>
      <c r="F2650" s="491"/>
      <c r="G2650" s="491"/>
      <c r="H2650" s="492"/>
      <c r="I2650" s="493"/>
      <c r="J2650" s="494" t="str">
        <f>IF(I2650="","I열의 환율적용방법 선택",IF(I2650="개별환율", "직접입력 하세요.", IF(OR(I2650="가중평균환율",I2650="송금환율"), "직접입력 하세요.", IF(I2650="원화집행", 1, IF(I2650="월별평균환율(미화)",VLOOKUP(MONTH(A2650),월별평균환율!$B$34:$D$45,2,0), IF(I2650="월별평균환율(현지화)",VLOOKUP(MONTH(A2650),월별평균환율!$B$34:$D$45,3,0)))))))</f>
        <v>I열의 환율적용방법 선택</v>
      </c>
      <c r="K2650" s="495">
        <f t="shared" si="41"/>
        <v>0</v>
      </c>
      <c r="L2650" s="491"/>
      <c r="M2650" s="496"/>
      <c r="N2650" s="496"/>
    </row>
    <row r="2651" spans="1:14" x14ac:dyDescent="0.3">
      <c r="A2651" s="490"/>
      <c r="B2651" s="490"/>
      <c r="C2651" s="673" t="e">
        <f>VLOOKUP(F2651,DB!$D$4:$G$403,4,FALSE)</f>
        <v>#N/A</v>
      </c>
      <c r="D2651" s="674" t="e">
        <f>VLOOKUP(F2651,DB!$D$4:$G$403,3,FALSE)</f>
        <v>#N/A</v>
      </c>
      <c r="E2651" s="675" t="e">
        <f>VLOOKUP(F2651,DB!$D$4:$G$403,2,FALSE)</f>
        <v>#N/A</v>
      </c>
      <c r="F2651" s="491"/>
      <c r="G2651" s="491"/>
      <c r="H2651" s="492"/>
      <c r="I2651" s="493"/>
      <c r="J2651" s="494" t="str">
        <f>IF(I2651="","I열의 환율적용방법 선택",IF(I2651="개별환율", "직접입력 하세요.", IF(OR(I2651="가중평균환율",I2651="송금환율"), "직접입력 하세요.", IF(I2651="원화집행", 1, IF(I2651="월별평균환율(미화)",VLOOKUP(MONTH(A2651),월별평균환율!$B$34:$D$45,2,0), IF(I2651="월별평균환율(현지화)",VLOOKUP(MONTH(A2651),월별평균환율!$B$34:$D$45,3,0)))))))</f>
        <v>I열의 환율적용방법 선택</v>
      </c>
      <c r="K2651" s="495">
        <f t="shared" si="41"/>
        <v>0</v>
      </c>
      <c r="L2651" s="491"/>
      <c r="M2651" s="496"/>
      <c r="N2651" s="496"/>
    </row>
    <row r="2652" spans="1:14" x14ac:dyDescent="0.3">
      <c r="A2652" s="490"/>
      <c r="B2652" s="490"/>
      <c r="C2652" s="673" t="e">
        <f>VLOOKUP(F2652,DB!$D$4:$G$403,4,FALSE)</f>
        <v>#N/A</v>
      </c>
      <c r="D2652" s="674" t="e">
        <f>VLOOKUP(F2652,DB!$D$4:$G$403,3,FALSE)</f>
        <v>#N/A</v>
      </c>
      <c r="E2652" s="675" t="e">
        <f>VLOOKUP(F2652,DB!$D$4:$G$403,2,FALSE)</f>
        <v>#N/A</v>
      </c>
      <c r="F2652" s="491"/>
      <c r="G2652" s="491"/>
      <c r="H2652" s="492"/>
      <c r="I2652" s="493"/>
      <c r="J2652" s="494" t="str">
        <f>IF(I2652="","I열의 환율적용방법 선택",IF(I2652="개별환율", "직접입력 하세요.", IF(OR(I2652="가중평균환율",I2652="송금환율"), "직접입력 하세요.", IF(I2652="원화집행", 1, IF(I2652="월별평균환율(미화)",VLOOKUP(MONTH(A2652),월별평균환율!$B$34:$D$45,2,0), IF(I2652="월별평균환율(현지화)",VLOOKUP(MONTH(A2652),월별평균환율!$B$34:$D$45,3,0)))))))</f>
        <v>I열의 환율적용방법 선택</v>
      </c>
      <c r="K2652" s="495">
        <f t="shared" si="41"/>
        <v>0</v>
      </c>
      <c r="L2652" s="491"/>
      <c r="M2652" s="496"/>
      <c r="N2652" s="496"/>
    </row>
    <row r="2653" spans="1:14" x14ac:dyDescent="0.3">
      <c r="A2653" s="490"/>
      <c r="B2653" s="490"/>
      <c r="C2653" s="673" t="e">
        <f>VLOOKUP(F2653,DB!$D$4:$G$403,4,FALSE)</f>
        <v>#N/A</v>
      </c>
      <c r="D2653" s="674" t="e">
        <f>VLOOKUP(F2653,DB!$D$4:$G$403,3,FALSE)</f>
        <v>#N/A</v>
      </c>
      <c r="E2653" s="675" t="e">
        <f>VLOOKUP(F2653,DB!$D$4:$G$403,2,FALSE)</f>
        <v>#N/A</v>
      </c>
      <c r="F2653" s="491"/>
      <c r="G2653" s="491"/>
      <c r="H2653" s="492"/>
      <c r="I2653" s="493"/>
      <c r="J2653" s="494" t="str">
        <f>IF(I2653="","I열의 환율적용방법 선택",IF(I2653="개별환율", "직접입력 하세요.", IF(OR(I2653="가중평균환율",I2653="송금환율"), "직접입력 하세요.", IF(I2653="원화집행", 1, IF(I2653="월별평균환율(미화)",VLOOKUP(MONTH(A2653),월별평균환율!$B$34:$D$45,2,0), IF(I2653="월별평균환율(현지화)",VLOOKUP(MONTH(A2653),월별평균환율!$B$34:$D$45,3,0)))))))</f>
        <v>I열의 환율적용방법 선택</v>
      </c>
      <c r="K2653" s="495">
        <f t="shared" si="41"/>
        <v>0</v>
      </c>
      <c r="L2653" s="491"/>
      <c r="M2653" s="496"/>
      <c r="N2653" s="496"/>
    </row>
    <row r="2654" spans="1:14" x14ac:dyDescent="0.3">
      <c r="A2654" s="490"/>
      <c r="B2654" s="490"/>
      <c r="C2654" s="673" t="e">
        <f>VLOOKUP(F2654,DB!$D$4:$G$403,4,FALSE)</f>
        <v>#N/A</v>
      </c>
      <c r="D2654" s="674" t="e">
        <f>VLOOKUP(F2654,DB!$D$4:$G$403,3,FALSE)</f>
        <v>#N/A</v>
      </c>
      <c r="E2654" s="675" t="e">
        <f>VLOOKUP(F2654,DB!$D$4:$G$403,2,FALSE)</f>
        <v>#N/A</v>
      </c>
      <c r="F2654" s="491"/>
      <c r="G2654" s="491"/>
      <c r="H2654" s="492"/>
      <c r="I2654" s="493"/>
      <c r="J2654" s="494" t="str">
        <f>IF(I2654="","I열의 환율적용방법 선택",IF(I2654="개별환율", "직접입력 하세요.", IF(OR(I2654="가중평균환율",I2654="송금환율"), "직접입력 하세요.", IF(I2654="원화집행", 1, IF(I2654="월별평균환율(미화)",VLOOKUP(MONTH(A2654),월별평균환율!$B$34:$D$45,2,0), IF(I2654="월별평균환율(현지화)",VLOOKUP(MONTH(A2654),월별평균환율!$B$34:$D$45,3,0)))))))</f>
        <v>I열의 환율적용방법 선택</v>
      </c>
      <c r="K2654" s="495">
        <f t="shared" si="41"/>
        <v>0</v>
      </c>
      <c r="L2654" s="491"/>
      <c r="M2654" s="496"/>
      <c r="N2654" s="496"/>
    </row>
    <row r="2655" spans="1:14" x14ac:dyDescent="0.3">
      <c r="A2655" s="490"/>
      <c r="B2655" s="490"/>
      <c r="C2655" s="673" t="e">
        <f>VLOOKUP(F2655,DB!$D$4:$G$403,4,FALSE)</f>
        <v>#N/A</v>
      </c>
      <c r="D2655" s="674" t="e">
        <f>VLOOKUP(F2655,DB!$D$4:$G$403,3,FALSE)</f>
        <v>#N/A</v>
      </c>
      <c r="E2655" s="675" t="e">
        <f>VLOOKUP(F2655,DB!$D$4:$G$403,2,FALSE)</f>
        <v>#N/A</v>
      </c>
      <c r="F2655" s="491"/>
      <c r="G2655" s="491"/>
      <c r="H2655" s="492"/>
      <c r="I2655" s="493"/>
      <c r="J2655" s="494" t="str">
        <f>IF(I2655="","I열의 환율적용방법 선택",IF(I2655="개별환율", "직접입력 하세요.", IF(OR(I2655="가중평균환율",I2655="송금환율"), "직접입력 하세요.", IF(I2655="원화집행", 1, IF(I2655="월별평균환율(미화)",VLOOKUP(MONTH(A2655),월별평균환율!$B$34:$D$45,2,0), IF(I2655="월별평균환율(현지화)",VLOOKUP(MONTH(A2655),월별평균환율!$B$34:$D$45,3,0)))))))</f>
        <v>I열의 환율적용방법 선택</v>
      </c>
      <c r="K2655" s="495">
        <f t="shared" si="41"/>
        <v>0</v>
      </c>
      <c r="L2655" s="491"/>
      <c r="M2655" s="496"/>
      <c r="N2655" s="496"/>
    </row>
    <row r="2656" spans="1:14" x14ac:dyDescent="0.3">
      <c r="A2656" s="490"/>
      <c r="B2656" s="490"/>
      <c r="C2656" s="673" t="e">
        <f>VLOOKUP(F2656,DB!$D$4:$G$403,4,FALSE)</f>
        <v>#N/A</v>
      </c>
      <c r="D2656" s="674" t="e">
        <f>VLOOKUP(F2656,DB!$D$4:$G$403,3,FALSE)</f>
        <v>#N/A</v>
      </c>
      <c r="E2656" s="675" t="e">
        <f>VLOOKUP(F2656,DB!$D$4:$G$403,2,FALSE)</f>
        <v>#N/A</v>
      </c>
      <c r="F2656" s="491"/>
      <c r="G2656" s="491"/>
      <c r="H2656" s="492"/>
      <c r="I2656" s="493"/>
      <c r="J2656" s="494" t="str">
        <f>IF(I2656="","I열의 환율적용방법 선택",IF(I2656="개별환율", "직접입력 하세요.", IF(OR(I2656="가중평균환율",I2656="송금환율"), "직접입력 하세요.", IF(I2656="원화집행", 1, IF(I2656="월별평균환율(미화)",VLOOKUP(MONTH(A2656),월별평균환율!$B$34:$D$45,2,0), IF(I2656="월별평균환율(현지화)",VLOOKUP(MONTH(A2656),월별평균환율!$B$34:$D$45,3,0)))))))</f>
        <v>I열의 환율적용방법 선택</v>
      </c>
      <c r="K2656" s="495">
        <f t="shared" si="41"/>
        <v>0</v>
      </c>
      <c r="L2656" s="491"/>
      <c r="M2656" s="496"/>
      <c r="N2656" s="496"/>
    </row>
    <row r="2657" spans="1:14" x14ac:dyDescent="0.3">
      <c r="A2657" s="490"/>
      <c r="B2657" s="490"/>
      <c r="C2657" s="673" t="e">
        <f>VLOOKUP(F2657,DB!$D$4:$G$403,4,FALSE)</f>
        <v>#N/A</v>
      </c>
      <c r="D2657" s="674" t="e">
        <f>VLOOKUP(F2657,DB!$D$4:$G$403,3,FALSE)</f>
        <v>#N/A</v>
      </c>
      <c r="E2657" s="675" t="e">
        <f>VLOOKUP(F2657,DB!$D$4:$G$403,2,FALSE)</f>
        <v>#N/A</v>
      </c>
      <c r="F2657" s="491"/>
      <c r="G2657" s="491"/>
      <c r="H2657" s="492"/>
      <c r="I2657" s="493"/>
      <c r="J2657" s="494" t="str">
        <f>IF(I2657="","I열의 환율적용방법 선택",IF(I2657="개별환율", "직접입력 하세요.", IF(OR(I2657="가중평균환율",I2657="송금환율"), "직접입력 하세요.", IF(I2657="원화집행", 1, IF(I2657="월별평균환율(미화)",VLOOKUP(MONTH(A2657),월별평균환율!$B$34:$D$45,2,0), IF(I2657="월별평균환율(현지화)",VLOOKUP(MONTH(A2657),월별평균환율!$B$34:$D$45,3,0)))))))</f>
        <v>I열의 환율적용방법 선택</v>
      </c>
      <c r="K2657" s="495">
        <f t="shared" si="41"/>
        <v>0</v>
      </c>
      <c r="L2657" s="491"/>
      <c r="M2657" s="496"/>
      <c r="N2657" s="496"/>
    </row>
    <row r="2658" spans="1:14" x14ac:dyDescent="0.3">
      <c r="A2658" s="490"/>
      <c r="B2658" s="490"/>
      <c r="C2658" s="673" t="e">
        <f>VLOOKUP(F2658,DB!$D$4:$G$403,4,FALSE)</f>
        <v>#N/A</v>
      </c>
      <c r="D2658" s="674" t="e">
        <f>VLOOKUP(F2658,DB!$D$4:$G$403,3,FALSE)</f>
        <v>#N/A</v>
      </c>
      <c r="E2658" s="675" t="e">
        <f>VLOOKUP(F2658,DB!$D$4:$G$403,2,FALSE)</f>
        <v>#N/A</v>
      </c>
      <c r="F2658" s="491"/>
      <c r="G2658" s="491"/>
      <c r="H2658" s="492"/>
      <c r="I2658" s="493"/>
      <c r="J2658" s="494" t="str">
        <f>IF(I2658="","I열의 환율적용방법 선택",IF(I2658="개별환율", "직접입력 하세요.", IF(OR(I2658="가중평균환율",I2658="송금환율"), "직접입력 하세요.", IF(I2658="원화집행", 1, IF(I2658="월별평균환율(미화)",VLOOKUP(MONTH(A2658),월별평균환율!$B$34:$D$45,2,0), IF(I2658="월별평균환율(현지화)",VLOOKUP(MONTH(A2658),월별평균환율!$B$34:$D$45,3,0)))))))</f>
        <v>I열의 환율적용방법 선택</v>
      </c>
      <c r="K2658" s="495">
        <f t="shared" si="41"/>
        <v>0</v>
      </c>
      <c r="L2658" s="491"/>
      <c r="M2658" s="496"/>
      <c r="N2658" s="496"/>
    </row>
    <row r="2659" spans="1:14" x14ac:dyDescent="0.3">
      <c r="A2659" s="490"/>
      <c r="B2659" s="490"/>
      <c r="C2659" s="673" t="e">
        <f>VLOOKUP(F2659,DB!$D$4:$G$403,4,FALSE)</f>
        <v>#N/A</v>
      </c>
      <c r="D2659" s="674" t="e">
        <f>VLOOKUP(F2659,DB!$D$4:$G$403,3,FALSE)</f>
        <v>#N/A</v>
      </c>
      <c r="E2659" s="675" t="e">
        <f>VLOOKUP(F2659,DB!$D$4:$G$403,2,FALSE)</f>
        <v>#N/A</v>
      </c>
      <c r="F2659" s="491"/>
      <c r="G2659" s="491"/>
      <c r="H2659" s="492"/>
      <c r="I2659" s="493"/>
      <c r="J2659" s="494" t="str">
        <f>IF(I2659="","I열의 환율적용방법 선택",IF(I2659="개별환율", "직접입력 하세요.", IF(OR(I2659="가중평균환율",I2659="송금환율"), "직접입력 하세요.", IF(I2659="원화집행", 1, IF(I2659="월별평균환율(미화)",VLOOKUP(MONTH(A2659),월별평균환율!$B$34:$D$45,2,0), IF(I2659="월별평균환율(현지화)",VLOOKUP(MONTH(A2659),월별평균환율!$B$34:$D$45,3,0)))))))</f>
        <v>I열의 환율적용방법 선택</v>
      </c>
      <c r="K2659" s="495">
        <f t="shared" si="41"/>
        <v>0</v>
      </c>
      <c r="L2659" s="491"/>
      <c r="M2659" s="496"/>
      <c r="N2659" s="496"/>
    </row>
    <row r="2660" spans="1:14" x14ac:dyDescent="0.3">
      <c r="A2660" s="490"/>
      <c r="B2660" s="490"/>
      <c r="C2660" s="673" t="e">
        <f>VLOOKUP(F2660,DB!$D$4:$G$403,4,FALSE)</f>
        <v>#N/A</v>
      </c>
      <c r="D2660" s="674" t="e">
        <f>VLOOKUP(F2660,DB!$D$4:$G$403,3,FALSE)</f>
        <v>#N/A</v>
      </c>
      <c r="E2660" s="675" t="e">
        <f>VLOOKUP(F2660,DB!$D$4:$G$403,2,FALSE)</f>
        <v>#N/A</v>
      </c>
      <c r="F2660" s="491"/>
      <c r="G2660" s="491"/>
      <c r="H2660" s="492"/>
      <c r="I2660" s="493"/>
      <c r="J2660" s="494" t="str">
        <f>IF(I2660="","I열의 환율적용방법 선택",IF(I2660="개별환율", "직접입력 하세요.", IF(OR(I2660="가중평균환율",I2660="송금환율"), "직접입력 하세요.", IF(I2660="원화집행", 1, IF(I2660="월별평균환율(미화)",VLOOKUP(MONTH(A2660),월별평균환율!$B$34:$D$45,2,0), IF(I2660="월별평균환율(현지화)",VLOOKUP(MONTH(A2660),월별평균환율!$B$34:$D$45,3,0)))))))</f>
        <v>I열의 환율적용방법 선택</v>
      </c>
      <c r="K2660" s="495">
        <f t="shared" si="41"/>
        <v>0</v>
      </c>
      <c r="L2660" s="491"/>
      <c r="M2660" s="496"/>
      <c r="N2660" s="496"/>
    </row>
    <row r="2661" spans="1:14" x14ac:dyDescent="0.3">
      <c r="A2661" s="490"/>
      <c r="B2661" s="490"/>
      <c r="C2661" s="673" t="e">
        <f>VLOOKUP(F2661,DB!$D$4:$G$403,4,FALSE)</f>
        <v>#N/A</v>
      </c>
      <c r="D2661" s="674" t="e">
        <f>VLOOKUP(F2661,DB!$D$4:$G$403,3,FALSE)</f>
        <v>#N/A</v>
      </c>
      <c r="E2661" s="675" t="e">
        <f>VLOOKUP(F2661,DB!$D$4:$G$403,2,FALSE)</f>
        <v>#N/A</v>
      </c>
      <c r="F2661" s="491"/>
      <c r="G2661" s="491"/>
      <c r="H2661" s="492"/>
      <c r="I2661" s="493"/>
      <c r="J2661" s="494" t="str">
        <f>IF(I2661="","I열의 환율적용방법 선택",IF(I2661="개별환율", "직접입력 하세요.", IF(OR(I2661="가중평균환율",I2661="송금환율"), "직접입력 하세요.", IF(I2661="원화집행", 1, IF(I2661="월별평균환율(미화)",VLOOKUP(MONTH(A2661),월별평균환율!$B$34:$D$45,2,0), IF(I2661="월별평균환율(현지화)",VLOOKUP(MONTH(A2661),월별평균환율!$B$34:$D$45,3,0)))))))</f>
        <v>I열의 환율적용방법 선택</v>
      </c>
      <c r="K2661" s="495">
        <f t="shared" si="41"/>
        <v>0</v>
      </c>
      <c r="L2661" s="491"/>
      <c r="M2661" s="496"/>
      <c r="N2661" s="496"/>
    </row>
    <row r="2662" spans="1:14" x14ac:dyDescent="0.3">
      <c r="A2662" s="490"/>
      <c r="B2662" s="490"/>
      <c r="C2662" s="673" t="e">
        <f>VLOOKUP(F2662,DB!$D$4:$G$403,4,FALSE)</f>
        <v>#N/A</v>
      </c>
      <c r="D2662" s="674" t="e">
        <f>VLOOKUP(F2662,DB!$D$4:$G$403,3,FALSE)</f>
        <v>#N/A</v>
      </c>
      <c r="E2662" s="675" t="e">
        <f>VLOOKUP(F2662,DB!$D$4:$G$403,2,FALSE)</f>
        <v>#N/A</v>
      </c>
      <c r="F2662" s="491"/>
      <c r="G2662" s="491"/>
      <c r="H2662" s="492"/>
      <c r="I2662" s="493"/>
      <c r="J2662" s="494" t="str">
        <f>IF(I2662="","I열의 환율적용방법 선택",IF(I2662="개별환율", "직접입력 하세요.", IF(OR(I2662="가중평균환율",I2662="송금환율"), "직접입력 하세요.", IF(I2662="원화집행", 1, IF(I2662="월별평균환율(미화)",VLOOKUP(MONTH(A2662),월별평균환율!$B$34:$D$45,2,0), IF(I2662="월별평균환율(현지화)",VLOOKUP(MONTH(A2662),월별평균환율!$B$34:$D$45,3,0)))))))</f>
        <v>I열의 환율적용방법 선택</v>
      </c>
      <c r="K2662" s="495">
        <f t="shared" si="41"/>
        <v>0</v>
      </c>
      <c r="L2662" s="491"/>
      <c r="M2662" s="496"/>
      <c r="N2662" s="496"/>
    </row>
    <row r="2663" spans="1:14" x14ac:dyDescent="0.3">
      <c r="A2663" s="490"/>
      <c r="B2663" s="490"/>
      <c r="C2663" s="673" t="e">
        <f>VLOOKUP(F2663,DB!$D$4:$G$403,4,FALSE)</f>
        <v>#N/A</v>
      </c>
      <c r="D2663" s="674" t="e">
        <f>VLOOKUP(F2663,DB!$D$4:$G$403,3,FALSE)</f>
        <v>#N/A</v>
      </c>
      <c r="E2663" s="675" t="e">
        <f>VLOOKUP(F2663,DB!$D$4:$G$403,2,FALSE)</f>
        <v>#N/A</v>
      </c>
      <c r="F2663" s="491"/>
      <c r="G2663" s="491"/>
      <c r="H2663" s="492"/>
      <c r="I2663" s="493"/>
      <c r="J2663" s="494" t="str">
        <f>IF(I2663="","I열의 환율적용방법 선택",IF(I2663="개별환율", "직접입력 하세요.", IF(OR(I2663="가중평균환율",I2663="송금환율"), "직접입력 하세요.", IF(I2663="원화집행", 1, IF(I2663="월별평균환율(미화)",VLOOKUP(MONTH(A2663),월별평균환율!$B$34:$D$45,2,0), IF(I2663="월별평균환율(현지화)",VLOOKUP(MONTH(A2663),월별평균환율!$B$34:$D$45,3,0)))))))</f>
        <v>I열의 환율적용방법 선택</v>
      </c>
      <c r="K2663" s="495">
        <f t="shared" si="41"/>
        <v>0</v>
      </c>
      <c r="L2663" s="491"/>
      <c r="M2663" s="496"/>
      <c r="N2663" s="496"/>
    </row>
    <row r="2664" spans="1:14" x14ac:dyDescent="0.3">
      <c r="A2664" s="490"/>
      <c r="B2664" s="490"/>
      <c r="C2664" s="673" t="e">
        <f>VLOOKUP(F2664,DB!$D$4:$G$403,4,FALSE)</f>
        <v>#N/A</v>
      </c>
      <c r="D2664" s="674" t="e">
        <f>VLOOKUP(F2664,DB!$D$4:$G$403,3,FALSE)</f>
        <v>#N/A</v>
      </c>
      <c r="E2664" s="675" t="e">
        <f>VLOOKUP(F2664,DB!$D$4:$G$403,2,FALSE)</f>
        <v>#N/A</v>
      </c>
      <c r="F2664" s="491"/>
      <c r="G2664" s="491"/>
      <c r="H2664" s="492"/>
      <c r="I2664" s="493"/>
      <c r="J2664" s="494" t="str">
        <f>IF(I2664="","I열의 환율적용방법 선택",IF(I2664="개별환율", "직접입력 하세요.", IF(OR(I2664="가중평균환율",I2664="송금환율"), "직접입력 하세요.", IF(I2664="원화집행", 1, IF(I2664="월별평균환율(미화)",VLOOKUP(MONTH(A2664),월별평균환율!$B$34:$D$45,2,0), IF(I2664="월별평균환율(현지화)",VLOOKUP(MONTH(A2664),월별평균환율!$B$34:$D$45,3,0)))))))</f>
        <v>I열의 환율적용방법 선택</v>
      </c>
      <c r="K2664" s="495">
        <f t="shared" si="41"/>
        <v>0</v>
      </c>
      <c r="L2664" s="491"/>
      <c r="M2664" s="496"/>
      <c r="N2664" s="496"/>
    </row>
    <row r="2665" spans="1:14" x14ac:dyDescent="0.3">
      <c r="A2665" s="490"/>
      <c r="B2665" s="490"/>
      <c r="C2665" s="673" t="e">
        <f>VLOOKUP(F2665,DB!$D$4:$G$403,4,FALSE)</f>
        <v>#N/A</v>
      </c>
      <c r="D2665" s="674" t="e">
        <f>VLOOKUP(F2665,DB!$D$4:$G$403,3,FALSE)</f>
        <v>#N/A</v>
      </c>
      <c r="E2665" s="675" t="e">
        <f>VLOOKUP(F2665,DB!$D$4:$G$403,2,FALSE)</f>
        <v>#N/A</v>
      </c>
      <c r="F2665" s="491"/>
      <c r="G2665" s="491"/>
      <c r="H2665" s="492"/>
      <c r="I2665" s="493"/>
      <c r="J2665" s="494" t="str">
        <f>IF(I2665="","I열의 환율적용방법 선택",IF(I2665="개별환율", "직접입력 하세요.", IF(OR(I2665="가중평균환율",I2665="송금환율"), "직접입력 하세요.", IF(I2665="원화집행", 1, IF(I2665="월별평균환율(미화)",VLOOKUP(MONTH(A2665),월별평균환율!$B$34:$D$45,2,0), IF(I2665="월별평균환율(현지화)",VLOOKUP(MONTH(A2665),월별평균환율!$B$34:$D$45,3,0)))))))</f>
        <v>I열의 환율적용방법 선택</v>
      </c>
      <c r="K2665" s="495">
        <f t="shared" si="41"/>
        <v>0</v>
      </c>
      <c r="L2665" s="491"/>
      <c r="M2665" s="496"/>
      <c r="N2665" s="496"/>
    </row>
    <row r="2666" spans="1:14" x14ac:dyDescent="0.3">
      <c r="A2666" s="490"/>
      <c r="B2666" s="490"/>
      <c r="C2666" s="673" t="e">
        <f>VLOOKUP(F2666,DB!$D$4:$G$403,4,FALSE)</f>
        <v>#N/A</v>
      </c>
      <c r="D2666" s="674" t="e">
        <f>VLOOKUP(F2666,DB!$D$4:$G$403,3,FALSE)</f>
        <v>#N/A</v>
      </c>
      <c r="E2666" s="675" t="e">
        <f>VLOOKUP(F2666,DB!$D$4:$G$403,2,FALSE)</f>
        <v>#N/A</v>
      </c>
      <c r="F2666" s="491"/>
      <c r="G2666" s="491"/>
      <c r="H2666" s="492"/>
      <c r="I2666" s="493"/>
      <c r="J2666" s="494" t="str">
        <f>IF(I2666="","I열의 환율적용방법 선택",IF(I2666="개별환율", "직접입력 하세요.", IF(OR(I2666="가중평균환율",I2666="송금환율"), "직접입력 하세요.", IF(I2666="원화집행", 1, IF(I2666="월별평균환율(미화)",VLOOKUP(MONTH(A2666),월별평균환율!$B$34:$D$45,2,0), IF(I2666="월별평균환율(현지화)",VLOOKUP(MONTH(A2666),월별평균환율!$B$34:$D$45,3,0)))))))</f>
        <v>I열의 환율적용방법 선택</v>
      </c>
      <c r="K2666" s="495">
        <f t="shared" si="41"/>
        <v>0</v>
      </c>
      <c r="L2666" s="491"/>
      <c r="M2666" s="496"/>
      <c r="N2666" s="496"/>
    </row>
    <row r="2667" spans="1:14" x14ac:dyDescent="0.3">
      <c r="A2667" s="490"/>
      <c r="B2667" s="490"/>
      <c r="C2667" s="673" t="e">
        <f>VLOOKUP(F2667,DB!$D$4:$G$403,4,FALSE)</f>
        <v>#N/A</v>
      </c>
      <c r="D2667" s="674" t="e">
        <f>VLOOKUP(F2667,DB!$D$4:$G$403,3,FALSE)</f>
        <v>#N/A</v>
      </c>
      <c r="E2667" s="675" t="e">
        <f>VLOOKUP(F2667,DB!$D$4:$G$403,2,FALSE)</f>
        <v>#N/A</v>
      </c>
      <c r="F2667" s="491"/>
      <c r="G2667" s="491"/>
      <c r="H2667" s="492"/>
      <c r="I2667" s="493"/>
      <c r="J2667" s="494" t="str">
        <f>IF(I2667="","I열의 환율적용방법 선택",IF(I2667="개별환율", "직접입력 하세요.", IF(OR(I2667="가중평균환율",I2667="송금환율"), "직접입력 하세요.", IF(I2667="원화집행", 1, IF(I2667="월별평균환율(미화)",VLOOKUP(MONTH(A2667),월별평균환율!$B$34:$D$45,2,0), IF(I2667="월별평균환율(현지화)",VLOOKUP(MONTH(A2667),월별평균환율!$B$34:$D$45,3,0)))))))</f>
        <v>I열의 환율적용방법 선택</v>
      </c>
      <c r="K2667" s="495">
        <f t="shared" si="41"/>
        <v>0</v>
      </c>
      <c r="L2667" s="491"/>
      <c r="M2667" s="496"/>
      <c r="N2667" s="496"/>
    </row>
    <row r="2668" spans="1:14" x14ac:dyDescent="0.3">
      <c r="A2668" s="490"/>
      <c r="B2668" s="490"/>
      <c r="C2668" s="673" t="e">
        <f>VLOOKUP(F2668,DB!$D$4:$G$403,4,FALSE)</f>
        <v>#N/A</v>
      </c>
      <c r="D2668" s="674" t="e">
        <f>VLOOKUP(F2668,DB!$D$4:$G$403,3,FALSE)</f>
        <v>#N/A</v>
      </c>
      <c r="E2668" s="675" t="e">
        <f>VLOOKUP(F2668,DB!$D$4:$G$403,2,FALSE)</f>
        <v>#N/A</v>
      </c>
      <c r="F2668" s="491"/>
      <c r="G2668" s="491"/>
      <c r="H2668" s="492"/>
      <c r="I2668" s="493"/>
      <c r="J2668" s="494" t="str">
        <f>IF(I2668="","I열의 환율적용방법 선택",IF(I2668="개별환율", "직접입력 하세요.", IF(OR(I2668="가중평균환율",I2668="송금환율"), "직접입력 하세요.", IF(I2668="원화집행", 1, IF(I2668="월별평균환율(미화)",VLOOKUP(MONTH(A2668),월별평균환율!$B$34:$D$45,2,0), IF(I2668="월별평균환율(현지화)",VLOOKUP(MONTH(A2668),월별평균환율!$B$34:$D$45,3,0)))))))</f>
        <v>I열의 환율적용방법 선택</v>
      </c>
      <c r="K2668" s="495">
        <f t="shared" si="41"/>
        <v>0</v>
      </c>
      <c r="L2668" s="491"/>
      <c r="M2668" s="496"/>
      <c r="N2668" s="496"/>
    </row>
    <row r="2669" spans="1:14" x14ac:dyDescent="0.3">
      <c r="A2669" s="490"/>
      <c r="B2669" s="490"/>
      <c r="C2669" s="673" t="e">
        <f>VLOOKUP(F2669,DB!$D$4:$G$403,4,FALSE)</f>
        <v>#N/A</v>
      </c>
      <c r="D2669" s="674" t="e">
        <f>VLOOKUP(F2669,DB!$D$4:$G$403,3,FALSE)</f>
        <v>#N/A</v>
      </c>
      <c r="E2669" s="675" t="e">
        <f>VLOOKUP(F2669,DB!$D$4:$G$403,2,FALSE)</f>
        <v>#N/A</v>
      </c>
      <c r="F2669" s="491"/>
      <c r="G2669" s="491"/>
      <c r="H2669" s="492"/>
      <c r="I2669" s="493"/>
      <c r="J2669" s="494" t="str">
        <f>IF(I2669="","I열의 환율적용방법 선택",IF(I2669="개별환율", "직접입력 하세요.", IF(OR(I2669="가중평균환율",I2669="송금환율"), "직접입력 하세요.", IF(I2669="원화집행", 1, IF(I2669="월별평균환율(미화)",VLOOKUP(MONTH(A2669),월별평균환율!$B$34:$D$45,2,0), IF(I2669="월별평균환율(현지화)",VLOOKUP(MONTH(A2669),월별평균환율!$B$34:$D$45,3,0)))))))</f>
        <v>I열의 환율적용방법 선택</v>
      </c>
      <c r="K2669" s="495">
        <f t="shared" si="41"/>
        <v>0</v>
      </c>
      <c r="L2669" s="491"/>
      <c r="M2669" s="496"/>
      <c r="N2669" s="496"/>
    </row>
    <row r="2670" spans="1:14" x14ac:dyDescent="0.3">
      <c r="A2670" s="490"/>
      <c r="B2670" s="490"/>
      <c r="C2670" s="673" t="e">
        <f>VLOOKUP(F2670,DB!$D$4:$G$403,4,FALSE)</f>
        <v>#N/A</v>
      </c>
      <c r="D2670" s="674" t="e">
        <f>VLOOKUP(F2670,DB!$D$4:$G$403,3,FALSE)</f>
        <v>#N/A</v>
      </c>
      <c r="E2670" s="675" t="e">
        <f>VLOOKUP(F2670,DB!$D$4:$G$403,2,FALSE)</f>
        <v>#N/A</v>
      </c>
      <c r="F2670" s="491"/>
      <c r="G2670" s="491"/>
      <c r="H2670" s="492"/>
      <c r="I2670" s="493"/>
      <c r="J2670" s="494" t="str">
        <f>IF(I2670="","I열의 환율적용방법 선택",IF(I2670="개별환율", "직접입력 하세요.", IF(OR(I2670="가중평균환율",I2670="송금환율"), "직접입력 하세요.", IF(I2670="원화집행", 1, IF(I2670="월별평균환율(미화)",VLOOKUP(MONTH(A2670),월별평균환율!$B$34:$D$45,2,0), IF(I2670="월별평균환율(현지화)",VLOOKUP(MONTH(A2670),월별평균환율!$B$34:$D$45,3,0)))))))</f>
        <v>I열의 환율적용방법 선택</v>
      </c>
      <c r="K2670" s="495">
        <f t="shared" si="41"/>
        <v>0</v>
      </c>
      <c r="L2670" s="491"/>
      <c r="M2670" s="496"/>
      <c r="N2670" s="496"/>
    </row>
    <row r="2671" spans="1:14" x14ac:dyDescent="0.3">
      <c r="A2671" s="490"/>
      <c r="B2671" s="490"/>
      <c r="C2671" s="673" t="e">
        <f>VLOOKUP(F2671,DB!$D$4:$G$403,4,FALSE)</f>
        <v>#N/A</v>
      </c>
      <c r="D2671" s="674" t="e">
        <f>VLOOKUP(F2671,DB!$D$4:$G$403,3,FALSE)</f>
        <v>#N/A</v>
      </c>
      <c r="E2671" s="675" t="e">
        <f>VLOOKUP(F2671,DB!$D$4:$G$403,2,FALSE)</f>
        <v>#N/A</v>
      </c>
      <c r="F2671" s="491"/>
      <c r="G2671" s="491"/>
      <c r="H2671" s="492"/>
      <c r="I2671" s="493"/>
      <c r="J2671" s="494" t="str">
        <f>IF(I2671="","I열의 환율적용방법 선택",IF(I2671="개별환율", "직접입력 하세요.", IF(OR(I2671="가중평균환율",I2671="송금환율"), "직접입력 하세요.", IF(I2671="원화집행", 1, IF(I2671="월별평균환율(미화)",VLOOKUP(MONTH(A2671),월별평균환율!$B$34:$D$45,2,0), IF(I2671="월별평균환율(현지화)",VLOOKUP(MONTH(A2671),월별평균환율!$B$34:$D$45,3,0)))))))</f>
        <v>I열의 환율적용방법 선택</v>
      </c>
      <c r="K2671" s="495">
        <f t="shared" si="41"/>
        <v>0</v>
      </c>
      <c r="L2671" s="491"/>
      <c r="M2671" s="496"/>
      <c r="N2671" s="496"/>
    </row>
    <row r="2672" spans="1:14" x14ac:dyDescent="0.3">
      <c r="A2672" s="490"/>
      <c r="B2672" s="490"/>
      <c r="C2672" s="673" t="e">
        <f>VLOOKUP(F2672,DB!$D$4:$G$403,4,FALSE)</f>
        <v>#N/A</v>
      </c>
      <c r="D2672" s="674" t="e">
        <f>VLOOKUP(F2672,DB!$D$4:$G$403,3,FALSE)</f>
        <v>#N/A</v>
      </c>
      <c r="E2672" s="675" t="e">
        <f>VLOOKUP(F2672,DB!$D$4:$G$403,2,FALSE)</f>
        <v>#N/A</v>
      </c>
      <c r="F2672" s="491"/>
      <c r="G2672" s="491"/>
      <c r="H2672" s="492"/>
      <c r="I2672" s="493"/>
      <c r="J2672" s="494" t="str">
        <f>IF(I2672="","I열의 환율적용방법 선택",IF(I2672="개별환율", "직접입력 하세요.", IF(OR(I2672="가중평균환율",I2672="송금환율"), "직접입력 하세요.", IF(I2672="원화집행", 1, IF(I2672="월별평균환율(미화)",VLOOKUP(MONTH(A2672),월별평균환율!$B$34:$D$45,2,0), IF(I2672="월별평균환율(현지화)",VLOOKUP(MONTH(A2672),월별평균환율!$B$34:$D$45,3,0)))))))</f>
        <v>I열의 환율적용방법 선택</v>
      </c>
      <c r="K2672" s="495">
        <f t="shared" si="41"/>
        <v>0</v>
      </c>
      <c r="L2672" s="491"/>
      <c r="M2672" s="496"/>
      <c r="N2672" s="496"/>
    </row>
    <row r="2673" spans="1:14" x14ac:dyDescent="0.3">
      <c r="A2673" s="490"/>
      <c r="B2673" s="490"/>
      <c r="C2673" s="673" t="e">
        <f>VLOOKUP(F2673,DB!$D$4:$G$403,4,FALSE)</f>
        <v>#N/A</v>
      </c>
      <c r="D2673" s="674" t="e">
        <f>VLOOKUP(F2673,DB!$D$4:$G$403,3,FALSE)</f>
        <v>#N/A</v>
      </c>
      <c r="E2673" s="675" t="e">
        <f>VLOOKUP(F2673,DB!$D$4:$G$403,2,FALSE)</f>
        <v>#N/A</v>
      </c>
      <c r="F2673" s="491"/>
      <c r="G2673" s="491"/>
      <c r="H2673" s="492"/>
      <c r="I2673" s="493"/>
      <c r="J2673" s="494" t="str">
        <f>IF(I2673="","I열의 환율적용방법 선택",IF(I2673="개별환율", "직접입력 하세요.", IF(OR(I2673="가중평균환율",I2673="송금환율"), "직접입력 하세요.", IF(I2673="원화집행", 1, IF(I2673="월별평균환율(미화)",VLOOKUP(MONTH(A2673),월별평균환율!$B$34:$D$45,2,0), IF(I2673="월별평균환율(현지화)",VLOOKUP(MONTH(A2673),월별평균환율!$B$34:$D$45,3,0)))))))</f>
        <v>I열의 환율적용방법 선택</v>
      </c>
      <c r="K2673" s="495">
        <f t="shared" si="41"/>
        <v>0</v>
      </c>
      <c r="L2673" s="491"/>
      <c r="M2673" s="496"/>
      <c r="N2673" s="496"/>
    </row>
    <row r="2674" spans="1:14" x14ac:dyDescent="0.3">
      <c r="A2674" s="490"/>
      <c r="B2674" s="490"/>
      <c r="C2674" s="673" t="e">
        <f>VLOOKUP(F2674,DB!$D$4:$G$403,4,FALSE)</f>
        <v>#N/A</v>
      </c>
      <c r="D2674" s="674" t="e">
        <f>VLOOKUP(F2674,DB!$D$4:$G$403,3,FALSE)</f>
        <v>#N/A</v>
      </c>
      <c r="E2674" s="675" t="e">
        <f>VLOOKUP(F2674,DB!$D$4:$G$403,2,FALSE)</f>
        <v>#N/A</v>
      </c>
      <c r="F2674" s="491"/>
      <c r="G2674" s="491"/>
      <c r="H2674" s="492"/>
      <c r="I2674" s="493"/>
      <c r="J2674" s="494" t="str">
        <f>IF(I2674="","I열의 환율적용방법 선택",IF(I2674="개별환율", "직접입력 하세요.", IF(OR(I2674="가중평균환율",I2674="송금환율"), "직접입력 하세요.", IF(I2674="원화집행", 1, IF(I2674="월별평균환율(미화)",VLOOKUP(MONTH(A2674),월별평균환율!$B$34:$D$45,2,0), IF(I2674="월별평균환율(현지화)",VLOOKUP(MONTH(A2674),월별평균환율!$B$34:$D$45,3,0)))))))</f>
        <v>I열의 환율적용방법 선택</v>
      </c>
      <c r="K2674" s="495">
        <f t="shared" si="41"/>
        <v>0</v>
      </c>
      <c r="L2674" s="491"/>
      <c r="M2674" s="496"/>
      <c r="N2674" s="496"/>
    </row>
    <row r="2675" spans="1:14" x14ac:dyDescent="0.3">
      <c r="A2675" s="490"/>
      <c r="B2675" s="490"/>
      <c r="C2675" s="673" t="e">
        <f>VLOOKUP(F2675,DB!$D$4:$G$403,4,FALSE)</f>
        <v>#N/A</v>
      </c>
      <c r="D2675" s="674" t="e">
        <f>VLOOKUP(F2675,DB!$D$4:$G$403,3,FALSE)</f>
        <v>#N/A</v>
      </c>
      <c r="E2675" s="675" t="e">
        <f>VLOOKUP(F2675,DB!$D$4:$G$403,2,FALSE)</f>
        <v>#N/A</v>
      </c>
      <c r="F2675" s="491"/>
      <c r="G2675" s="491"/>
      <c r="H2675" s="492"/>
      <c r="I2675" s="493"/>
      <c r="J2675" s="494" t="str">
        <f>IF(I2675="","I열의 환율적용방법 선택",IF(I2675="개별환율", "직접입력 하세요.", IF(OR(I2675="가중평균환율",I2675="송금환율"), "직접입력 하세요.", IF(I2675="원화집행", 1, IF(I2675="월별평균환율(미화)",VLOOKUP(MONTH(A2675),월별평균환율!$B$34:$D$45,2,0), IF(I2675="월별평균환율(현지화)",VLOOKUP(MONTH(A2675),월별평균환율!$B$34:$D$45,3,0)))))))</f>
        <v>I열의 환율적용방법 선택</v>
      </c>
      <c r="K2675" s="495">
        <f t="shared" si="41"/>
        <v>0</v>
      </c>
      <c r="L2675" s="491"/>
      <c r="M2675" s="496"/>
      <c r="N2675" s="496"/>
    </row>
    <row r="2676" spans="1:14" x14ac:dyDescent="0.3">
      <c r="A2676" s="490"/>
      <c r="B2676" s="490"/>
      <c r="C2676" s="673" t="e">
        <f>VLOOKUP(F2676,DB!$D$4:$G$403,4,FALSE)</f>
        <v>#N/A</v>
      </c>
      <c r="D2676" s="674" t="e">
        <f>VLOOKUP(F2676,DB!$D$4:$G$403,3,FALSE)</f>
        <v>#N/A</v>
      </c>
      <c r="E2676" s="675" t="e">
        <f>VLOOKUP(F2676,DB!$D$4:$G$403,2,FALSE)</f>
        <v>#N/A</v>
      </c>
      <c r="F2676" s="491"/>
      <c r="G2676" s="491"/>
      <c r="H2676" s="492"/>
      <c r="I2676" s="493"/>
      <c r="J2676" s="494" t="str">
        <f>IF(I2676="","I열의 환율적용방법 선택",IF(I2676="개별환율", "직접입력 하세요.", IF(OR(I2676="가중평균환율",I2676="송금환율"), "직접입력 하세요.", IF(I2676="원화집행", 1, IF(I2676="월별평균환율(미화)",VLOOKUP(MONTH(A2676),월별평균환율!$B$34:$D$45,2,0), IF(I2676="월별평균환율(현지화)",VLOOKUP(MONTH(A2676),월별평균환율!$B$34:$D$45,3,0)))))))</f>
        <v>I열의 환율적용방법 선택</v>
      </c>
      <c r="K2676" s="495">
        <f t="shared" si="41"/>
        <v>0</v>
      </c>
      <c r="L2676" s="491"/>
      <c r="M2676" s="496"/>
      <c r="N2676" s="496"/>
    </row>
    <row r="2677" spans="1:14" x14ac:dyDescent="0.3">
      <c r="A2677" s="490"/>
      <c r="B2677" s="490"/>
      <c r="C2677" s="673" t="e">
        <f>VLOOKUP(F2677,DB!$D$4:$G$403,4,FALSE)</f>
        <v>#N/A</v>
      </c>
      <c r="D2677" s="674" t="e">
        <f>VLOOKUP(F2677,DB!$D$4:$G$403,3,FALSE)</f>
        <v>#N/A</v>
      </c>
      <c r="E2677" s="675" t="e">
        <f>VLOOKUP(F2677,DB!$D$4:$G$403,2,FALSE)</f>
        <v>#N/A</v>
      </c>
      <c r="F2677" s="491"/>
      <c r="G2677" s="491"/>
      <c r="H2677" s="492"/>
      <c r="I2677" s="493"/>
      <c r="J2677" s="494" t="str">
        <f>IF(I2677="","I열의 환율적용방법 선택",IF(I2677="개별환율", "직접입력 하세요.", IF(OR(I2677="가중평균환율",I2677="송금환율"), "직접입력 하세요.", IF(I2677="원화집행", 1, IF(I2677="월별평균환율(미화)",VLOOKUP(MONTH(A2677),월별평균환율!$B$34:$D$45,2,0), IF(I2677="월별평균환율(현지화)",VLOOKUP(MONTH(A2677),월별평균환율!$B$34:$D$45,3,0)))))))</f>
        <v>I열의 환율적용방법 선택</v>
      </c>
      <c r="K2677" s="495">
        <f t="shared" si="41"/>
        <v>0</v>
      </c>
      <c r="L2677" s="491"/>
      <c r="M2677" s="496"/>
      <c r="N2677" s="496"/>
    </row>
    <row r="2678" spans="1:14" x14ac:dyDescent="0.3">
      <c r="A2678" s="490"/>
      <c r="B2678" s="490"/>
      <c r="C2678" s="673" t="e">
        <f>VLOOKUP(F2678,DB!$D$4:$G$403,4,FALSE)</f>
        <v>#N/A</v>
      </c>
      <c r="D2678" s="674" t="e">
        <f>VLOOKUP(F2678,DB!$D$4:$G$403,3,FALSE)</f>
        <v>#N/A</v>
      </c>
      <c r="E2678" s="675" t="e">
        <f>VLOOKUP(F2678,DB!$D$4:$G$403,2,FALSE)</f>
        <v>#N/A</v>
      </c>
      <c r="F2678" s="491"/>
      <c r="G2678" s="491"/>
      <c r="H2678" s="492"/>
      <c r="I2678" s="493"/>
      <c r="J2678" s="494" t="str">
        <f>IF(I2678="","I열의 환율적용방법 선택",IF(I2678="개별환율", "직접입력 하세요.", IF(OR(I2678="가중평균환율",I2678="송금환율"), "직접입력 하세요.", IF(I2678="원화집행", 1, IF(I2678="월별평균환율(미화)",VLOOKUP(MONTH(A2678),월별평균환율!$B$34:$D$45,2,0), IF(I2678="월별평균환율(현지화)",VLOOKUP(MONTH(A2678),월별평균환율!$B$34:$D$45,3,0)))))))</f>
        <v>I열의 환율적용방법 선택</v>
      </c>
      <c r="K2678" s="495">
        <f t="shared" si="41"/>
        <v>0</v>
      </c>
      <c r="L2678" s="491"/>
      <c r="M2678" s="496"/>
      <c r="N2678" s="496"/>
    </row>
    <row r="2679" spans="1:14" x14ac:dyDescent="0.3">
      <c r="A2679" s="490"/>
      <c r="B2679" s="490"/>
      <c r="C2679" s="673" t="e">
        <f>VLOOKUP(F2679,DB!$D$4:$G$403,4,FALSE)</f>
        <v>#N/A</v>
      </c>
      <c r="D2679" s="674" t="e">
        <f>VLOOKUP(F2679,DB!$D$4:$G$403,3,FALSE)</f>
        <v>#N/A</v>
      </c>
      <c r="E2679" s="675" t="e">
        <f>VLOOKUP(F2679,DB!$D$4:$G$403,2,FALSE)</f>
        <v>#N/A</v>
      </c>
      <c r="F2679" s="491"/>
      <c r="G2679" s="491"/>
      <c r="H2679" s="492"/>
      <c r="I2679" s="493"/>
      <c r="J2679" s="494" t="str">
        <f>IF(I2679="","I열의 환율적용방법 선택",IF(I2679="개별환율", "직접입력 하세요.", IF(OR(I2679="가중평균환율",I2679="송금환율"), "직접입력 하세요.", IF(I2679="원화집행", 1, IF(I2679="월별평균환율(미화)",VLOOKUP(MONTH(A2679),월별평균환율!$B$34:$D$45,2,0), IF(I2679="월별평균환율(현지화)",VLOOKUP(MONTH(A2679),월별평균환율!$B$34:$D$45,3,0)))))))</f>
        <v>I열의 환율적용방법 선택</v>
      </c>
      <c r="K2679" s="495">
        <f t="shared" si="41"/>
        <v>0</v>
      </c>
      <c r="L2679" s="491"/>
      <c r="M2679" s="496"/>
      <c r="N2679" s="496"/>
    </row>
    <row r="2680" spans="1:14" x14ac:dyDescent="0.3">
      <c r="A2680" s="490"/>
      <c r="B2680" s="490"/>
      <c r="C2680" s="673" t="e">
        <f>VLOOKUP(F2680,DB!$D$4:$G$403,4,FALSE)</f>
        <v>#N/A</v>
      </c>
      <c r="D2680" s="674" t="e">
        <f>VLOOKUP(F2680,DB!$D$4:$G$403,3,FALSE)</f>
        <v>#N/A</v>
      </c>
      <c r="E2680" s="675" t="e">
        <f>VLOOKUP(F2680,DB!$D$4:$G$403,2,FALSE)</f>
        <v>#N/A</v>
      </c>
      <c r="F2680" s="491"/>
      <c r="G2680" s="491"/>
      <c r="H2680" s="492"/>
      <c r="I2680" s="493"/>
      <c r="J2680" s="494" t="str">
        <f>IF(I2680="","I열의 환율적용방법 선택",IF(I2680="개별환율", "직접입력 하세요.", IF(OR(I2680="가중평균환율",I2680="송금환율"), "직접입력 하세요.", IF(I2680="원화집행", 1, IF(I2680="월별평균환율(미화)",VLOOKUP(MONTH(A2680),월별평균환율!$B$34:$D$45,2,0), IF(I2680="월별평균환율(현지화)",VLOOKUP(MONTH(A2680),월별평균환율!$B$34:$D$45,3,0)))))))</f>
        <v>I열의 환율적용방법 선택</v>
      </c>
      <c r="K2680" s="495">
        <f t="shared" si="41"/>
        <v>0</v>
      </c>
      <c r="L2680" s="491"/>
      <c r="M2680" s="496"/>
      <c r="N2680" s="496"/>
    </row>
    <row r="2681" spans="1:14" x14ac:dyDescent="0.3">
      <c r="A2681" s="490"/>
      <c r="B2681" s="490"/>
      <c r="C2681" s="673" t="e">
        <f>VLOOKUP(F2681,DB!$D$4:$G$403,4,FALSE)</f>
        <v>#N/A</v>
      </c>
      <c r="D2681" s="674" t="e">
        <f>VLOOKUP(F2681,DB!$D$4:$G$403,3,FALSE)</f>
        <v>#N/A</v>
      </c>
      <c r="E2681" s="675" t="e">
        <f>VLOOKUP(F2681,DB!$D$4:$G$403,2,FALSE)</f>
        <v>#N/A</v>
      </c>
      <c r="F2681" s="491"/>
      <c r="G2681" s="491"/>
      <c r="H2681" s="492"/>
      <c r="I2681" s="493"/>
      <c r="J2681" s="494" t="str">
        <f>IF(I2681="","I열의 환율적용방법 선택",IF(I2681="개별환율", "직접입력 하세요.", IF(OR(I2681="가중평균환율",I2681="송금환율"), "직접입력 하세요.", IF(I2681="원화집행", 1, IF(I2681="월별평균환율(미화)",VLOOKUP(MONTH(A2681),월별평균환율!$B$34:$D$45,2,0), IF(I2681="월별평균환율(현지화)",VLOOKUP(MONTH(A2681),월별평균환율!$B$34:$D$45,3,0)))))))</f>
        <v>I열의 환율적용방법 선택</v>
      </c>
      <c r="K2681" s="495">
        <f t="shared" si="41"/>
        <v>0</v>
      </c>
      <c r="L2681" s="491"/>
      <c r="M2681" s="496"/>
      <c r="N2681" s="496"/>
    </row>
    <row r="2682" spans="1:14" x14ac:dyDescent="0.3">
      <c r="A2682" s="490"/>
      <c r="B2682" s="490"/>
      <c r="C2682" s="673" t="e">
        <f>VLOOKUP(F2682,DB!$D$4:$G$403,4,FALSE)</f>
        <v>#N/A</v>
      </c>
      <c r="D2682" s="674" t="e">
        <f>VLOOKUP(F2682,DB!$D$4:$G$403,3,FALSE)</f>
        <v>#N/A</v>
      </c>
      <c r="E2682" s="675" t="e">
        <f>VLOOKUP(F2682,DB!$D$4:$G$403,2,FALSE)</f>
        <v>#N/A</v>
      </c>
      <c r="F2682" s="491"/>
      <c r="G2682" s="491"/>
      <c r="H2682" s="492"/>
      <c r="I2682" s="493"/>
      <c r="J2682" s="494" t="str">
        <f>IF(I2682="","I열의 환율적용방법 선택",IF(I2682="개별환율", "직접입력 하세요.", IF(OR(I2682="가중평균환율",I2682="송금환율"), "직접입력 하세요.", IF(I2682="원화집행", 1, IF(I2682="월별평균환율(미화)",VLOOKUP(MONTH(A2682),월별평균환율!$B$34:$D$45,2,0), IF(I2682="월별평균환율(현지화)",VLOOKUP(MONTH(A2682),월별평균환율!$B$34:$D$45,3,0)))))))</f>
        <v>I열의 환율적용방법 선택</v>
      </c>
      <c r="K2682" s="495">
        <f t="shared" si="41"/>
        <v>0</v>
      </c>
      <c r="L2682" s="491"/>
      <c r="M2682" s="496"/>
      <c r="N2682" s="496"/>
    </row>
    <row r="2683" spans="1:14" x14ac:dyDescent="0.3">
      <c r="A2683" s="490"/>
      <c r="B2683" s="490"/>
      <c r="C2683" s="673" t="e">
        <f>VLOOKUP(F2683,DB!$D$4:$G$403,4,FALSE)</f>
        <v>#N/A</v>
      </c>
      <c r="D2683" s="674" t="e">
        <f>VLOOKUP(F2683,DB!$D$4:$G$403,3,FALSE)</f>
        <v>#N/A</v>
      </c>
      <c r="E2683" s="675" t="e">
        <f>VLOOKUP(F2683,DB!$D$4:$G$403,2,FALSE)</f>
        <v>#N/A</v>
      </c>
      <c r="F2683" s="491"/>
      <c r="G2683" s="491"/>
      <c r="H2683" s="492"/>
      <c r="I2683" s="493"/>
      <c r="J2683" s="494" t="str">
        <f>IF(I2683="","I열의 환율적용방법 선택",IF(I2683="개별환율", "직접입력 하세요.", IF(OR(I2683="가중평균환율",I2683="송금환율"), "직접입력 하세요.", IF(I2683="원화집행", 1, IF(I2683="월별평균환율(미화)",VLOOKUP(MONTH(A2683),월별평균환율!$B$34:$D$45,2,0), IF(I2683="월별평균환율(현지화)",VLOOKUP(MONTH(A2683),월별평균환율!$B$34:$D$45,3,0)))))))</f>
        <v>I열의 환율적용방법 선택</v>
      </c>
      <c r="K2683" s="495">
        <f t="shared" si="41"/>
        <v>0</v>
      </c>
      <c r="L2683" s="491"/>
      <c r="M2683" s="496"/>
      <c r="N2683" s="496"/>
    </row>
    <row r="2684" spans="1:14" x14ac:dyDescent="0.3">
      <c r="A2684" s="490"/>
      <c r="B2684" s="490"/>
      <c r="C2684" s="673" t="e">
        <f>VLOOKUP(F2684,DB!$D$4:$G$403,4,FALSE)</f>
        <v>#N/A</v>
      </c>
      <c r="D2684" s="674" t="e">
        <f>VLOOKUP(F2684,DB!$D$4:$G$403,3,FALSE)</f>
        <v>#N/A</v>
      </c>
      <c r="E2684" s="675" t="e">
        <f>VLOOKUP(F2684,DB!$D$4:$G$403,2,FALSE)</f>
        <v>#N/A</v>
      </c>
      <c r="F2684" s="491"/>
      <c r="G2684" s="491"/>
      <c r="H2684" s="492"/>
      <c r="I2684" s="493"/>
      <c r="J2684" s="494" t="str">
        <f>IF(I2684="","I열의 환율적용방법 선택",IF(I2684="개별환율", "직접입력 하세요.", IF(OR(I2684="가중평균환율",I2684="송금환율"), "직접입력 하세요.", IF(I2684="원화집행", 1, IF(I2684="월별평균환율(미화)",VLOOKUP(MONTH(A2684),월별평균환율!$B$34:$D$45,2,0), IF(I2684="월별평균환율(현지화)",VLOOKUP(MONTH(A2684),월별평균환율!$B$34:$D$45,3,0)))))))</f>
        <v>I열의 환율적용방법 선택</v>
      </c>
      <c r="K2684" s="495">
        <f t="shared" si="41"/>
        <v>0</v>
      </c>
      <c r="L2684" s="491"/>
      <c r="M2684" s="496"/>
      <c r="N2684" s="496"/>
    </row>
    <row r="2685" spans="1:14" x14ac:dyDescent="0.3">
      <c r="A2685" s="490"/>
      <c r="B2685" s="490"/>
      <c r="C2685" s="673" t="e">
        <f>VLOOKUP(F2685,DB!$D$4:$G$403,4,FALSE)</f>
        <v>#N/A</v>
      </c>
      <c r="D2685" s="674" t="e">
        <f>VLOOKUP(F2685,DB!$D$4:$G$403,3,FALSE)</f>
        <v>#N/A</v>
      </c>
      <c r="E2685" s="675" t="e">
        <f>VLOOKUP(F2685,DB!$D$4:$G$403,2,FALSE)</f>
        <v>#N/A</v>
      </c>
      <c r="F2685" s="491"/>
      <c r="G2685" s="491"/>
      <c r="H2685" s="492"/>
      <c r="I2685" s="493"/>
      <c r="J2685" s="494" t="str">
        <f>IF(I2685="","I열의 환율적용방법 선택",IF(I2685="개별환율", "직접입력 하세요.", IF(OR(I2685="가중평균환율",I2685="송금환율"), "직접입력 하세요.", IF(I2685="원화집행", 1, IF(I2685="월별평균환율(미화)",VLOOKUP(MONTH(A2685),월별평균환율!$B$34:$D$45,2,0), IF(I2685="월별평균환율(현지화)",VLOOKUP(MONTH(A2685),월별평균환율!$B$34:$D$45,3,0)))))))</f>
        <v>I열의 환율적용방법 선택</v>
      </c>
      <c r="K2685" s="495">
        <f t="shared" si="41"/>
        <v>0</v>
      </c>
      <c r="L2685" s="491"/>
      <c r="M2685" s="496"/>
      <c r="N2685" s="496"/>
    </row>
    <row r="2686" spans="1:14" x14ac:dyDescent="0.3">
      <c r="A2686" s="490"/>
      <c r="B2686" s="490"/>
      <c r="C2686" s="673" t="e">
        <f>VLOOKUP(F2686,DB!$D$4:$G$403,4,FALSE)</f>
        <v>#N/A</v>
      </c>
      <c r="D2686" s="674" t="e">
        <f>VLOOKUP(F2686,DB!$D$4:$G$403,3,FALSE)</f>
        <v>#N/A</v>
      </c>
      <c r="E2686" s="675" t="e">
        <f>VLOOKUP(F2686,DB!$D$4:$G$403,2,FALSE)</f>
        <v>#N/A</v>
      </c>
      <c r="F2686" s="491"/>
      <c r="G2686" s="491"/>
      <c r="H2686" s="492"/>
      <c r="I2686" s="493"/>
      <c r="J2686" s="494" t="str">
        <f>IF(I2686="","I열의 환율적용방법 선택",IF(I2686="개별환율", "직접입력 하세요.", IF(OR(I2686="가중평균환율",I2686="송금환율"), "직접입력 하세요.", IF(I2686="원화집행", 1, IF(I2686="월별평균환율(미화)",VLOOKUP(MONTH(A2686),월별평균환율!$B$34:$D$45,2,0), IF(I2686="월별평균환율(현지화)",VLOOKUP(MONTH(A2686),월별평균환율!$B$34:$D$45,3,0)))))))</f>
        <v>I열의 환율적용방법 선택</v>
      </c>
      <c r="K2686" s="495">
        <f t="shared" si="41"/>
        <v>0</v>
      </c>
      <c r="L2686" s="491"/>
      <c r="M2686" s="496"/>
      <c r="N2686" s="496"/>
    </row>
    <row r="2687" spans="1:14" x14ac:dyDescent="0.3">
      <c r="A2687" s="490"/>
      <c r="B2687" s="490"/>
      <c r="C2687" s="673" t="e">
        <f>VLOOKUP(F2687,DB!$D$4:$G$403,4,FALSE)</f>
        <v>#N/A</v>
      </c>
      <c r="D2687" s="674" t="e">
        <f>VLOOKUP(F2687,DB!$D$4:$G$403,3,FALSE)</f>
        <v>#N/A</v>
      </c>
      <c r="E2687" s="675" t="e">
        <f>VLOOKUP(F2687,DB!$D$4:$G$403,2,FALSE)</f>
        <v>#N/A</v>
      </c>
      <c r="F2687" s="491"/>
      <c r="G2687" s="491"/>
      <c r="H2687" s="492"/>
      <c r="I2687" s="493"/>
      <c r="J2687" s="494" t="str">
        <f>IF(I2687="","I열의 환율적용방법 선택",IF(I2687="개별환율", "직접입력 하세요.", IF(OR(I2687="가중평균환율",I2687="송금환율"), "직접입력 하세요.", IF(I2687="원화집행", 1, IF(I2687="월별평균환율(미화)",VLOOKUP(MONTH(A2687),월별평균환율!$B$34:$D$45,2,0), IF(I2687="월별평균환율(현지화)",VLOOKUP(MONTH(A2687),월별평균환율!$B$34:$D$45,3,0)))))))</f>
        <v>I열의 환율적용방법 선택</v>
      </c>
      <c r="K2687" s="495">
        <f t="shared" si="41"/>
        <v>0</v>
      </c>
      <c r="L2687" s="491"/>
      <c r="M2687" s="496"/>
      <c r="N2687" s="496"/>
    </row>
    <row r="2688" spans="1:14" x14ac:dyDescent="0.3">
      <c r="A2688" s="490"/>
      <c r="B2688" s="490"/>
      <c r="C2688" s="673" t="e">
        <f>VLOOKUP(F2688,DB!$D$4:$G$403,4,FALSE)</f>
        <v>#N/A</v>
      </c>
      <c r="D2688" s="674" t="e">
        <f>VLOOKUP(F2688,DB!$D$4:$G$403,3,FALSE)</f>
        <v>#N/A</v>
      </c>
      <c r="E2688" s="675" t="e">
        <f>VLOOKUP(F2688,DB!$D$4:$G$403,2,FALSE)</f>
        <v>#N/A</v>
      </c>
      <c r="F2688" s="491"/>
      <c r="G2688" s="491"/>
      <c r="H2688" s="492"/>
      <c r="I2688" s="493"/>
      <c r="J2688" s="494" t="str">
        <f>IF(I2688="","I열의 환율적용방법 선택",IF(I2688="개별환율", "직접입력 하세요.", IF(OR(I2688="가중평균환율",I2688="송금환율"), "직접입력 하세요.", IF(I2688="원화집행", 1, IF(I2688="월별평균환율(미화)",VLOOKUP(MONTH(A2688),월별평균환율!$B$34:$D$45,2,0), IF(I2688="월별평균환율(현지화)",VLOOKUP(MONTH(A2688),월별평균환율!$B$34:$D$45,3,0)))))))</f>
        <v>I열의 환율적용방법 선택</v>
      </c>
      <c r="K2688" s="495">
        <f t="shared" si="41"/>
        <v>0</v>
      </c>
      <c r="L2688" s="491"/>
      <c r="M2688" s="496"/>
      <c r="N2688" s="496"/>
    </row>
    <row r="2689" spans="1:14" x14ac:dyDescent="0.3">
      <c r="A2689" s="490"/>
      <c r="B2689" s="490"/>
      <c r="C2689" s="673" t="e">
        <f>VLOOKUP(F2689,DB!$D$4:$G$403,4,FALSE)</f>
        <v>#N/A</v>
      </c>
      <c r="D2689" s="674" t="e">
        <f>VLOOKUP(F2689,DB!$D$4:$G$403,3,FALSE)</f>
        <v>#N/A</v>
      </c>
      <c r="E2689" s="675" t="e">
        <f>VLOOKUP(F2689,DB!$D$4:$G$403,2,FALSE)</f>
        <v>#N/A</v>
      </c>
      <c r="F2689" s="491"/>
      <c r="G2689" s="491"/>
      <c r="H2689" s="492"/>
      <c r="I2689" s="493"/>
      <c r="J2689" s="494" t="str">
        <f>IF(I2689="","I열의 환율적용방법 선택",IF(I2689="개별환율", "직접입력 하세요.", IF(OR(I2689="가중평균환율",I2689="송금환율"), "직접입력 하세요.", IF(I2689="원화집행", 1, IF(I2689="월별평균환율(미화)",VLOOKUP(MONTH(A2689),월별평균환율!$B$34:$D$45,2,0), IF(I2689="월별평균환율(현지화)",VLOOKUP(MONTH(A2689),월별평균환율!$B$34:$D$45,3,0)))))))</f>
        <v>I열의 환율적용방법 선택</v>
      </c>
      <c r="K2689" s="495">
        <f t="shared" si="41"/>
        <v>0</v>
      </c>
      <c r="L2689" s="491"/>
      <c r="M2689" s="496"/>
      <c r="N2689" s="496"/>
    </row>
    <row r="2690" spans="1:14" x14ac:dyDescent="0.3">
      <c r="A2690" s="490"/>
      <c r="B2690" s="490"/>
      <c r="C2690" s="673" t="e">
        <f>VLOOKUP(F2690,DB!$D$4:$G$403,4,FALSE)</f>
        <v>#N/A</v>
      </c>
      <c r="D2690" s="674" t="e">
        <f>VLOOKUP(F2690,DB!$D$4:$G$403,3,FALSE)</f>
        <v>#N/A</v>
      </c>
      <c r="E2690" s="675" t="e">
        <f>VLOOKUP(F2690,DB!$D$4:$G$403,2,FALSE)</f>
        <v>#N/A</v>
      </c>
      <c r="F2690" s="491"/>
      <c r="G2690" s="491"/>
      <c r="H2690" s="492"/>
      <c r="I2690" s="493"/>
      <c r="J2690" s="494" t="str">
        <f>IF(I2690="","I열의 환율적용방법 선택",IF(I2690="개별환율", "직접입력 하세요.", IF(OR(I2690="가중평균환율",I2690="송금환율"), "직접입력 하세요.", IF(I2690="원화집행", 1, IF(I2690="월별평균환율(미화)",VLOOKUP(MONTH(A2690),월별평균환율!$B$34:$D$45,2,0), IF(I2690="월별평균환율(현지화)",VLOOKUP(MONTH(A2690),월별평균환율!$B$34:$D$45,3,0)))))))</f>
        <v>I열의 환율적용방법 선택</v>
      </c>
      <c r="K2690" s="495">
        <f t="shared" si="41"/>
        <v>0</v>
      </c>
      <c r="L2690" s="491"/>
      <c r="M2690" s="496"/>
      <c r="N2690" s="496"/>
    </row>
    <row r="2691" spans="1:14" x14ac:dyDescent="0.3">
      <c r="A2691" s="490"/>
      <c r="B2691" s="490"/>
      <c r="C2691" s="673" t="e">
        <f>VLOOKUP(F2691,DB!$D$4:$G$403,4,FALSE)</f>
        <v>#N/A</v>
      </c>
      <c r="D2691" s="674" t="e">
        <f>VLOOKUP(F2691,DB!$D$4:$G$403,3,FALSE)</f>
        <v>#N/A</v>
      </c>
      <c r="E2691" s="675" t="e">
        <f>VLOOKUP(F2691,DB!$D$4:$G$403,2,FALSE)</f>
        <v>#N/A</v>
      </c>
      <c r="F2691" s="491"/>
      <c r="G2691" s="491"/>
      <c r="H2691" s="492"/>
      <c r="I2691" s="493"/>
      <c r="J2691" s="494" t="str">
        <f>IF(I2691="","I열의 환율적용방법 선택",IF(I2691="개별환율", "직접입력 하세요.", IF(OR(I2691="가중평균환율",I2691="송금환율"), "직접입력 하세요.", IF(I2691="원화집행", 1, IF(I2691="월별평균환율(미화)",VLOOKUP(MONTH(A2691),월별평균환율!$B$34:$D$45,2,0), IF(I2691="월별평균환율(현지화)",VLOOKUP(MONTH(A2691),월별평균환율!$B$34:$D$45,3,0)))))))</f>
        <v>I열의 환율적용방법 선택</v>
      </c>
      <c r="K2691" s="495">
        <f t="shared" si="41"/>
        <v>0</v>
      </c>
      <c r="L2691" s="491"/>
      <c r="M2691" s="496"/>
      <c r="N2691" s="496"/>
    </row>
    <row r="2692" spans="1:14" x14ac:dyDescent="0.3">
      <c r="A2692" s="490"/>
      <c r="B2692" s="490"/>
      <c r="C2692" s="673" t="e">
        <f>VLOOKUP(F2692,DB!$D$4:$G$403,4,FALSE)</f>
        <v>#N/A</v>
      </c>
      <c r="D2692" s="674" t="e">
        <f>VLOOKUP(F2692,DB!$D$4:$G$403,3,FALSE)</f>
        <v>#N/A</v>
      </c>
      <c r="E2692" s="675" t="e">
        <f>VLOOKUP(F2692,DB!$D$4:$G$403,2,FALSE)</f>
        <v>#N/A</v>
      </c>
      <c r="F2692" s="491"/>
      <c r="G2692" s="491"/>
      <c r="H2692" s="492"/>
      <c r="I2692" s="493"/>
      <c r="J2692" s="494" t="str">
        <f>IF(I2692="","I열의 환율적용방법 선택",IF(I2692="개별환율", "직접입력 하세요.", IF(OR(I2692="가중평균환율",I2692="송금환율"), "직접입력 하세요.", IF(I2692="원화집행", 1, IF(I2692="월별평균환율(미화)",VLOOKUP(MONTH(A2692),월별평균환율!$B$34:$D$45,2,0), IF(I2692="월별평균환율(현지화)",VLOOKUP(MONTH(A2692),월별평균환율!$B$34:$D$45,3,0)))))))</f>
        <v>I열의 환율적용방법 선택</v>
      </c>
      <c r="K2692" s="495">
        <f t="shared" si="41"/>
        <v>0</v>
      </c>
      <c r="L2692" s="491"/>
      <c r="M2692" s="496"/>
      <c r="N2692" s="496"/>
    </row>
    <row r="2693" spans="1:14" x14ac:dyDescent="0.3">
      <c r="A2693" s="490"/>
      <c r="B2693" s="490"/>
      <c r="C2693" s="673" t="e">
        <f>VLOOKUP(F2693,DB!$D$4:$G$403,4,FALSE)</f>
        <v>#N/A</v>
      </c>
      <c r="D2693" s="674" t="e">
        <f>VLOOKUP(F2693,DB!$D$4:$G$403,3,FALSE)</f>
        <v>#N/A</v>
      </c>
      <c r="E2693" s="675" t="e">
        <f>VLOOKUP(F2693,DB!$D$4:$G$403,2,FALSE)</f>
        <v>#N/A</v>
      </c>
      <c r="F2693" s="491"/>
      <c r="G2693" s="491"/>
      <c r="H2693" s="492"/>
      <c r="I2693" s="493"/>
      <c r="J2693" s="494" t="str">
        <f>IF(I2693="","I열의 환율적용방법 선택",IF(I2693="개별환율", "직접입력 하세요.", IF(OR(I2693="가중평균환율",I2693="송금환율"), "직접입력 하세요.", IF(I2693="원화집행", 1, IF(I2693="월별평균환율(미화)",VLOOKUP(MONTH(A2693),월별평균환율!$B$34:$D$45,2,0), IF(I2693="월별평균환율(현지화)",VLOOKUP(MONTH(A2693),월별평균환율!$B$34:$D$45,3,0)))))))</f>
        <v>I열의 환율적용방법 선택</v>
      </c>
      <c r="K2693" s="495">
        <f t="shared" ref="K2693:K2756" si="42">IFERROR(ROUND(H2693*J2693, 0),0)</f>
        <v>0</v>
      </c>
      <c r="L2693" s="491"/>
      <c r="M2693" s="496"/>
      <c r="N2693" s="496"/>
    </row>
    <row r="2694" spans="1:14" x14ac:dyDescent="0.3">
      <c r="A2694" s="490"/>
      <c r="B2694" s="490"/>
      <c r="C2694" s="673" t="e">
        <f>VLOOKUP(F2694,DB!$D$4:$G$403,4,FALSE)</f>
        <v>#N/A</v>
      </c>
      <c r="D2694" s="674" t="e">
        <f>VLOOKUP(F2694,DB!$D$4:$G$403,3,FALSE)</f>
        <v>#N/A</v>
      </c>
      <c r="E2694" s="675" t="e">
        <f>VLOOKUP(F2694,DB!$D$4:$G$403,2,FALSE)</f>
        <v>#N/A</v>
      </c>
      <c r="F2694" s="491"/>
      <c r="G2694" s="491"/>
      <c r="H2694" s="492"/>
      <c r="I2694" s="493"/>
      <c r="J2694" s="494" t="str">
        <f>IF(I2694="","I열의 환율적용방법 선택",IF(I2694="개별환율", "직접입력 하세요.", IF(OR(I2694="가중평균환율",I2694="송금환율"), "직접입력 하세요.", IF(I2694="원화집행", 1, IF(I2694="월별평균환율(미화)",VLOOKUP(MONTH(A2694),월별평균환율!$B$34:$D$45,2,0), IF(I2694="월별평균환율(현지화)",VLOOKUP(MONTH(A2694),월별평균환율!$B$34:$D$45,3,0)))))))</f>
        <v>I열의 환율적용방법 선택</v>
      </c>
      <c r="K2694" s="495">
        <f t="shared" si="42"/>
        <v>0</v>
      </c>
      <c r="L2694" s="491"/>
      <c r="M2694" s="496"/>
      <c r="N2694" s="496"/>
    </row>
    <row r="2695" spans="1:14" x14ac:dyDescent="0.3">
      <c r="A2695" s="490"/>
      <c r="B2695" s="490"/>
      <c r="C2695" s="673" t="e">
        <f>VLOOKUP(F2695,DB!$D$4:$G$403,4,FALSE)</f>
        <v>#N/A</v>
      </c>
      <c r="D2695" s="674" t="e">
        <f>VLOOKUP(F2695,DB!$D$4:$G$403,3,FALSE)</f>
        <v>#N/A</v>
      </c>
      <c r="E2695" s="675" t="e">
        <f>VLOOKUP(F2695,DB!$D$4:$G$403,2,FALSE)</f>
        <v>#N/A</v>
      </c>
      <c r="F2695" s="491"/>
      <c r="G2695" s="491"/>
      <c r="H2695" s="492"/>
      <c r="I2695" s="493"/>
      <c r="J2695" s="494" t="str">
        <f>IF(I2695="","I열의 환율적용방법 선택",IF(I2695="개별환율", "직접입력 하세요.", IF(OR(I2695="가중평균환율",I2695="송금환율"), "직접입력 하세요.", IF(I2695="원화집행", 1, IF(I2695="월별평균환율(미화)",VLOOKUP(MONTH(A2695),월별평균환율!$B$34:$D$45,2,0), IF(I2695="월별평균환율(현지화)",VLOOKUP(MONTH(A2695),월별평균환율!$B$34:$D$45,3,0)))))))</f>
        <v>I열의 환율적용방법 선택</v>
      </c>
      <c r="K2695" s="495">
        <f t="shared" si="42"/>
        <v>0</v>
      </c>
      <c r="L2695" s="491"/>
      <c r="M2695" s="496"/>
      <c r="N2695" s="496"/>
    </row>
    <row r="2696" spans="1:14" x14ac:dyDescent="0.3">
      <c r="A2696" s="490"/>
      <c r="B2696" s="490"/>
      <c r="C2696" s="673" t="e">
        <f>VLOOKUP(F2696,DB!$D$4:$G$403,4,FALSE)</f>
        <v>#N/A</v>
      </c>
      <c r="D2696" s="674" t="e">
        <f>VLOOKUP(F2696,DB!$D$4:$G$403,3,FALSE)</f>
        <v>#N/A</v>
      </c>
      <c r="E2696" s="675" t="e">
        <f>VLOOKUP(F2696,DB!$D$4:$G$403,2,FALSE)</f>
        <v>#N/A</v>
      </c>
      <c r="F2696" s="491"/>
      <c r="G2696" s="491"/>
      <c r="H2696" s="492"/>
      <c r="I2696" s="493"/>
      <c r="J2696" s="494" t="str">
        <f>IF(I2696="","I열의 환율적용방법 선택",IF(I2696="개별환율", "직접입력 하세요.", IF(OR(I2696="가중평균환율",I2696="송금환율"), "직접입력 하세요.", IF(I2696="원화집행", 1, IF(I2696="월별평균환율(미화)",VLOOKUP(MONTH(A2696),월별평균환율!$B$34:$D$45,2,0), IF(I2696="월별평균환율(현지화)",VLOOKUP(MONTH(A2696),월별평균환율!$B$34:$D$45,3,0)))))))</f>
        <v>I열의 환율적용방법 선택</v>
      </c>
      <c r="K2696" s="495">
        <f t="shared" si="42"/>
        <v>0</v>
      </c>
      <c r="L2696" s="491"/>
      <c r="M2696" s="496"/>
      <c r="N2696" s="496"/>
    </row>
    <row r="2697" spans="1:14" x14ac:dyDescent="0.3">
      <c r="A2697" s="490"/>
      <c r="B2697" s="490"/>
      <c r="C2697" s="673" t="e">
        <f>VLOOKUP(F2697,DB!$D$4:$G$403,4,FALSE)</f>
        <v>#N/A</v>
      </c>
      <c r="D2697" s="674" t="e">
        <f>VLOOKUP(F2697,DB!$D$4:$G$403,3,FALSE)</f>
        <v>#N/A</v>
      </c>
      <c r="E2697" s="675" t="e">
        <f>VLOOKUP(F2697,DB!$D$4:$G$403,2,FALSE)</f>
        <v>#N/A</v>
      </c>
      <c r="F2697" s="491"/>
      <c r="G2697" s="491"/>
      <c r="H2697" s="492"/>
      <c r="I2697" s="493"/>
      <c r="J2697" s="494" t="str">
        <f>IF(I2697="","I열의 환율적용방법 선택",IF(I2697="개별환율", "직접입력 하세요.", IF(OR(I2697="가중평균환율",I2697="송금환율"), "직접입력 하세요.", IF(I2697="원화집행", 1, IF(I2697="월별평균환율(미화)",VLOOKUP(MONTH(A2697),월별평균환율!$B$34:$D$45,2,0), IF(I2697="월별평균환율(현지화)",VLOOKUP(MONTH(A2697),월별평균환율!$B$34:$D$45,3,0)))))))</f>
        <v>I열의 환율적용방법 선택</v>
      </c>
      <c r="K2697" s="495">
        <f t="shared" si="42"/>
        <v>0</v>
      </c>
      <c r="L2697" s="491"/>
      <c r="M2697" s="496"/>
      <c r="N2697" s="496"/>
    </row>
    <row r="2698" spans="1:14" x14ac:dyDescent="0.3">
      <c r="A2698" s="490"/>
      <c r="B2698" s="490"/>
      <c r="C2698" s="673" t="e">
        <f>VLOOKUP(F2698,DB!$D$4:$G$403,4,FALSE)</f>
        <v>#N/A</v>
      </c>
      <c r="D2698" s="674" t="e">
        <f>VLOOKUP(F2698,DB!$D$4:$G$403,3,FALSE)</f>
        <v>#N/A</v>
      </c>
      <c r="E2698" s="675" t="e">
        <f>VLOOKUP(F2698,DB!$D$4:$G$403,2,FALSE)</f>
        <v>#N/A</v>
      </c>
      <c r="F2698" s="491"/>
      <c r="G2698" s="491"/>
      <c r="H2698" s="492"/>
      <c r="I2698" s="493"/>
      <c r="J2698" s="494" t="str">
        <f>IF(I2698="","I열의 환율적용방법 선택",IF(I2698="개별환율", "직접입력 하세요.", IF(OR(I2698="가중평균환율",I2698="송금환율"), "직접입력 하세요.", IF(I2698="원화집행", 1, IF(I2698="월별평균환율(미화)",VLOOKUP(MONTH(A2698),월별평균환율!$B$34:$D$45,2,0), IF(I2698="월별평균환율(현지화)",VLOOKUP(MONTH(A2698),월별평균환율!$B$34:$D$45,3,0)))))))</f>
        <v>I열의 환율적용방법 선택</v>
      </c>
      <c r="K2698" s="495">
        <f t="shared" si="42"/>
        <v>0</v>
      </c>
      <c r="L2698" s="491"/>
      <c r="M2698" s="496"/>
      <c r="N2698" s="496"/>
    </row>
    <row r="2699" spans="1:14" x14ac:dyDescent="0.3">
      <c r="A2699" s="490"/>
      <c r="B2699" s="490"/>
      <c r="C2699" s="673" t="e">
        <f>VLOOKUP(F2699,DB!$D$4:$G$403,4,FALSE)</f>
        <v>#N/A</v>
      </c>
      <c r="D2699" s="674" t="e">
        <f>VLOOKUP(F2699,DB!$D$4:$G$403,3,FALSE)</f>
        <v>#N/A</v>
      </c>
      <c r="E2699" s="675" t="e">
        <f>VLOOKUP(F2699,DB!$D$4:$G$403,2,FALSE)</f>
        <v>#N/A</v>
      </c>
      <c r="F2699" s="491"/>
      <c r="G2699" s="491"/>
      <c r="H2699" s="492"/>
      <c r="I2699" s="493"/>
      <c r="J2699" s="494" t="str">
        <f>IF(I2699="","I열의 환율적용방법 선택",IF(I2699="개별환율", "직접입력 하세요.", IF(OR(I2699="가중평균환율",I2699="송금환율"), "직접입력 하세요.", IF(I2699="원화집행", 1, IF(I2699="월별평균환율(미화)",VLOOKUP(MONTH(A2699),월별평균환율!$B$34:$D$45,2,0), IF(I2699="월별평균환율(현지화)",VLOOKUP(MONTH(A2699),월별평균환율!$B$34:$D$45,3,0)))))))</f>
        <v>I열의 환율적용방법 선택</v>
      </c>
      <c r="K2699" s="495">
        <f t="shared" si="42"/>
        <v>0</v>
      </c>
      <c r="L2699" s="491"/>
      <c r="M2699" s="496"/>
      <c r="N2699" s="496"/>
    </row>
    <row r="2700" spans="1:14" x14ac:dyDescent="0.3">
      <c r="A2700" s="490"/>
      <c r="B2700" s="490"/>
      <c r="C2700" s="673" t="e">
        <f>VLOOKUP(F2700,DB!$D$4:$G$403,4,FALSE)</f>
        <v>#N/A</v>
      </c>
      <c r="D2700" s="674" t="e">
        <f>VLOOKUP(F2700,DB!$D$4:$G$403,3,FALSE)</f>
        <v>#N/A</v>
      </c>
      <c r="E2700" s="675" t="e">
        <f>VLOOKUP(F2700,DB!$D$4:$G$403,2,FALSE)</f>
        <v>#N/A</v>
      </c>
      <c r="F2700" s="491"/>
      <c r="G2700" s="491"/>
      <c r="H2700" s="492"/>
      <c r="I2700" s="493"/>
      <c r="J2700" s="494" t="str">
        <f>IF(I2700="","I열의 환율적용방법 선택",IF(I2700="개별환율", "직접입력 하세요.", IF(OR(I2700="가중평균환율",I2700="송금환율"), "직접입력 하세요.", IF(I2700="원화집행", 1, IF(I2700="월별평균환율(미화)",VLOOKUP(MONTH(A2700),월별평균환율!$B$34:$D$45,2,0), IF(I2700="월별평균환율(현지화)",VLOOKUP(MONTH(A2700),월별평균환율!$B$34:$D$45,3,0)))))))</f>
        <v>I열의 환율적용방법 선택</v>
      </c>
      <c r="K2700" s="495">
        <f t="shared" si="42"/>
        <v>0</v>
      </c>
      <c r="L2700" s="491"/>
      <c r="M2700" s="496"/>
      <c r="N2700" s="496"/>
    </row>
    <row r="2701" spans="1:14" x14ac:dyDescent="0.3">
      <c r="A2701" s="490"/>
      <c r="B2701" s="490"/>
      <c r="C2701" s="673" t="e">
        <f>VLOOKUP(F2701,DB!$D$4:$G$403,4,FALSE)</f>
        <v>#N/A</v>
      </c>
      <c r="D2701" s="674" t="e">
        <f>VLOOKUP(F2701,DB!$D$4:$G$403,3,FALSE)</f>
        <v>#N/A</v>
      </c>
      <c r="E2701" s="675" t="e">
        <f>VLOOKUP(F2701,DB!$D$4:$G$403,2,FALSE)</f>
        <v>#N/A</v>
      </c>
      <c r="F2701" s="491"/>
      <c r="G2701" s="491"/>
      <c r="H2701" s="492"/>
      <c r="I2701" s="493"/>
      <c r="J2701" s="494" t="str">
        <f>IF(I2701="","I열의 환율적용방법 선택",IF(I2701="개별환율", "직접입력 하세요.", IF(OR(I2701="가중평균환율",I2701="송금환율"), "직접입력 하세요.", IF(I2701="원화집행", 1, IF(I2701="월별평균환율(미화)",VLOOKUP(MONTH(A2701),월별평균환율!$B$34:$D$45,2,0), IF(I2701="월별평균환율(현지화)",VLOOKUP(MONTH(A2701),월별평균환율!$B$34:$D$45,3,0)))))))</f>
        <v>I열의 환율적용방법 선택</v>
      </c>
      <c r="K2701" s="495">
        <f t="shared" si="42"/>
        <v>0</v>
      </c>
      <c r="L2701" s="491"/>
      <c r="M2701" s="496"/>
      <c r="N2701" s="496"/>
    </row>
    <row r="2702" spans="1:14" x14ac:dyDescent="0.3">
      <c r="A2702" s="490"/>
      <c r="B2702" s="490"/>
      <c r="C2702" s="673" t="e">
        <f>VLOOKUP(F2702,DB!$D$4:$G$403,4,FALSE)</f>
        <v>#N/A</v>
      </c>
      <c r="D2702" s="674" t="e">
        <f>VLOOKUP(F2702,DB!$D$4:$G$403,3,FALSE)</f>
        <v>#N/A</v>
      </c>
      <c r="E2702" s="675" t="e">
        <f>VLOOKUP(F2702,DB!$D$4:$G$403,2,FALSE)</f>
        <v>#N/A</v>
      </c>
      <c r="F2702" s="491"/>
      <c r="G2702" s="491"/>
      <c r="H2702" s="492"/>
      <c r="I2702" s="493"/>
      <c r="J2702" s="494" t="str">
        <f>IF(I2702="","I열의 환율적용방법 선택",IF(I2702="개별환율", "직접입력 하세요.", IF(OR(I2702="가중평균환율",I2702="송금환율"), "직접입력 하세요.", IF(I2702="원화집행", 1, IF(I2702="월별평균환율(미화)",VLOOKUP(MONTH(A2702),월별평균환율!$B$34:$D$45,2,0), IF(I2702="월별평균환율(현지화)",VLOOKUP(MONTH(A2702),월별평균환율!$B$34:$D$45,3,0)))))))</f>
        <v>I열의 환율적용방법 선택</v>
      </c>
      <c r="K2702" s="495">
        <f t="shared" si="42"/>
        <v>0</v>
      </c>
      <c r="L2702" s="491"/>
      <c r="M2702" s="496"/>
      <c r="N2702" s="496"/>
    </row>
    <row r="2703" spans="1:14" x14ac:dyDescent="0.3">
      <c r="A2703" s="490"/>
      <c r="B2703" s="490"/>
      <c r="C2703" s="673" t="e">
        <f>VLOOKUP(F2703,DB!$D$4:$G$403,4,FALSE)</f>
        <v>#N/A</v>
      </c>
      <c r="D2703" s="674" t="e">
        <f>VLOOKUP(F2703,DB!$D$4:$G$403,3,FALSE)</f>
        <v>#N/A</v>
      </c>
      <c r="E2703" s="675" t="e">
        <f>VLOOKUP(F2703,DB!$D$4:$G$403,2,FALSE)</f>
        <v>#N/A</v>
      </c>
      <c r="F2703" s="491"/>
      <c r="G2703" s="491"/>
      <c r="H2703" s="492"/>
      <c r="I2703" s="493"/>
      <c r="J2703" s="494" t="str">
        <f>IF(I2703="","I열의 환율적용방법 선택",IF(I2703="개별환율", "직접입력 하세요.", IF(OR(I2703="가중평균환율",I2703="송금환율"), "직접입력 하세요.", IF(I2703="원화집행", 1, IF(I2703="월별평균환율(미화)",VLOOKUP(MONTH(A2703),월별평균환율!$B$34:$D$45,2,0), IF(I2703="월별평균환율(현지화)",VLOOKUP(MONTH(A2703),월별평균환율!$B$34:$D$45,3,0)))))))</f>
        <v>I열의 환율적용방법 선택</v>
      </c>
      <c r="K2703" s="495">
        <f t="shared" si="42"/>
        <v>0</v>
      </c>
      <c r="L2703" s="491"/>
      <c r="M2703" s="496"/>
      <c r="N2703" s="496"/>
    </row>
    <row r="2704" spans="1:14" x14ac:dyDescent="0.3">
      <c r="A2704" s="490"/>
      <c r="B2704" s="490"/>
      <c r="C2704" s="673" t="e">
        <f>VLOOKUP(F2704,DB!$D$4:$G$403,4,FALSE)</f>
        <v>#N/A</v>
      </c>
      <c r="D2704" s="674" t="e">
        <f>VLOOKUP(F2704,DB!$D$4:$G$403,3,FALSE)</f>
        <v>#N/A</v>
      </c>
      <c r="E2704" s="675" t="e">
        <f>VLOOKUP(F2704,DB!$D$4:$G$403,2,FALSE)</f>
        <v>#N/A</v>
      </c>
      <c r="F2704" s="491"/>
      <c r="G2704" s="491"/>
      <c r="H2704" s="492"/>
      <c r="I2704" s="493"/>
      <c r="J2704" s="494" t="str">
        <f>IF(I2704="","I열의 환율적용방법 선택",IF(I2704="개별환율", "직접입력 하세요.", IF(OR(I2704="가중평균환율",I2704="송금환율"), "직접입력 하세요.", IF(I2704="원화집행", 1, IF(I2704="월별평균환율(미화)",VLOOKUP(MONTH(A2704),월별평균환율!$B$34:$D$45,2,0), IF(I2704="월별평균환율(현지화)",VLOOKUP(MONTH(A2704),월별평균환율!$B$34:$D$45,3,0)))))))</f>
        <v>I열의 환율적용방법 선택</v>
      </c>
      <c r="K2704" s="495">
        <f t="shared" si="42"/>
        <v>0</v>
      </c>
      <c r="L2704" s="491"/>
      <c r="M2704" s="496"/>
      <c r="N2704" s="496"/>
    </row>
    <row r="2705" spans="1:14" x14ac:dyDescent="0.3">
      <c r="A2705" s="490"/>
      <c r="B2705" s="490"/>
      <c r="C2705" s="673" t="e">
        <f>VLOOKUP(F2705,DB!$D$4:$G$403,4,FALSE)</f>
        <v>#N/A</v>
      </c>
      <c r="D2705" s="674" t="e">
        <f>VLOOKUP(F2705,DB!$D$4:$G$403,3,FALSE)</f>
        <v>#N/A</v>
      </c>
      <c r="E2705" s="675" t="e">
        <f>VLOOKUP(F2705,DB!$D$4:$G$403,2,FALSE)</f>
        <v>#N/A</v>
      </c>
      <c r="F2705" s="491"/>
      <c r="G2705" s="491"/>
      <c r="H2705" s="492"/>
      <c r="I2705" s="493"/>
      <c r="J2705" s="494" t="str">
        <f>IF(I2705="","I열의 환율적용방법 선택",IF(I2705="개별환율", "직접입력 하세요.", IF(OR(I2705="가중평균환율",I2705="송금환율"), "직접입력 하세요.", IF(I2705="원화집행", 1, IF(I2705="월별평균환율(미화)",VLOOKUP(MONTH(A2705),월별평균환율!$B$34:$D$45,2,0), IF(I2705="월별평균환율(현지화)",VLOOKUP(MONTH(A2705),월별평균환율!$B$34:$D$45,3,0)))))))</f>
        <v>I열의 환율적용방법 선택</v>
      </c>
      <c r="K2705" s="495">
        <f t="shared" si="42"/>
        <v>0</v>
      </c>
      <c r="L2705" s="491"/>
      <c r="M2705" s="496"/>
      <c r="N2705" s="496"/>
    </row>
    <row r="2706" spans="1:14" x14ac:dyDescent="0.3">
      <c r="A2706" s="490"/>
      <c r="B2706" s="490"/>
      <c r="C2706" s="673" t="e">
        <f>VLOOKUP(F2706,DB!$D$4:$G$403,4,FALSE)</f>
        <v>#N/A</v>
      </c>
      <c r="D2706" s="674" t="e">
        <f>VLOOKUP(F2706,DB!$D$4:$G$403,3,FALSE)</f>
        <v>#N/A</v>
      </c>
      <c r="E2706" s="675" t="e">
        <f>VLOOKUP(F2706,DB!$D$4:$G$403,2,FALSE)</f>
        <v>#N/A</v>
      </c>
      <c r="F2706" s="491"/>
      <c r="G2706" s="491"/>
      <c r="H2706" s="492"/>
      <c r="I2706" s="493"/>
      <c r="J2706" s="494" t="str">
        <f>IF(I2706="","I열의 환율적용방법 선택",IF(I2706="개별환율", "직접입력 하세요.", IF(OR(I2706="가중평균환율",I2706="송금환율"), "직접입력 하세요.", IF(I2706="원화집행", 1, IF(I2706="월별평균환율(미화)",VLOOKUP(MONTH(A2706),월별평균환율!$B$34:$D$45,2,0), IF(I2706="월별평균환율(현지화)",VLOOKUP(MONTH(A2706),월별평균환율!$B$34:$D$45,3,0)))))))</f>
        <v>I열의 환율적용방법 선택</v>
      </c>
      <c r="K2706" s="495">
        <f t="shared" si="42"/>
        <v>0</v>
      </c>
      <c r="L2706" s="491"/>
      <c r="M2706" s="496"/>
      <c r="N2706" s="496"/>
    </row>
    <row r="2707" spans="1:14" x14ac:dyDescent="0.3">
      <c r="A2707" s="490"/>
      <c r="B2707" s="490"/>
      <c r="C2707" s="673" t="e">
        <f>VLOOKUP(F2707,DB!$D$4:$G$403,4,FALSE)</f>
        <v>#N/A</v>
      </c>
      <c r="D2707" s="674" t="e">
        <f>VLOOKUP(F2707,DB!$D$4:$G$403,3,FALSE)</f>
        <v>#N/A</v>
      </c>
      <c r="E2707" s="675" t="e">
        <f>VLOOKUP(F2707,DB!$D$4:$G$403,2,FALSE)</f>
        <v>#N/A</v>
      </c>
      <c r="F2707" s="491"/>
      <c r="G2707" s="491"/>
      <c r="H2707" s="492"/>
      <c r="I2707" s="493"/>
      <c r="J2707" s="494" t="str">
        <f>IF(I2707="","I열의 환율적용방법 선택",IF(I2707="개별환율", "직접입력 하세요.", IF(OR(I2707="가중평균환율",I2707="송금환율"), "직접입력 하세요.", IF(I2707="원화집행", 1, IF(I2707="월별평균환율(미화)",VLOOKUP(MONTH(A2707),월별평균환율!$B$34:$D$45,2,0), IF(I2707="월별평균환율(현지화)",VLOOKUP(MONTH(A2707),월별평균환율!$B$34:$D$45,3,0)))))))</f>
        <v>I열의 환율적용방법 선택</v>
      </c>
      <c r="K2707" s="495">
        <f t="shared" si="42"/>
        <v>0</v>
      </c>
      <c r="L2707" s="491"/>
      <c r="M2707" s="496"/>
      <c r="N2707" s="496"/>
    </row>
    <row r="2708" spans="1:14" x14ac:dyDescent="0.3">
      <c r="A2708" s="490"/>
      <c r="B2708" s="490"/>
      <c r="C2708" s="673" t="e">
        <f>VLOOKUP(F2708,DB!$D$4:$G$403,4,FALSE)</f>
        <v>#N/A</v>
      </c>
      <c r="D2708" s="674" t="e">
        <f>VLOOKUP(F2708,DB!$D$4:$G$403,3,FALSE)</f>
        <v>#N/A</v>
      </c>
      <c r="E2708" s="675" t="e">
        <f>VLOOKUP(F2708,DB!$D$4:$G$403,2,FALSE)</f>
        <v>#N/A</v>
      </c>
      <c r="F2708" s="491"/>
      <c r="G2708" s="491"/>
      <c r="H2708" s="492"/>
      <c r="I2708" s="493"/>
      <c r="J2708" s="494" t="str">
        <f>IF(I2708="","I열의 환율적용방법 선택",IF(I2708="개별환율", "직접입력 하세요.", IF(OR(I2708="가중평균환율",I2708="송금환율"), "직접입력 하세요.", IF(I2708="원화집행", 1, IF(I2708="월별평균환율(미화)",VLOOKUP(MONTH(A2708),월별평균환율!$B$34:$D$45,2,0), IF(I2708="월별평균환율(현지화)",VLOOKUP(MONTH(A2708),월별평균환율!$B$34:$D$45,3,0)))))))</f>
        <v>I열의 환율적용방법 선택</v>
      </c>
      <c r="K2708" s="495">
        <f t="shared" si="42"/>
        <v>0</v>
      </c>
      <c r="L2708" s="491"/>
      <c r="M2708" s="496"/>
      <c r="N2708" s="496"/>
    </row>
    <row r="2709" spans="1:14" x14ac:dyDescent="0.3">
      <c r="A2709" s="490"/>
      <c r="B2709" s="490"/>
      <c r="C2709" s="673" t="e">
        <f>VLOOKUP(F2709,DB!$D$4:$G$403,4,FALSE)</f>
        <v>#N/A</v>
      </c>
      <c r="D2709" s="674" t="e">
        <f>VLOOKUP(F2709,DB!$D$4:$G$403,3,FALSE)</f>
        <v>#N/A</v>
      </c>
      <c r="E2709" s="675" t="e">
        <f>VLOOKUP(F2709,DB!$D$4:$G$403,2,FALSE)</f>
        <v>#N/A</v>
      </c>
      <c r="F2709" s="491"/>
      <c r="G2709" s="491"/>
      <c r="H2709" s="492"/>
      <c r="I2709" s="493"/>
      <c r="J2709" s="494" t="str">
        <f>IF(I2709="","I열의 환율적용방법 선택",IF(I2709="개별환율", "직접입력 하세요.", IF(OR(I2709="가중평균환율",I2709="송금환율"), "직접입력 하세요.", IF(I2709="원화집행", 1, IF(I2709="월별평균환율(미화)",VLOOKUP(MONTH(A2709),월별평균환율!$B$34:$D$45,2,0), IF(I2709="월별평균환율(현지화)",VLOOKUP(MONTH(A2709),월별평균환율!$B$34:$D$45,3,0)))))))</f>
        <v>I열의 환율적용방법 선택</v>
      </c>
      <c r="K2709" s="495">
        <f t="shared" si="42"/>
        <v>0</v>
      </c>
      <c r="L2709" s="491"/>
      <c r="M2709" s="496"/>
      <c r="N2709" s="496"/>
    </row>
    <row r="2710" spans="1:14" x14ac:dyDescent="0.3">
      <c r="A2710" s="490"/>
      <c r="B2710" s="490"/>
      <c r="C2710" s="673" t="e">
        <f>VLOOKUP(F2710,DB!$D$4:$G$403,4,FALSE)</f>
        <v>#N/A</v>
      </c>
      <c r="D2710" s="674" t="e">
        <f>VLOOKUP(F2710,DB!$D$4:$G$403,3,FALSE)</f>
        <v>#N/A</v>
      </c>
      <c r="E2710" s="675" t="e">
        <f>VLOOKUP(F2710,DB!$D$4:$G$403,2,FALSE)</f>
        <v>#N/A</v>
      </c>
      <c r="F2710" s="491"/>
      <c r="G2710" s="491"/>
      <c r="H2710" s="492"/>
      <c r="I2710" s="493"/>
      <c r="J2710" s="494" t="str">
        <f>IF(I2710="","I열의 환율적용방법 선택",IF(I2710="개별환율", "직접입력 하세요.", IF(OR(I2710="가중평균환율",I2710="송금환율"), "직접입력 하세요.", IF(I2710="원화집행", 1, IF(I2710="월별평균환율(미화)",VLOOKUP(MONTH(A2710),월별평균환율!$B$34:$D$45,2,0), IF(I2710="월별평균환율(현지화)",VLOOKUP(MONTH(A2710),월별평균환율!$B$34:$D$45,3,0)))))))</f>
        <v>I열의 환율적용방법 선택</v>
      </c>
      <c r="K2710" s="495">
        <f t="shared" si="42"/>
        <v>0</v>
      </c>
      <c r="L2710" s="491"/>
      <c r="M2710" s="496"/>
      <c r="N2710" s="496"/>
    </row>
    <row r="2711" spans="1:14" x14ac:dyDescent="0.3">
      <c r="A2711" s="490"/>
      <c r="B2711" s="490"/>
      <c r="C2711" s="673" t="e">
        <f>VLOOKUP(F2711,DB!$D$4:$G$403,4,FALSE)</f>
        <v>#N/A</v>
      </c>
      <c r="D2711" s="674" t="e">
        <f>VLOOKUP(F2711,DB!$D$4:$G$403,3,FALSE)</f>
        <v>#N/A</v>
      </c>
      <c r="E2711" s="675" t="e">
        <f>VLOOKUP(F2711,DB!$D$4:$G$403,2,FALSE)</f>
        <v>#N/A</v>
      </c>
      <c r="F2711" s="491"/>
      <c r="G2711" s="491"/>
      <c r="H2711" s="492"/>
      <c r="I2711" s="493"/>
      <c r="J2711" s="494" t="str">
        <f>IF(I2711="","I열의 환율적용방법 선택",IF(I2711="개별환율", "직접입력 하세요.", IF(OR(I2711="가중평균환율",I2711="송금환율"), "직접입력 하세요.", IF(I2711="원화집행", 1, IF(I2711="월별평균환율(미화)",VLOOKUP(MONTH(A2711),월별평균환율!$B$34:$D$45,2,0), IF(I2711="월별평균환율(현지화)",VLOOKUP(MONTH(A2711),월별평균환율!$B$34:$D$45,3,0)))))))</f>
        <v>I열의 환율적용방법 선택</v>
      </c>
      <c r="K2711" s="495">
        <f t="shared" si="42"/>
        <v>0</v>
      </c>
      <c r="L2711" s="491"/>
      <c r="M2711" s="496"/>
      <c r="N2711" s="496"/>
    </row>
    <row r="2712" spans="1:14" x14ac:dyDescent="0.3">
      <c r="A2712" s="490"/>
      <c r="B2712" s="490"/>
      <c r="C2712" s="673" t="e">
        <f>VLOOKUP(F2712,DB!$D$4:$G$403,4,FALSE)</f>
        <v>#N/A</v>
      </c>
      <c r="D2712" s="674" t="e">
        <f>VLOOKUP(F2712,DB!$D$4:$G$403,3,FALSE)</f>
        <v>#N/A</v>
      </c>
      <c r="E2712" s="675" t="e">
        <f>VLOOKUP(F2712,DB!$D$4:$G$403,2,FALSE)</f>
        <v>#N/A</v>
      </c>
      <c r="F2712" s="491"/>
      <c r="G2712" s="491"/>
      <c r="H2712" s="492"/>
      <c r="I2712" s="493"/>
      <c r="J2712" s="494" t="str">
        <f>IF(I2712="","I열의 환율적용방법 선택",IF(I2712="개별환율", "직접입력 하세요.", IF(OR(I2712="가중평균환율",I2712="송금환율"), "직접입력 하세요.", IF(I2712="원화집행", 1, IF(I2712="월별평균환율(미화)",VLOOKUP(MONTH(A2712),월별평균환율!$B$34:$D$45,2,0), IF(I2712="월별평균환율(현지화)",VLOOKUP(MONTH(A2712),월별평균환율!$B$34:$D$45,3,0)))))))</f>
        <v>I열의 환율적용방법 선택</v>
      </c>
      <c r="K2712" s="495">
        <f t="shared" si="42"/>
        <v>0</v>
      </c>
      <c r="L2712" s="491"/>
      <c r="M2712" s="496"/>
      <c r="N2712" s="496"/>
    </row>
    <row r="2713" spans="1:14" x14ac:dyDescent="0.3">
      <c r="A2713" s="490"/>
      <c r="B2713" s="490"/>
      <c r="C2713" s="673" t="e">
        <f>VLOOKUP(F2713,DB!$D$4:$G$403,4,FALSE)</f>
        <v>#N/A</v>
      </c>
      <c r="D2713" s="674" t="e">
        <f>VLOOKUP(F2713,DB!$D$4:$G$403,3,FALSE)</f>
        <v>#N/A</v>
      </c>
      <c r="E2713" s="675" t="e">
        <f>VLOOKUP(F2713,DB!$D$4:$G$403,2,FALSE)</f>
        <v>#N/A</v>
      </c>
      <c r="F2713" s="491"/>
      <c r="G2713" s="491"/>
      <c r="H2713" s="492"/>
      <c r="I2713" s="493"/>
      <c r="J2713" s="494" t="str">
        <f>IF(I2713="","I열의 환율적용방법 선택",IF(I2713="개별환율", "직접입력 하세요.", IF(OR(I2713="가중평균환율",I2713="송금환율"), "직접입력 하세요.", IF(I2713="원화집행", 1, IF(I2713="월별평균환율(미화)",VLOOKUP(MONTH(A2713),월별평균환율!$B$34:$D$45,2,0), IF(I2713="월별평균환율(현지화)",VLOOKUP(MONTH(A2713),월별평균환율!$B$34:$D$45,3,0)))))))</f>
        <v>I열의 환율적용방법 선택</v>
      </c>
      <c r="K2713" s="495">
        <f t="shared" si="42"/>
        <v>0</v>
      </c>
      <c r="L2713" s="491"/>
      <c r="M2713" s="496"/>
      <c r="N2713" s="496"/>
    </row>
    <row r="2714" spans="1:14" x14ac:dyDescent="0.3">
      <c r="A2714" s="490"/>
      <c r="B2714" s="490"/>
      <c r="C2714" s="673" t="e">
        <f>VLOOKUP(F2714,DB!$D$4:$G$403,4,FALSE)</f>
        <v>#N/A</v>
      </c>
      <c r="D2714" s="674" t="e">
        <f>VLOOKUP(F2714,DB!$D$4:$G$403,3,FALSE)</f>
        <v>#N/A</v>
      </c>
      <c r="E2714" s="675" t="e">
        <f>VLOOKUP(F2714,DB!$D$4:$G$403,2,FALSE)</f>
        <v>#N/A</v>
      </c>
      <c r="F2714" s="491"/>
      <c r="G2714" s="491"/>
      <c r="H2714" s="492"/>
      <c r="I2714" s="493"/>
      <c r="J2714" s="494" t="str">
        <f>IF(I2714="","I열의 환율적용방법 선택",IF(I2714="개별환율", "직접입력 하세요.", IF(OR(I2714="가중평균환율",I2714="송금환율"), "직접입력 하세요.", IF(I2714="원화집행", 1, IF(I2714="월별평균환율(미화)",VLOOKUP(MONTH(A2714),월별평균환율!$B$34:$D$45,2,0), IF(I2714="월별평균환율(현지화)",VLOOKUP(MONTH(A2714),월별평균환율!$B$34:$D$45,3,0)))))))</f>
        <v>I열의 환율적용방법 선택</v>
      </c>
      <c r="K2714" s="495">
        <f t="shared" si="42"/>
        <v>0</v>
      </c>
      <c r="L2714" s="491"/>
      <c r="M2714" s="496"/>
      <c r="N2714" s="496"/>
    </row>
    <row r="2715" spans="1:14" x14ac:dyDescent="0.3">
      <c r="A2715" s="490"/>
      <c r="B2715" s="490"/>
      <c r="C2715" s="673" t="e">
        <f>VLOOKUP(F2715,DB!$D$4:$G$403,4,FALSE)</f>
        <v>#N/A</v>
      </c>
      <c r="D2715" s="674" t="e">
        <f>VLOOKUP(F2715,DB!$D$4:$G$403,3,FALSE)</f>
        <v>#N/A</v>
      </c>
      <c r="E2715" s="675" t="e">
        <f>VLOOKUP(F2715,DB!$D$4:$G$403,2,FALSE)</f>
        <v>#N/A</v>
      </c>
      <c r="F2715" s="491"/>
      <c r="G2715" s="491"/>
      <c r="H2715" s="492"/>
      <c r="I2715" s="493"/>
      <c r="J2715" s="494" t="str">
        <f>IF(I2715="","I열의 환율적용방법 선택",IF(I2715="개별환율", "직접입력 하세요.", IF(OR(I2715="가중평균환율",I2715="송금환율"), "직접입력 하세요.", IF(I2715="원화집행", 1, IF(I2715="월별평균환율(미화)",VLOOKUP(MONTH(A2715),월별평균환율!$B$34:$D$45,2,0), IF(I2715="월별평균환율(현지화)",VLOOKUP(MONTH(A2715),월별평균환율!$B$34:$D$45,3,0)))))))</f>
        <v>I열의 환율적용방법 선택</v>
      </c>
      <c r="K2715" s="495">
        <f t="shared" si="42"/>
        <v>0</v>
      </c>
      <c r="L2715" s="491"/>
      <c r="M2715" s="496"/>
      <c r="N2715" s="496"/>
    </row>
    <row r="2716" spans="1:14" x14ac:dyDescent="0.3">
      <c r="A2716" s="490"/>
      <c r="B2716" s="490"/>
      <c r="C2716" s="673" t="e">
        <f>VLOOKUP(F2716,DB!$D$4:$G$403,4,FALSE)</f>
        <v>#N/A</v>
      </c>
      <c r="D2716" s="674" t="e">
        <f>VLOOKUP(F2716,DB!$D$4:$G$403,3,FALSE)</f>
        <v>#N/A</v>
      </c>
      <c r="E2716" s="675" t="e">
        <f>VLOOKUP(F2716,DB!$D$4:$G$403,2,FALSE)</f>
        <v>#N/A</v>
      </c>
      <c r="F2716" s="491"/>
      <c r="G2716" s="491"/>
      <c r="H2716" s="492"/>
      <c r="I2716" s="493"/>
      <c r="J2716" s="494" t="str">
        <f>IF(I2716="","I열의 환율적용방법 선택",IF(I2716="개별환율", "직접입력 하세요.", IF(OR(I2716="가중평균환율",I2716="송금환율"), "직접입력 하세요.", IF(I2716="원화집행", 1, IF(I2716="월별평균환율(미화)",VLOOKUP(MONTH(A2716),월별평균환율!$B$34:$D$45,2,0), IF(I2716="월별평균환율(현지화)",VLOOKUP(MONTH(A2716),월별평균환율!$B$34:$D$45,3,0)))))))</f>
        <v>I열의 환율적용방법 선택</v>
      </c>
      <c r="K2716" s="495">
        <f t="shared" si="42"/>
        <v>0</v>
      </c>
      <c r="L2716" s="491"/>
      <c r="M2716" s="496"/>
      <c r="N2716" s="496"/>
    </row>
    <row r="2717" spans="1:14" x14ac:dyDescent="0.3">
      <c r="A2717" s="490"/>
      <c r="B2717" s="490"/>
      <c r="C2717" s="673" t="e">
        <f>VLOOKUP(F2717,DB!$D$4:$G$403,4,FALSE)</f>
        <v>#N/A</v>
      </c>
      <c r="D2717" s="674" t="e">
        <f>VLOOKUP(F2717,DB!$D$4:$G$403,3,FALSE)</f>
        <v>#N/A</v>
      </c>
      <c r="E2717" s="675" t="e">
        <f>VLOOKUP(F2717,DB!$D$4:$G$403,2,FALSE)</f>
        <v>#N/A</v>
      </c>
      <c r="F2717" s="491"/>
      <c r="G2717" s="491"/>
      <c r="H2717" s="492"/>
      <c r="I2717" s="493"/>
      <c r="J2717" s="494" t="str">
        <f>IF(I2717="","I열의 환율적용방법 선택",IF(I2717="개별환율", "직접입력 하세요.", IF(OR(I2717="가중평균환율",I2717="송금환율"), "직접입력 하세요.", IF(I2717="원화집행", 1, IF(I2717="월별평균환율(미화)",VLOOKUP(MONTH(A2717),월별평균환율!$B$34:$D$45,2,0), IF(I2717="월별평균환율(현지화)",VLOOKUP(MONTH(A2717),월별평균환율!$B$34:$D$45,3,0)))))))</f>
        <v>I열의 환율적용방법 선택</v>
      </c>
      <c r="K2717" s="495">
        <f t="shared" si="42"/>
        <v>0</v>
      </c>
      <c r="L2717" s="491"/>
      <c r="M2717" s="496"/>
      <c r="N2717" s="496"/>
    </row>
    <row r="2718" spans="1:14" x14ac:dyDescent="0.3">
      <c r="A2718" s="490"/>
      <c r="B2718" s="490"/>
      <c r="C2718" s="673" t="e">
        <f>VLOOKUP(F2718,DB!$D$4:$G$403,4,FALSE)</f>
        <v>#N/A</v>
      </c>
      <c r="D2718" s="674" t="e">
        <f>VLOOKUP(F2718,DB!$D$4:$G$403,3,FALSE)</f>
        <v>#N/A</v>
      </c>
      <c r="E2718" s="675" t="e">
        <f>VLOOKUP(F2718,DB!$D$4:$G$403,2,FALSE)</f>
        <v>#N/A</v>
      </c>
      <c r="F2718" s="491"/>
      <c r="G2718" s="491"/>
      <c r="H2718" s="492"/>
      <c r="I2718" s="493"/>
      <c r="J2718" s="494" t="str">
        <f>IF(I2718="","I열의 환율적용방법 선택",IF(I2718="개별환율", "직접입력 하세요.", IF(OR(I2718="가중평균환율",I2718="송금환율"), "직접입력 하세요.", IF(I2718="원화집행", 1, IF(I2718="월별평균환율(미화)",VLOOKUP(MONTH(A2718),월별평균환율!$B$34:$D$45,2,0), IF(I2718="월별평균환율(현지화)",VLOOKUP(MONTH(A2718),월별평균환율!$B$34:$D$45,3,0)))))))</f>
        <v>I열의 환율적용방법 선택</v>
      </c>
      <c r="K2718" s="495">
        <f t="shared" si="42"/>
        <v>0</v>
      </c>
      <c r="L2718" s="491"/>
      <c r="M2718" s="496"/>
      <c r="N2718" s="496"/>
    </row>
    <row r="2719" spans="1:14" x14ac:dyDescent="0.3">
      <c r="A2719" s="490"/>
      <c r="B2719" s="490"/>
      <c r="C2719" s="673" t="e">
        <f>VLOOKUP(F2719,DB!$D$4:$G$403,4,FALSE)</f>
        <v>#N/A</v>
      </c>
      <c r="D2719" s="674" t="e">
        <f>VLOOKUP(F2719,DB!$D$4:$G$403,3,FALSE)</f>
        <v>#N/A</v>
      </c>
      <c r="E2719" s="675" t="e">
        <f>VLOOKUP(F2719,DB!$D$4:$G$403,2,FALSE)</f>
        <v>#N/A</v>
      </c>
      <c r="F2719" s="491"/>
      <c r="G2719" s="491"/>
      <c r="H2719" s="492"/>
      <c r="I2719" s="493"/>
      <c r="J2719" s="494" t="str">
        <f>IF(I2719="","I열의 환율적용방법 선택",IF(I2719="개별환율", "직접입력 하세요.", IF(OR(I2719="가중평균환율",I2719="송금환율"), "직접입력 하세요.", IF(I2719="원화집행", 1, IF(I2719="월별평균환율(미화)",VLOOKUP(MONTH(A2719),월별평균환율!$B$34:$D$45,2,0), IF(I2719="월별평균환율(현지화)",VLOOKUP(MONTH(A2719),월별평균환율!$B$34:$D$45,3,0)))))))</f>
        <v>I열의 환율적용방법 선택</v>
      </c>
      <c r="K2719" s="495">
        <f t="shared" si="42"/>
        <v>0</v>
      </c>
      <c r="L2719" s="491"/>
      <c r="M2719" s="496"/>
      <c r="N2719" s="496"/>
    </row>
    <row r="2720" spans="1:14" x14ac:dyDescent="0.3">
      <c r="A2720" s="490"/>
      <c r="B2720" s="490"/>
      <c r="C2720" s="673" t="e">
        <f>VLOOKUP(F2720,DB!$D$4:$G$403,4,FALSE)</f>
        <v>#N/A</v>
      </c>
      <c r="D2720" s="674" t="e">
        <f>VLOOKUP(F2720,DB!$D$4:$G$403,3,FALSE)</f>
        <v>#N/A</v>
      </c>
      <c r="E2720" s="675" t="e">
        <f>VLOOKUP(F2720,DB!$D$4:$G$403,2,FALSE)</f>
        <v>#N/A</v>
      </c>
      <c r="F2720" s="491"/>
      <c r="G2720" s="491"/>
      <c r="H2720" s="492"/>
      <c r="I2720" s="493"/>
      <c r="J2720" s="494" t="str">
        <f>IF(I2720="","I열의 환율적용방법 선택",IF(I2720="개별환율", "직접입력 하세요.", IF(OR(I2720="가중평균환율",I2720="송금환율"), "직접입력 하세요.", IF(I2720="원화집행", 1, IF(I2720="월별평균환율(미화)",VLOOKUP(MONTH(A2720),월별평균환율!$B$34:$D$45,2,0), IF(I2720="월별평균환율(현지화)",VLOOKUP(MONTH(A2720),월별평균환율!$B$34:$D$45,3,0)))))))</f>
        <v>I열의 환율적용방법 선택</v>
      </c>
      <c r="K2720" s="495">
        <f t="shared" si="42"/>
        <v>0</v>
      </c>
      <c r="L2720" s="491"/>
      <c r="M2720" s="496"/>
      <c r="N2720" s="496"/>
    </row>
    <row r="2721" spans="1:14" x14ac:dyDescent="0.3">
      <c r="A2721" s="490"/>
      <c r="B2721" s="490"/>
      <c r="C2721" s="673" t="e">
        <f>VLOOKUP(F2721,DB!$D$4:$G$403,4,FALSE)</f>
        <v>#N/A</v>
      </c>
      <c r="D2721" s="674" t="e">
        <f>VLOOKUP(F2721,DB!$D$4:$G$403,3,FALSE)</f>
        <v>#N/A</v>
      </c>
      <c r="E2721" s="675" t="e">
        <f>VLOOKUP(F2721,DB!$D$4:$G$403,2,FALSE)</f>
        <v>#N/A</v>
      </c>
      <c r="F2721" s="491"/>
      <c r="G2721" s="491"/>
      <c r="H2721" s="492"/>
      <c r="I2721" s="493"/>
      <c r="J2721" s="494" t="str">
        <f>IF(I2721="","I열의 환율적용방법 선택",IF(I2721="개별환율", "직접입력 하세요.", IF(OR(I2721="가중평균환율",I2721="송금환율"), "직접입력 하세요.", IF(I2721="원화집행", 1, IF(I2721="월별평균환율(미화)",VLOOKUP(MONTH(A2721),월별평균환율!$B$34:$D$45,2,0), IF(I2721="월별평균환율(현지화)",VLOOKUP(MONTH(A2721),월별평균환율!$B$34:$D$45,3,0)))))))</f>
        <v>I열의 환율적용방법 선택</v>
      </c>
      <c r="K2721" s="495">
        <f t="shared" si="42"/>
        <v>0</v>
      </c>
      <c r="L2721" s="491"/>
      <c r="M2721" s="496"/>
      <c r="N2721" s="496"/>
    </row>
    <row r="2722" spans="1:14" x14ac:dyDescent="0.3">
      <c r="A2722" s="490"/>
      <c r="B2722" s="490"/>
      <c r="C2722" s="673" t="e">
        <f>VLOOKUP(F2722,DB!$D$4:$G$403,4,FALSE)</f>
        <v>#N/A</v>
      </c>
      <c r="D2722" s="674" t="e">
        <f>VLOOKUP(F2722,DB!$D$4:$G$403,3,FALSE)</f>
        <v>#N/A</v>
      </c>
      <c r="E2722" s="675" t="e">
        <f>VLOOKUP(F2722,DB!$D$4:$G$403,2,FALSE)</f>
        <v>#N/A</v>
      </c>
      <c r="F2722" s="491"/>
      <c r="G2722" s="491"/>
      <c r="H2722" s="492"/>
      <c r="I2722" s="493"/>
      <c r="J2722" s="494" t="str">
        <f>IF(I2722="","I열의 환율적용방법 선택",IF(I2722="개별환율", "직접입력 하세요.", IF(OR(I2722="가중평균환율",I2722="송금환율"), "직접입력 하세요.", IF(I2722="원화집행", 1, IF(I2722="월별평균환율(미화)",VLOOKUP(MONTH(A2722),월별평균환율!$B$34:$D$45,2,0), IF(I2722="월별평균환율(현지화)",VLOOKUP(MONTH(A2722),월별평균환율!$B$34:$D$45,3,0)))))))</f>
        <v>I열의 환율적용방법 선택</v>
      </c>
      <c r="K2722" s="495">
        <f t="shared" si="42"/>
        <v>0</v>
      </c>
      <c r="L2722" s="491"/>
      <c r="M2722" s="496"/>
      <c r="N2722" s="496"/>
    </row>
    <row r="2723" spans="1:14" x14ac:dyDescent="0.3">
      <c r="A2723" s="490"/>
      <c r="B2723" s="490"/>
      <c r="C2723" s="673" t="e">
        <f>VLOOKUP(F2723,DB!$D$4:$G$403,4,FALSE)</f>
        <v>#N/A</v>
      </c>
      <c r="D2723" s="674" t="e">
        <f>VLOOKUP(F2723,DB!$D$4:$G$403,3,FALSE)</f>
        <v>#N/A</v>
      </c>
      <c r="E2723" s="675" t="e">
        <f>VLOOKUP(F2723,DB!$D$4:$G$403,2,FALSE)</f>
        <v>#N/A</v>
      </c>
      <c r="F2723" s="491"/>
      <c r="G2723" s="491"/>
      <c r="H2723" s="492"/>
      <c r="I2723" s="493"/>
      <c r="J2723" s="494" t="str">
        <f>IF(I2723="","I열의 환율적용방법 선택",IF(I2723="개별환율", "직접입력 하세요.", IF(OR(I2723="가중평균환율",I2723="송금환율"), "직접입력 하세요.", IF(I2723="원화집행", 1, IF(I2723="월별평균환율(미화)",VLOOKUP(MONTH(A2723),월별평균환율!$B$34:$D$45,2,0), IF(I2723="월별평균환율(현지화)",VLOOKUP(MONTH(A2723),월별평균환율!$B$34:$D$45,3,0)))))))</f>
        <v>I열의 환율적용방법 선택</v>
      </c>
      <c r="K2723" s="495">
        <f t="shared" si="42"/>
        <v>0</v>
      </c>
      <c r="L2723" s="491"/>
      <c r="M2723" s="496"/>
      <c r="N2723" s="496"/>
    </row>
    <row r="2724" spans="1:14" x14ac:dyDescent="0.3">
      <c r="A2724" s="490"/>
      <c r="B2724" s="490"/>
      <c r="C2724" s="673" t="e">
        <f>VLOOKUP(F2724,DB!$D$4:$G$403,4,FALSE)</f>
        <v>#N/A</v>
      </c>
      <c r="D2724" s="674" t="e">
        <f>VLOOKUP(F2724,DB!$D$4:$G$403,3,FALSE)</f>
        <v>#N/A</v>
      </c>
      <c r="E2724" s="675" t="e">
        <f>VLOOKUP(F2724,DB!$D$4:$G$403,2,FALSE)</f>
        <v>#N/A</v>
      </c>
      <c r="F2724" s="491"/>
      <c r="G2724" s="491"/>
      <c r="H2724" s="492"/>
      <c r="I2724" s="493"/>
      <c r="J2724" s="494" t="str">
        <f>IF(I2724="","I열의 환율적용방법 선택",IF(I2724="개별환율", "직접입력 하세요.", IF(OR(I2724="가중평균환율",I2724="송금환율"), "직접입력 하세요.", IF(I2724="원화집행", 1, IF(I2724="월별평균환율(미화)",VLOOKUP(MONTH(A2724),월별평균환율!$B$34:$D$45,2,0), IF(I2724="월별평균환율(현지화)",VLOOKUP(MONTH(A2724),월별평균환율!$B$34:$D$45,3,0)))))))</f>
        <v>I열의 환율적용방법 선택</v>
      </c>
      <c r="K2724" s="495">
        <f t="shared" si="42"/>
        <v>0</v>
      </c>
      <c r="L2724" s="491"/>
      <c r="M2724" s="496"/>
      <c r="N2724" s="496"/>
    </row>
    <row r="2725" spans="1:14" x14ac:dyDescent="0.3">
      <c r="A2725" s="490"/>
      <c r="B2725" s="490"/>
      <c r="C2725" s="673" t="e">
        <f>VLOOKUP(F2725,DB!$D$4:$G$403,4,FALSE)</f>
        <v>#N/A</v>
      </c>
      <c r="D2725" s="674" t="e">
        <f>VLOOKUP(F2725,DB!$D$4:$G$403,3,FALSE)</f>
        <v>#N/A</v>
      </c>
      <c r="E2725" s="675" t="e">
        <f>VLOOKUP(F2725,DB!$D$4:$G$403,2,FALSE)</f>
        <v>#N/A</v>
      </c>
      <c r="F2725" s="491"/>
      <c r="G2725" s="491"/>
      <c r="H2725" s="492"/>
      <c r="I2725" s="493"/>
      <c r="J2725" s="494" t="str">
        <f>IF(I2725="","I열의 환율적용방법 선택",IF(I2725="개별환율", "직접입력 하세요.", IF(OR(I2725="가중평균환율",I2725="송금환율"), "직접입력 하세요.", IF(I2725="원화집행", 1, IF(I2725="월별평균환율(미화)",VLOOKUP(MONTH(A2725),월별평균환율!$B$34:$D$45,2,0), IF(I2725="월별평균환율(현지화)",VLOOKUP(MONTH(A2725),월별평균환율!$B$34:$D$45,3,0)))))))</f>
        <v>I열의 환율적용방법 선택</v>
      </c>
      <c r="K2725" s="495">
        <f t="shared" si="42"/>
        <v>0</v>
      </c>
      <c r="L2725" s="491"/>
      <c r="M2725" s="496"/>
      <c r="N2725" s="496"/>
    </row>
    <row r="2726" spans="1:14" x14ac:dyDescent="0.3">
      <c r="A2726" s="490"/>
      <c r="B2726" s="490"/>
      <c r="C2726" s="673" t="e">
        <f>VLOOKUP(F2726,DB!$D$4:$G$403,4,FALSE)</f>
        <v>#N/A</v>
      </c>
      <c r="D2726" s="674" t="e">
        <f>VLOOKUP(F2726,DB!$D$4:$G$403,3,FALSE)</f>
        <v>#N/A</v>
      </c>
      <c r="E2726" s="675" t="e">
        <f>VLOOKUP(F2726,DB!$D$4:$G$403,2,FALSE)</f>
        <v>#N/A</v>
      </c>
      <c r="F2726" s="491"/>
      <c r="G2726" s="491"/>
      <c r="H2726" s="492"/>
      <c r="I2726" s="493"/>
      <c r="J2726" s="494" t="str">
        <f>IF(I2726="","I열의 환율적용방법 선택",IF(I2726="개별환율", "직접입력 하세요.", IF(OR(I2726="가중평균환율",I2726="송금환율"), "직접입력 하세요.", IF(I2726="원화집행", 1, IF(I2726="월별평균환율(미화)",VLOOKUP(MONTH(A2726),월별평균환율!$B$34:$D$45,2,0), IF(I2726="월별평균환율(현지화)",VLOOKUP(MONTH(A2726),월별평균환율!$B$34:$D$45,3,0)))))))</f>
        <v>I열의 환율적용방법 선택</v>
      </c>
      <c r="K2726" s="495">
        <f t="shared" si="42"/>
        <v>0</v>
      </c>
      <c r="L2726" s="491"/>
      <c r="M2726" s="496"/>
      <c r="N2726" s="496"/>
    </row>
    <row r="2727" spans="1:14" x14ac:dyDescent="0.3">
      <c r="A2727" s="490"/>
      <c r="B2727" s="490"/>
      <c r="C2727" s="673" t="e">
        <f>VLOOKUP(F2727,DB!$D$4:$G$403,4,FALSE)</f>
        <v>#N/A</v>
      </c>
      <c r="D2727" s="674" t="e">
        <f>VLOOKUP(F2727,DB!$D$4:$G$403,3,FALSE)</f>
        <v>#N/A</v>
      </c>
      <c r="E2727" s="675" t="e">
        <f>VLOOKUP(F2727,DB!$D$4:$G$403,2,FALSE)</f>
        <v>#N/A</v>
      </c>
      <c r="F2727" s="491"/>
      <c r="G2727" s="491"/>
      <c r="H2727" s="492"/>
      <c r="I2727" s="493"/>
      <c r="J2727" s="494" t="str">
        <f>IF(I2727="","I열의 환율적용방법 선택",IF(I2727="개별환율", "직접입력 하세요.", IF(OR(I2727="가중평균환율",I2727="송금환율"), "직접입력 하세요.", IF(I2727="원화집행", 1, IF(I2727="월별평균환율(미화)",VLOOKUP(MONTH(A2727),월별평균환율!$B$34:$D$45,2,0), IF(I2727="월별평균환율(현지화)",VLOOKUP(MONTH(A2727),월별평균환율!$B$34:$D$45,3,0)))))))</f>
        <v>I열의 환율적용방법 선택</v>
      </c>
      <c r="K2727" s="495">
        <f t="shared" si="42"/>
        <v>0</v>
      </c>
      <c r="L2727" s="491"/>
      <c r="M2727" s="496"/>
      <c r="N2727" s="496"/>
    </row>
    <row r="2728" spans="1:14" x14ac:dyDescent="0.3">
      <c r="A2728" s="490"/>
      <c r="B2728" s="490"/>
      <c r="C2728" s="673" t="e">
        <f>VLOOKUP(F2728,DB!$D$4:$G$403,4,FALSE)</f>
        <v>#N/A</v>
      </c>
      <c r="D2728" s="674" t="e">
        <f>VLOOKUP(F2728,DB!$D$4:$G$403,3,FALSE)</f>
        <v>#N/A</v>
      </c>
      <c r="E2728" s="675" t="e">
        <f>VLOOKUP(F2728,DB!$D$4:$G$403,2,FALSE)</f>
        <v>#N/A</v>
      </c>
      <c r="F2728" s="491"/>
      <c r="G2728" s="491"/>
      <c r="H2728" s="492"/>
      <c r="I2728" s="493"/>
      <c r="J2728" s="494" t="str">
        <f>IF(I2728="","I열의 환율적용방법 선택",IF(I2728="개별환율", "직접입력 하세요.", IF(OR(I2728="가중평균환율",I2728="송금환율"), "직접입력 하세요.", IF(I2728="원화집행", 1, IF(I2728="월별평균환율(미화)",VLOOKUP(MONTH(A2728),월별평균환율!$B$34:$D$45,2,0), IF(I2728="월별평균환율(현지화)",VLOOKUP(MONTH(A2728),월별평균환율!$B$34:$D$45,3,0)))))))</f>
        <v>I열의 환율적용방법 선택</v>
      </c>
      <c r="K2728" s="495">
        <f t="shared" si="42"/>
        <v>0</v>
      </c>
      <c r="L2728" s="491"/>
      <c r="M2728" s="496"/>
      <c r="N2728" s="496"/>
    </row>
    <row r="2729" spans="1:14" x14ac:dyDescent="0.3">
      <c r="A2729" s="490"/>
      <c r="B2729" s="490"/>
      <c r="C2729" s="673" t="e">
        <f>VLOOKUP(F2729,DB!$D$4:$G$403,4,FALSE)</f>
        <v>#N/A</v>
      </c>
      <c r="D2729" s="674" t="e">
        <f>VLOOKUP(F2729,DB!$D$4:$G$403,3,FALSE)</f>
        <v>#N/A</v>
      </c>
      <c r="E2729" s="675" t="e">
        <f>VLOOKUP(F2729,DB!$D$4:$G$403,2,FALSE)</f>
        <v>#N/A</v>
      </c>
      <c r="F2729" s="491"/>
      <c r="G2729" s="491"/>
      <c r="H2729" s="492"/>
      <c r="I2729" s="493"/>
      <c r="J2729" s="494" t="str">
        <f>IF(I2729="","I열의 환율적용방법 선택",IF(I2729="개별환율", "직접입력 하세요.", IF(OR(I2729="가중평균환율",I2729="송금환율"), "직접입력 하세요.", IF(I2729="원화집행", 1, IF(I2729="월별평균환율(미화)",VLOOKUP(MONTH(A2729),월별평균환율!$B$34:$D$45,2,0), IF(I2729="월별평균환율(현지화)",VLOOKUP(MONTH(A2729),월별평균환율!$B$34:$D$45,3,0)))))))</f>
        <v>I열의 환율적용방법 선택</v>
      </c>
      <c r="K2729" s="495">
        <f t="shared" si="42"/>
        <v>0</v>
      </c>
      <c r="L2729" s="491"/>
      <c r="M2729" s="496"/>
      <c r="N2729" s="496"/>
    </row>
    <row r="2730" spans="1:14" x14ac:dyDescent="0.3">
      <c r="A2730" s="490"/>
      <c r="B2730" s="490"/>
      <c r="C2730" s="673" t="e">
        <f>VLOOKUP(F2730,DB!$D$4:$G$403,4,FALSE)</f>
        <v>#N/A</v>
      </c>
      <c r="D2730" s="674" t="e">
        <f>VLOOKUP(F2730,DB!$D$4:$G$403,3,FALSE)</f>
        <v>#N/A</v>
      </c>
      <c r="E2730" s="675" t="e">
        <f>VLOOKUP(F2730,DB!$D$4:$G$403,2,FALSE)</f>
        <v>#N/A</v>
      </c>
      <c r="F2730" s="491"/>
      <c r="G2730" s="491"/>
      <c r="H2730" s="492"/>
      <c r="I2730" s="493"/>
      <c r="J2730" s="494" t="str">
        <f>IF(I2730="","I열의 환율적용방법 선택",IF(I2730="개별환율", "직접입력 하세요.", IF(OR(I2730="가중평균환율",I2730="송금환율"), "직접입력 하세요.", IF(I2730="원화집행", 1, IF(I2730="월별평균환율(미화)",VLOOKUP(MONTH(A2730),월별평균환율!$B$34:$D$45,2,0), IF(I2730="월별평균환율(현지화)",VLOOKUP(MONTH(A2730),월별평균환율!$B$34:$D$45,3,0)))))))</f>
        <v>I열의 환율적용방법 선택</v>
      </c>
      <c r="K2730" s="495">
        <f t="shared" si="42"/>
        <v>0</v>
      </c>
      <c r="L2730" s="491"/>
      <c r="M2730" s="496"/>
      <c r="N2730" s="496"/>
    </row>
    <row r="2731" spans="1:14" x14ac:dyDescent="0.3">
      <c r="A2731" s="490"/>
      <c r="B2731" s="490"/>
      <c r="C2731" s="673" t="e">
        <f>VLOOKUP(F2731,DB!$D$4:$G$403,4,FALSE)</f>
        <v>#N/A</v>
      </c>
      <c r="D2731" s="674" t="e">
        <f>VLOOKUP(F2731,DB!$D$4:$G$403,3,FALSE)</f>
        <v>#N/A</v>
      </c>
      <c r="E2731" s="675" t="e">
        <f>VLOOKUP(F2731,DB!$D$4:$G$403,2,FALSE)</f>
        <v>#N/A</v>
      </c>
      <c r="F2731" s="491"/>
      <c r="G2731" s="491"/>
      <c r="H2731" s="492"/>
      <c r="I2731" s="493"/>
      <c r="J2731" s="494" t="str">
        <f>IF(I2731="","I열의 환율적용방법 선택",IF(I2731="개별환율", "직접입력 하세요.", IF(OR(I2731="가중평균환율",I2731="송금환율"), "직접입력 하세요.", IF(I2731="원화집행", 1, IF(I2731="월별평균환율(미화)",VLOOKUP(MONTH(A2731),월별평균환율!$B$34:$D$45,2,0), IF(I2731="월별평균환율(현지화)",VLOOKUP(MONTH(A2731),월별평균환율!$B$34:$D$45,3,0)))))))</f>
        <v>I열의 환율적용방법 선택</v>
      </c>
      <c r="K2731" s="495">
        <f t="shared" si="42"/>
        <v>0</v>
      </c>
      <c r="L2731" s="491"/>
      <c r="M2731" s="496"/>
      <c r="N2731" s="496"/>
    </row>
    <row r="2732" spans="1:14" x14ac:dyDescent="0.3">
      <c r="A2732" s="490"/>
      <c r="B2732" s="490"/>
      <c r="C2732" s="673" t="e">
        <f>VLOOKUP(F2732,DB!$D$4:$G$403,4,FALSE)</f>
        <v>#N/A</v>
      </c>
      <c r="D2732" s="674" t="e">
        <f>VLOOKUP(F2732,DB!$D$4:$G$403,3,FALSE)</f>
        <v>#N/A</v>
      </c>
      <c r="E2732" s="675" t="e">
        <f>VLOOKUP(F2732,DB!$D$4:$G$403,2,FALSE)</f>
        <v>#N/A</v>
      </c>
      <c r="F2732" s="491"/>
      <c r="G2732" s="491"/>
      <c r="H2732" s="492"/>
      <c r="I2732" s="493"/>
      <c r="J2732" s="494" t="str">
        <f>IF(I2732="","I열의 환율적용방법 선택",IF(I2732="개별환율", "직접입력 하세요.", IF(OR(I2732="가중평균환율",I2732="송금환율"), "직접입력 하세요.", IF(I2732="원화집행", 1, IF(I2732="월별평균환율(미화)",VLOOKUP(MONTH(A2732),월별평균환율!$B$34:$D$45,2,0), IF(I2732="월별평균환율(현지화)",VLOOKUP(MONTH(A2732),월별평균환율!$B$34:$D$45,3,0)))))))</f>
        <v>I열의 환율적용방법 선택</v>
      </c>
      <c r="K2732" s="495">
        <f t="shared" si="42"/>
        <v>0</v>
      </c>
      <c r="L2732" s="491"/>
      <c r="M2732" s="496"/>
      <c r="N2732" s="496"/>
    </row>
    <row r="2733" spans="1:14" x14ac:dyDescent="0.3">
      <c r="A2733" s="490"/>
      <c r="B2733" s="490"/>
      <c r="C2733" s="673" t="e">
        <f>VLOOKUP(F2733,DB!$D$4:$G$403,4,FALSE)</f>
        <v>#N/A</v>
      </c>
      <c r="D2733" s="674" t="e">
        <f>VLOOKUP(F2733,DB!$D$4:$G$403,3,FALSE)</f>
        <v>#N/A</v>
      </c>
      <c r="E2733" s="675" t="e">
        <f>VLOOKUP(F2733,DB!$D$4:$G$403,2,FALSE)</f>
        <v>#N/A</v>
      </c>
      <c r="F2733" s="491"/>
      <c r="G2733" s="491"/>
      <c r="H2733" s="492"/>
      <c r="I2733" s="493"/>
      <c r="J2733" s="494" t="str">
        <f>IF(I2733="","I열의 환율적용방법 선택",IF(I2733="개별환율", "직접입력 하세요.", IF(OR(I2733="가중평균환율",I2733="송금환율"), "직접입력 하세요.", IF(I2733="원화집행", 1, IF(I2733="월별평균환율(미화)",VLOOKUP(MONTH(A2733),월별평균환율!$B$34:$D$45,2,0), IF(I2733="월별평균환율(현지화)",VLOOKUP(MONTH(A2733),월별평균환율!$B$34:$D$45,3,0)))))))</f>
        <v>I열의 환율적용방법 선택</v>
      </c>
      <c r="K2733" s="495">
        <f t="shared" si="42"/>
        <v>0</v>
      </c>
      <c r="L2733" s="491"/>
      <c r="M2733" s="496"/>
      <c r="N2733" s="496"/>
    </row>
    <row r="2734" spans="1:14" x14ac:dyDescent="0.3">
      <c r="A2734" s="490"/>
      <c r="B2734" s="490"/>
      <c r="C2734" s="673" t="e">
        <f>VLOOKUP(F2734,DB!$D$4:$G$403,4,FALSE)</f>
        <v>#N/A</v>
      </c>
      <c r="D2734" s="674" t="e">
        <f>VLOOKUP(F2734,DB!$D$4:$G$403,3,FALSE)</f>
        <v>#N/A</v>
      </c>
      <c r="E2734" s="675" t="e">
        <f>VLOOKUP(F2734,DB!$D$4:$G$403,2,FALSE)</f>
        <v>#N/A</v>
      </c>
      <c r="F2734" s="491"/>
      <c r="G2734" s="491"/>
      <c r="H2734" s="492"/>
      <c r="I2734" s="493"/>
      <c r="J2734" s="494" t="str">
        <f>IF(I2734="","I열의 환율적용방법 선택",IF(I2734="개별환율", "직접입력 하세요.", IF(OR(I2734="가중평균환율",I2734="송금환율"), "직접입력 하세요.", IF(I2734="원화집행", 1, IF(I2734="월별평균환율(미화)",VLOOKUP(MONTH(A2734),월별평균환율!$B$34:$D$45,2,0), IF(I2734="월별평균환율(현지화)",VLOOKUP(MONTH(A2734),월별평균환율!$B$34:$D$45,3,0)))))))</f>
        <v>I열의 환율적용방법 선택</v>
      </c>
      <c r="K2734" s="495">
        <f t="shared" si="42"/>
        <v>0</v>
      </c>
      <c r="L2734" s="491"/>
      <c r="M2734" s="496"/>
      <c r="N2734" s="496"/>
    </row>
    <row r="2735" spans="1:14" x14ac:dyDescent="0.3">
      <c r="A2735" s="490"/>
      <c r="B2735" s="490"/>
      <c r="C2735" s="673" t="e">
        <f>VLOOKUP(F2735,DB!$D$4:$G$403,4,FALSE)</f>
        <v>#N/A</v>
      </c>
      <c r="D2735" s="674" t="e">
        <f>VLOOKUP(F2735,DB!$D$4:$G$403,3,FALSE)</f>
        <v>#N/A</v>
      </c>
      <c r="E2735" s="675" t="e">
        <f>VLOOKUP(F2735,DB!$D$4:$G$403,2,FALSE)</f>
        <v>#N/A</v>
      </c>
      <c r="F2735" s="491"/>
      <c r="G2735" s="491"/>
      <c r="H2735" s="492"/>
      <c r="I2735" s="493"/>
      <c r="J2735" s="494" t="str">
        <f>IF(I2735="","I열의 환율적용방법 선택",IF(I2735="개별환율", "직접입력 하세요.", IF(OR(I2735="가중평균환율",I2735="송금환율"), "직접입력 하세요.", IF(I2735="원화집행", 1, IF(I2735="월별평균환율(미화)",VLOOKUP(MONTH(A2735),월별평균환율!$B$34:$D$45,2,0), IF(I2735="월별평균환율(현지화)",VLOOKUP(MONTH(A2735),월별평균환율!$B$34:$D$45,3,0)))))))</f>
        <v>I열의 환율적용방법 선택</v>
      </c>
      <c r="K2735" s="495">
        <f t="shared" si="42"/>
        <v>0</v>
      </c>
      <c r="L2735" s="491"/>
      <c r="M2735" s="496"/>
      <c r="N2735" s="496"/>
    </row>
    <row r="2736" spans="1:14" x14ac:dyDescent="0.3">
      <c r="A2736" s="490"/>
      <c r="B2736" s="490"/>
      <c r="C2736" s="673" t="e">
        <f>VLOOKUP(F2736,DB!$D$4:$G$403,4,FALSE)</f>
        <v>#N/A</v>
      </c>
      <c r="D2736" s="674" t="e">
        <f>VLOOKUP(F2736,DB!$D$4:$G$403,3,FALSE)</f>
        <v>#N/A</v>
      </c>
      <c r="E2736" s="675" t="e">
        <f>VLOOKUP(F2736,DB!$D$4:$G$403,2,FALSE)</f>
        <v>#N/A</v>
      </c>
      <c r="F2736" s="491"/>
      <c r="G2736" s="491"/>
      <c r="H2736" s="492"/>
      <c r="I2736" s="493"/>
      <c r="J2736" s="494" t="str">
        <f>IF(I2736="","I열의 환율적용방법 선택",IF(I2736="개별환율", "직접입력 하세요.", IF(OR(I2736="가중평균환율",I2736="송금환율"), "직접입력 하세요.", IF(I2736="원화집행", 1, IF(I2736="월별평균환율(미화)",VLOOKUP(MONTH(A2736),월별평균환율!$B$34:$D$45,2,0), IF(I2736="월별평균환율(현지화)",VLOOKUP(MONTH(A2736),월별평균환율!$B$34:$D$45,3,0)))))))</f>
        <v>I열의 환율적용방법 선택</v>
      </c>
      <c r="K2736" s="495">
        <f t="shared" si="42"/>
        <v>0</v>
      </c>
      <c r="L2736" s="491"/>
      <c r="M2736" s="496"/>
      <c r="N2736" s="496"/>
    </row>
    <row r="2737" spans="1:14" x14ac:dyDescent="0.3">
      <c r="A2737" s="490"/>
      <c r="B2737" s="490"/>
      <c r="C2737" s="673" t="e">
        <f>VLOOKUP(F2737,DB!$D$4:$G$403,4,FALSE)</f>
        <v>#N/A</v>
      </c>
      <c r="D2737" s="674" t="e">
        <f>VLOOKUP(F2737,DB!$D$4:$G$403,3,FALSE)</f>
        <v>#N/A</v>
      </c>
      <c r="E2737" s="675" t="e">
        <f>VLOOKUP(F2737,DB!$D$4:$G$403,2,FALSE)</f>
        <v>#N/A</v>
      </c>
      <c r="F2737" s="491"/>
      <c r="G2737" s="491"/>
      <c r="H2737" s="492"/>
      <c r="I2737" s="493"/>
      <c r="J2737" s="494" t="str">
        <f>IF(I2737="","I열의 환율적용방법 선택",IF(I2737="개별환율", "직접입력 하세요.", IF(OR(I2737="가중평균환율",I2737="송금환율"), "직접입력 하세요.", IF(I2737="원화집행", 1, IF(I2737="월별평균환율(미화)",VLOOKUP(MONTH(A2737),월별평균환율!$B$34:$D$45,2,0), IF(I2737="월별평균환율(현지화)",VLOOKUP(MONTH(A2737),월별평균환율!$B$34:$D$45,3,0)))))))</f>
        <v>I열의 환율적용방법 선택</v>
      </c>
      <c r="K2737" s="495">
        <f t="shared" si="42"/>
        <v>0</v>
      </c>
      <c r="L2737" s="491"/>
      <c r="M2737" s="496"/>
      <c r="N2737" s="496"/>
    </row>
    <row r="2738" spans="1:14" x14ac:dyDescent="0.3">
      <c r="A2738" s="490"/>
      <c r="B2738" s="490"/>
      <c r="C2738" s="673" t="e">
        <f>VLOOKUP(F2738,DB!$D$4:$G$403,4,FALSE)</f>
        <v>#N/A</v>
      </c>
      <c r="D2738" s="674" t="e">
        <f>VLOOKUP(F2738,DB!$D$4:$G$403,3,FALSE)</f>
        <v>#N/A</v>
      </c>
      <c r="E2738" s="675" t="e">
        <f>VLOOKUP(F2738,DB!$D$4:$G$403,2,FALSE)</f>
        <v>#N/A</v>
      </c>
      <c r="F2738" s="491"/>
      <c r="G2738" s="491"/>
      <c r="H2738" s="492"/>
      <c r="I2738" s="493"/>
      <c r="J2738" s="494" t="str">
        <f>IF(I2738="","I열의 환율적용방법 선택",IF(I2738="개별환율", "직접입력 하세요.", IF(OR(I2738="가중평균환율",I2738="송금환율"), "직접입력 하세요.", IF(I2738="원화집행", 1, IF(I2738="월별평균환율(미화)",VLOOKUP(MONTH(A2738),월별평균환율!$B$34:$D$45,2,0), IF(I2738="월별평균환율(현지화)",VLOOKUP(MONTH(A2738),월별평균환율!$B$34:$D$45,3,0)))))))</f>
        <v>I열의 환율적용방법 선택</v>
      </c>
      <c r="K2738" s="495">
        <f t="shared" si="42"/>
        <v>0</v>
      </c>
      <c r="L2738" s="491"/>
      <c r="M2738" s="496"/>
      <c r="N2738" s="496"/>
    </row>
    <row r="2739" spans="1:14" x14ac:dyDescent="0.3">
      <c r="A2739" s="490"/>
      <c r="B2739" s="490"/>
      <c r="C2739" s="673" t="e">
        <f>VLOOKUP(F2739,DB!$D$4:$G$403,4,FALSE)</f>
        <v>#N/A</v>
      </c>
      <c r="D2739" s="674" t="e">
        <f>VLOOKUP(F2739,DB!$D$4:$G$403,3,FALSE)</f>
        <v>#N/A</v>
      </c>
      <c r="E2739" s="675" t="e">
        <f>VLOOKUP(F2739,DB!$D$4:$G$403,2,FALSE)</f>
        <v>#N/A</v>
      </c>
      <c r="F2739" s="491"/>
      <c r="G2739" s="491"/>
      <c r="H2739" s="492"/>
      <c r="I2739" s="493"/>
      <c r="J2739" s="494" t="str">
        <f>IF(I2739="","I열의 환율적용방법 선택",IF(I2739="개별환율", "직접입력 하세요.", IF(OR(I2739="가중평균환율",I2739="송금환율"), "직접입력 하세요.", IF(I2739="원화집행", 1, IF(I2739="월별평균환율(미화)",VLOOKUP(MONTH(A2739),월별평균환율!$B$34:$D$45,2,0), IF(I2739="월별평균환율(현지화)",VLOOKUP(MONTH(A2739),월별평균환율!$B$34:$D$45,3,0)))))))</f>
        <v>I열의 환율적용방법 선택</v>
      </c>
      <c r="K2739" s="495">
        <f t="shared" si="42"/>
        <v>0</v>
      </c>
      <c r="L2739" s="491"/>
      <c r="M2739" s="496"/>
      <c r="N2739" s="496"/>
    </row>
    <row r="2740" spans="1:14" x14ac:dyDescent="0.3">
      <c r="A2740" s="490"/>
      <c r="B2740" s="490"/>
      <c r="C2740" s="673" t="e">
        <f>VLOOKUP(F2740,DB!$D$4:$G$403,4,FALSE)</f>
        <v>#N/A</v>
      </c>
      <c r="D2740" s="674" t="e">
        <f>VLOOKUP(F2740,DB!$D$4:$G$403,3,FALSE)</f>
        <v>#N/A</v>
      </c>
      <c r="E2740" s="675" t="e">
        <f>VLOOKUP(F2740,DB!$D$4:$G$403,2,FALSE)</f>
        <v>#N/A</v>
      </c>
      <c r="F2740" s="491"/>
      <c r="G2740" s="491"/>
      <c r="H2740" s="492"/>
      <c r="I2740" s="493"/>
      <c r="J2740" s="494" t="str">
        <f>IF(I2740="","I열의 환율적용방법 선택",IF(I2740="개별환율", "직접입력 하세요.", IF(OR(I2740="가중평균환율",I2740="송금환율"), "직접입력 하세요.", IF(I2740="원화집행", 1, IF(I2740="월별평균환율(미화)",VLOOKUP(MONTH(A2740),월별평균환율!$B$34:$D$45,2,0), IF(I2740="월별평균환율(현지화)",VLOOKUP(MONTH(A2740),월별평균환율!$B$34:$D$45,3,0)))))))</f>
        <v>I열의 환율적용방법 선택</v>
      </c>
      <c r="K2740" s="495">
        <f t="shared" si="42"/>
        <v>0</v>
      </c>
      <c r="L2740" s="491"/>
      <c r="M2740" s="496"/>
      <c r="N2740" s="496"/>
    </row>
    <row r="2741" spans="1:14" x14ac:dyDescent="0.3">
      <c r="A2741" s="490"/>
      <c r="B2741" s="490"/>
      <c r="C2741" s="673" t="e">
        <f>VLOOKUP(F2741,DB!$D$4:$G$403,4,FALSE)</f>
        <v>#N/A</v>
      </c>
      <c r="D2741" s="674" t="e">
        <f>VLOOKUP(F2741,DB!$D$4:$G$403,3,FALSE)</f>
        <v>#N/A</v>
      </c>
      <c r="E2741" s="675" t="e">
        <f>VLOOKUP(F2741,DB!$D$4:$G$403,2,FALSE)</f>
        <v>#N/A</v>
      </c>
      <c r="F2741" s="491"/>
      <c r="G2741" s="491"/>
      <c r="H2741" s="492"/>
      <c r="I2741" s="493"/>
      <c r="J2741" s="494" t="str">
        <f>IF(I2741="","I열의 환율적용방법 선택",IF(I2741="개별환율", "직접입력 하세요.", IF(OR(I2741="가중평균환율",I2741="송금환율"), "직접입력 하세요.", IF(I2741="원화집행", 1, IF(I2741="월별평균환율(미화)",VLOOKUP(MONTH(A2741),월별평균환율!$B$34:$D$45,2,0), IF(I2741="월별평균환율(현지화)",VLOOKUP(MONTH(A2741),월별평균환율!$B$34:$D$45,3,0)))))))</f>
        <v>I열의 환율적용방법 선택</v>
      </c>
      <c r="K2741" s="495">
        <f t="shared" si="42"/>
        <v>0</v>
      </c>
      <c r="L2741" s="491"/>
      <c r="M2741" s="496"/>
      <c r="N2741" s="496"/>
    </row>
    <row r="2742" spans="1:14" x14ac:dyDescent="0.3">
      <c r="A2742" s="490"/>
      <c r="B2742" s="490"/>
      <c r="C2742" s="673" t="e">
        <f>VLOOKUP(F2742,DB!$D$4:$G$403,4,FALSE)</f>
        <v>#N/A</v>
      </c>
      <c r="D2742" s="674" t="e">
        <f>VLOOKUP(F2742,DB!$D$4:$G$403,3,FALSE)</f>
        <v>#N/A</v>
      </c>
      <c r="E2742" s="675" t="e">
        <f>VLOOKUP(F2742,DB!$D$4:$G$403,2,FALSE)</f>
        <v>#N/A</v>
      </c>
      <c r="F2742" s="491"/>
      <c r="G2742" s="491"/>
      <c r="H2742" s="492"/>
      <c r="I2742" s="493"/>
      <c r="J2742" s="494" t="str">
        <f>IF(I2742="","I열의 환율적용방법 선택",IF(I2742="개별환율", "직접입력 하세요.", IF(OR(I2742="가중평균환율",I2742="송금환율"), "직접입력 하세요.", IF(I2742="원화집행", 1, IF(I2742="월별평균환율(미화)",VLOOKUP(MONTH(A2742),월별평균환율!$B$34:$D$45,2,0), IF(I2742="월별평균환율(현지화)",VLOOKUP(MONTH(A2742),월별평균환율!$B$34:$D$45,3,0)))))))</f>
        <v>I열의 환율적용방법 선택</v>
      </c>
      <c r="K2742" s="495">
        <f t="shared" si="42"/>
        <v>0</v>
      </c>
      <c r="L2742" s="491"/>
      <c r="M2742" s="496"/>
      <c r="N2742" s="496"/>
    </row>
    <row r="2743" spans="1:14" x14ac:dyDescent="0.3">
      <c r="A2743" s="490"/>
      <c r="B2743" s="490"/>
      <c r="C2743" s="673" t="e">
        <f>VLOOKUP(F2743,DB!$D$4:$G$403,4,FALSE)</f>
        <v>#N/A</v>
      </c>
      <c r="D2743" s="674" t="e">
        <f>VLOOKUP(F2743,DB!$D$4:$G$403,3,FALSE)</f>
        <v>#N/A</v>
      </c>
      <c r="E2743" s="675" t="e">
        <f>VLOOKUP(F2743,DB!$D$4:$G$403,2,FALSE)</f>
        <v>#N/A</v>
      </c>
      <c r="F2743" s="491"/>
      <c r="G2743" s="491"/>
      <c r="H2743" s="492"/>
      <c r="I2743" s="493"/>
      <c r="J2743" s="494" t="str">
        <f>IF(I2743="","I열의 환율적용방법 선택",IF(I2743="개별환율", "직접입력 하세요.", IF(OR(I2743="가중평균환율",I2743="송금환율"), "직접입력 하세요.", IF(I2743="원화집행", 1, IF(I2743="월별평균환율(미화)",VLOOKUP(MONTH(A2743),월별평균환율!$B$34:$D$45,2,0), IF(I2743="월별평균환율(현지화)",VLOOKUP(MONTH(A2743),월별평균환율!$B$34:$D$45,3,0)))))))</f>
        <v>I열의 환율적용방법 선택</v>
      </c>
      <c r="K2743" s="495">
        <f t="shared" si="42"/>
        <v>0</v>
      </c>
      <c r="L2743" s="491"/>
      <c r="M2743" s="496"/>
      <c r="N2743" s="496"/>
    </row>
    <row r="2744" spans="1:14" x14ac:dyDescent="0.3">
      <c r="A2744" s="490"/>
      <c r="B2744" s="490"/>
      <c r="C2744" s="673" t="e">
        <f>VLOOKUP(F2744,DB!$D$4:$G$403,4,FALSE)</f>
        <v>#N/A</v>
      </c>
      <c r="D2744" s="674" t="e">
        <f>VLOOKUP(F2744,DB!$D$4:$G$403,3,FALSE)</f>
        <v>#N/A</v>
      </c>
      <c r="E2744" s="675" t="e">
        <f>VLOOKUP(F2744,DB!$D$4:$G$403,2,FALSE)</f>
        <v>#N/A</v>
      </c>
      <c r="F2744" s="491"/>
      <c r="G2744" s="491"/>
      <c r="H2744" s="492"/>
      <c r="I2744" s="493"/>
      <c r="J2744" s="494" t="str">
        <f>IF(I2744="","I열의 환율적용방법 선택",IF(I2744="개별환율", "직접입력 하세요.", IF(OR(I2744="가중평균환율",I2744="송금환율"), "직접입력 하세요.", IF(I2744="원화집행", 1, IF(I2744="월별평균환율(미화)",VLOOKUP(MONTH(A2744),월별평균환율!$B$34:$D$45,2,0), IF(I2744="월별평균환율(현지화)",VLOOKUP(MONTH(A2744),월별평균환율!$B$34:$D$45,3,0)))))))</f>
        <v>I열의 환율적용방법 선택</v>
      </c>
      <c r="K2744" s="495">
        <f t="shared" si="42"/>
        <v>0</v>
      </c>
      <c r="L2744" s="491"/>
      <c r="M2744" s="496"/>
      <c r="N2744" s="496"/>
    </row>
    <row r="2745" spans="1:14" x14ac:dyDescent="0.3">
      <c r="A2745" s="490"/>
      <c r="B2745" s="490"/>
      <c r="C2745" s="673" t="e">
        <f>VLOOKUP(F2745,DB!$D$4:$G$403,4,FALSE)</f>
        <v>#N/A</v>
      </c>
      <c r="D2745" s="674" t="e">
        <f>VLOOKUP(F2745,DB!$D$4:$G$403,3,FALSE)</f>
        <v>#N/A</v>
      </c>
      <c r="E2745" s="675" t="e">
        <f>VLOOKUP(F2745,DB!$D$4:$G$403,2,FALSE)</f>
        <v>#N/A</v>
      </c>
      <c r="F2745" s="491"/>
      <c r="G2745" s="491"/>
      <c r="H2745" s="492"/>
      <c r="I2745" s="493"/>
      <c r="J2745" s="494" t="str">
        <f>IF(I2745="","I열의 환율적용방법 선택",IF(I2745="개별환율", "직접입력 하세요.", IF(OR(I2745="가중평균환율",I2745="송금환율"), "직접입력 하세요.", IF(I2745="원화집행", 1, IF(I2745="월별평균환율(미화)",VLOOKUP(MONTH(A2745),월별평균환율!$B$34:$D$45,2,0), IF(I2745="월별평균환율(현지화)",VLOOKUP(MONTH(A2745),월별평균환율!$B$34:$D$45,3,0)))))))</f>
        <v>I열의 환율적용방법 선택</v>
      </c>
      <c r="K2745" s="495">
        <f t="shared" si="42"/>
        <v>0</v>
      </c>
      <c r="L2745" s="491"/>
      <c r="M2745" s="496"/>
      <c r="N2745" s="496"/>
    </row>
    <row r="2746" spans="1:14" x14ac:dyDescent="0.3">
      <c r="A2746" s="490"/>
      <c r="B2746" s="490"/>
      <c r="C2746" s="673" t="e">
        <f>VLOOKUP(F2746,DB!$D$4:$G$403,4,FALSE)</f>
        <v>#N/A</v>
      </c>
      <c r="D2746" s="674" t="e">
        <f>VLOOKUP(F2746,DB!$D$4:$G$403,3,FALSE)</f>
        <v>#N/A</v>
      </c>
      <c r="E2746" s="675" t="e">
        <f>VLOOKUP(F2746,DB!$D$4:$G$403,2,FALSE)</f>
        <v>#N/A</v>
      </c>
      <c r="F2746" s="491"/>
      <c r="G2746" s="491"/>
      <c r="H2746" s="492"/>
      <c r="I2746" s="493"/>
      <c r="J2746" s="494" t="str">
        <f>IF(I2746="","I열의 환율적용방법 선택",IF(I2746="개별환율", "직접입력 하세요.", IF(OR(I2746="가중평균환율",I2746="송금환율"), "직접입력 하세요.", IF(I2746="원화집행", 1, IF(I2746="월별평균환율(미화)",VLOOKUP(MONTH(A2746),월별평균환율!$B$34:$D$45,2,0), IF(I2746="월별평균환율(현지화)",VLOOKUP(MONTH(A2746),월별평균환율!$B$34:$D$45,3,0)))))))</f>
        <v>I열의 환율적용방법 선택</v>
      </c>
      <c r="K2746" s="495">
        <f t="shared" si="42"/>
        <v>0</v>
      </c>
      <c r="L2746" s="491"/>
      <c r="M2746" s="496"/>
      <c r="N2746" s="496"/>
    </row>
    <row r="2747" spans="1:14" x14ac:dyDescent="0.3">
      <c r="A2747" s="490"/>
      <c r="B2747" s="490"/>
      <c r="C2747" s="673" t="e">
        <f>VLOOKUP(F2747,DB!$D$4:$G$403,4,FALSE)</f>
        <v>#N/A</v>
      </c>
      <c r="D2747" s="674" t="e">
        <f>VLOOKUP(F2747,DB!$D$4:$G$403,3,FALSE)</f>
        <v>#N/A</v>
      </c>
      <c r="E2747" s="675" t="e">
        <f>VLOOKUP(F2747,DB!$D$4:$G$403,2,FALSE)</f>
        <v>#N/A</v>
      </c>
      <c r="F2747" s="491"/>
      <c r="G2747" s="491"/>
      <c r="H2747" s="492"/>
      <c r="I2747" s="493"/>
      <c r="J2747" s="494" t="str">
        <f>IF(I2747="","I열의 환율적용방법 선택",IF(I2747="개별환율", "직접입력 하세요.", IF(OR(I2747="가중평균환율",I2747="송금환율"), "직접입력 하세요.", IF(I2747="원화집행", 1, IF(I2747="월별평균환율(미화)",VLOOKUP(MONTH(A2747),월별평균환율!$B$34:$D$45,2,0), IF(I2747="월별평균환율(현지화)",VLOOKUP(MONTH(A2747),월별평균환율!$B$34:$D$45,3,0)))))))</f>
        <v>I열의 환율적용방법 선택</v>
      </c>
      <c r="K2747" s="495">
        <f t="shared" si="42"/>
        <v>0</v>
      </c>
      <c r="L2747" s="491"/>
      <c r="M2747" s="496"/>
      <c r="N2747" s="496"/>
    </row>
    <row r="2748" spans="1:14" x14ac:dyDescent="0.3">
      <c r="A2748" s="490"/>
      <c r="B2748" s="490"/>
      <c r="C2748" s="673" t="e">
        <f>VLOOKUP(F2748,DB!$D$4:$G$403,4,FALSE)</f>
        <v>#N/A</v>
      </c>
      <c r="D2748" s="674" t="e">
        <f>VLOOKUP(F2748,DB!$D$4:$G$403,3,FALSE)</f>
        <v>#N/A</v>
      </c>
      <c r="E2748" s="675" t="e">
        <f>VLOOKUP(F2748,DB!$D$4:$G$403,2,FALSE)</f>
        <v>#N/A</v>
      </c>
      <c r="F2748" s="491"/>
      <c r="G2748" s="491"/>
      <c r="H2748" s="492"/>
      <c r="I2748" s="493"/>
      <c r="J2748" s="494" t="str">
        <f>IF(I2748="","I열의 환율적용방법 선택",IF(I2748="개별환율", "직접입력 하세요.", IF(OR(I2748="가중평균환율",I2748="송금환율"), "직접입력 하세요.", IF(I2748="원화집행", 1, IF(I2748="월별평균환율(미화)",VLOOKUP(MONTH(A2748),월별평균환율!$B$34:$D$45,2,0), IF(I2748="월별평균환율(현지화)",VLOOKUP(MONTH(A2748),월별평균환율!$B$34:$D$45,3,0)))))))</f>
        <v>I열의 환율적용방법 선택</v>
      </c>
      <c r="K2748" s="495">
        <f t="shared" si="42"/>
        <v>0</v>
      </c>
      <c r="L2748" s="491"/>
      <c r="M2748" s="496"/>
      <c r="N2748" s="496"/>
    </row>
    <row r="2749" spans="1:14" x14ac:dyDescent="0.3">
      <c r="A2749" s="490"/>
      <c r="B2749" s="490"/>
      <c r="C2749" s="673" t="e">
        <f>VLOOKUP(F2749,DB!$D$4:$G$403,4,FALSE)</f>
        <v>#N/A</v>
      </c>
      <c r="D2749" s="674" t="e">
        <f>VLOOKUP(F2749,DB!$D$4:$G$403,3,FALSE)</f>
        <v>#N/A</v>
      </c>
      <c r="E2749" s="675" t="e">
        <f>VLOOKUP(F2749,DB!$D$4:$G$403,2,FALSE)</f>
        <v>#N/A</v>
      </c>
      <c r="F2749" s="491"/>
      <c r="G2749" s="491"/>
      <c r="H2749" s="492"/>
      <c r="I2749" s="493"/>
      <c r="J2749" s="494" t="str">
        <f>IF(I2749="","I열의 환율적용방법 선택",IF(I2749="개별환율", "직접입력 하세요.", IF(OR(I2749="가중평균환율",I2749="송금환율"), "직접입력 하세요.", IF(I2749="원화집행", 1, IF(I2749="월별평균환율(미화)",VLOOKUP(MONTH(A2749),월별평균환율!$B$34:$D$45,2,0), IF(I2749="월별평균환율(현지화)",VLOOKUP(MONTH(A2749),월별평균환율!$B$34:$D$45,3,0)))))))</f>
        <v>I열의 환율적용방법 선택</v>
      </c>
      <c r="K2749" s="495">
        <f t="shared" si="42"/>
        <v>0</v>
      </c>
      <c r="L2749" s="491"/>
      <c r="M2749" s="496"/>
      <c r="N2749" s="496"/>
    </row>
    <row r="2750" spans="1:14" x14ac:dyDescent="0.3">
      <c r="A2750" s="490"/>
      <c r="B2750" s="490"/>
      <c r="C2750" s="673" t="e">
        <f>VLOOKUP(F2750,DB!$D$4:$G$403,4,FALSE)</f>
        <v>#N/A</v>
      </c>
      <c r="D2750" s="674" t="e">
        <f>VLOOKUP(F2750,DB!$D$4:$G$403,3,FALSE)</f>
        <v>#N/A</v>
      </c>
      <c r="E2750" s="675" t="e">
        <f>VLOOKUP(F2750,DB!$D$4:$G$403,2,FALSE)</f>
        <v>#N/A</v>
      </c>
      <c r="F2750" s="491"/>
      <c r="G2750" s="491"/>
      <c r="H2750" s="492"/>
      <c r="I2750" s="493"/>
      <c r="J2750" s="494" t="str">
        <f>IF(I2750="","I열의 환율적용방법 선택",IF(I2750="개별환율", "직접입력 하세요.", IF(OR(I2750="가중평균환율",I2750="송금환율"), "직접입력 하세요.", IF(I2750="원화집행", 1, IF(I2750="월별평균환율(미화)",VLOOKUP(MONTH(A2750),월별평균환율!$B$34:$D$45,2,0), IF(I2750="월별평균환율(현지화)",VLOOKUP(MONTH(A2750),월별평균환율!$B$34:$D$45,3,0)))))))</f>
        <v>I열의 환율적용방법 선택</v>
      </c>
      <c r="K2750" s="495">
        <f t="shared" si="42"/>
        <v>0</v>
      </c>
      <c r="L2750" s="491"/>
      <c r="M2750" s="496"/>
      <c r="N2750" s="496"/>
    </row>
    <row r="2751" spans="1:14" x14ac:dyDescent="0.3">
      <c r="A2751" s="490"/>
      <c r="B2751" s="490"/>
      <c r="C2751" s="673" t="e">
        <f>VLOOKUP(F2751,DB!$D$4:$G$403,4,FALSE)</f>
        <v>#N/A</v>
      </c>
      <c r="D2751" s="674" t="e">
        <f>VLOOKUP(F2751,DB!$D$4:$G$403,3,FALSE)</f>
        <v>#N/A</v>
      </c>
      <c r="E2751" s="675" t="e">
        <f>VLOOKUP(F2751,DB!$D$4:$G$403,2,FALSE)</f>
        <v>#N/A</v>
      </c>
      <c r="F2751" s="491"/>
      <c r="G2751" s="491"/>
      <c r="H2751" s="492"/>
      <c r="I2751" s="493"/>
      <c r="J2751" s="494" t="str">
        <f>IF(I2751="","I열의 환율적용방법 선택",IF(I2751="개별환율", "직접입력 하세요.", IF(OR(I2751="가중평균환율",I2751="송금환율"), "직접입력 하세요.", IF(I2751="원화집행", 1, IF(I2751="월별평균환율(미화)",VLOOKUP(MONTH(A2751),월별평균환율!$B$34:$D$45,2,0), IF(I2751="월별평균환율(현지화)",VLOOKUP(MONTH(A2751),월별평균환율!$B$34:$D$45,3,0)))))))</f>
        <v>I열의 환율적용방법 선택</v>
      </c>
      <c r="K2751" s="495">
        <f t="shared" si="42"/>
        <v>0</v>
      </c>
      <c r="L2751" s="491"/>
      <c r="M2751" s="496"/>
      <c r="N2751" s="496"/>
    </row>
    <row r="2752" spans="1:14" x14ac:dyDescent="0.3">
      <c r="A2752" s="490"/>
      <c r="B2752" s="490"/>
      <c r="C2752" s="673" t="e">
        <f>VLOOKUP(F2752,DB!$D$4:$G$403,4,FALSE)</f>
        <v>#N/A</v>
      </c>
      <c r="D2752" s="674" t="e">
        <f>VLOOKUP(F2752,DB!$D$4:$G$403,3,FALSE)</f>
        <v>#N/A</v>
      </c>
      <c r="E2752" s="675" t="e">
        <f>VLOOKUP(F2752,DB!$D$4:$G$403,2,FALSE)</f>
        <v>#N/A</v>
      </c>
      <c r="F2752" s="491"/>
      <c r="G2752" s="491"/>
      <c r="H2752" s="492"/>
      <c r="I2752" s="493"/>
      <c r="J2752" s="494" t="str">
        <f>IF(I2752="","I열의 환율적용방법 선택",IF(I2752="개별환율", "직접입력 하세요.", IF(OR(I2752="가중평균환율",I2752="송금환율"), "직접입력 하세요.", IF(I2752="원화집행", 1, IF(I2752="월별평균환율(미화)",VLOOKUP(MONTH(A2752),월별평균환율!$B$34:$D$45,2,0), IF(I2752="월별평균환율(현지화)",VLOOKUP(MONTH(A2752),월별평균환율!$B$34:$D$45,3,0)))))))</f>
        <v>I열의 환율적용방법 선택</v>
      </c>
      <c r="K2752" s="495">
        <f t="shared" si="42"/>
        <v>0</v>
      </c>
      <c r="L2752" s="491"/>
      <c r="M2752" s="496"/>
      <c r="N2752" s="496"/>
    </row>
    <row r="2753" spans="1:14" x14ac:dyDescent="0.3">
      <c r="A2753" s="490"/>
      <c r="B2753" s="490"/>
      <c r="C2753" s="673" t="e">
        <f>VLOOKUP(F2753,DB!$D$4:$G$403,4,FALSE)</f>
        <v>#N/A</v>
      </c>
      <c r="D2753" s="674" t="e">
        <f>VLOOKUP(F2753,DB!$D$4:$G$403,3,FALSE)</f>
        <v>#N/A</v>
      </c>
      <c r="E2753" s="675" t="e">
        <f>VLOOKUP(F2753,DB!$D$4:$G$403,2,FALSE)</f>
        <v>#N/A</v>
      </c>
      <c r="F2753" s="491"/>
      <c r="G2753" s="491"/>
      <c r="H2753" s="492"/>
      <c r="I2753" s="493"/>
      <c r="J2753" s="494" t="str">
        <f>IF(I2753="","I열의 환율적용방법 선택",IF(I2753="개별환율", "직접입력 하세요.", IF(OR(I2753="가중평균환율",I2753="송금환율"), "직접입력 하세요.", IF(I2753="원화집행", 1, IF(I2753="월별평균환율(미화)",VLOOKUP(MONTH(A2753),월별평균환율!$B$34:$D$45,2,0), IF(I2753="월별평균환율(현지화)",VLOOKUP(MONTH(A2753),월별평균환율!$B$34:$D$45,3,0)))))))</f>
        <v>I열의 환율적용방법 선택</v>
      </c>
      <c r="K2753" s="495">
        <f t="shared" si="42"/>
        <v>0</v>
      </c>
      <c r="L2753" s="491"/>
      <c r="M2753" s="496"/>
      <c r="N2753" s="496"/>
    </row>
    <row r="2754" spans="1:14" x14ac:dyDescent="0.3">
      <c r="A2754" s="490"/>
      <c r="B2754" s="490"/>
      <c r="C2754" s="673" t="e">
        <f>VLOOKUP(F2754,DB!$D$4:$G$403,4,FALSE)</f>
        <v>#N/A</v>
      </c>
      <c r="D2754" s="674" t="e">
        <f>VLOOKUP(F2754,DB!$D$4:$G$403,3,FALSE)</f>
        <v>#N/A</v>
      </c>
      <c r="E2754" s="675" t="e">
        <f>VLOOKUP(F2754,DB!$D$4:$G$403,2,FALSE)</f>
        <v>#N/A</v>
      </c>
      <c r="F2754" s="491"/>
      <c r="G2754" s="491"/>
      <c r="H2754" s="492"/>
      <c r="I2754" s="493"/>
      <c r="J2754" s="494" t="str">
        <f>IF(I2754="","I열의 환율적용방법 선택",IF(I2754="개별환율", "직접입력 하세요.", IF(OR(I2754="가중평균환율",I2754="송금환율"), "직접입력 하세요.", IF(I2754="원화집행", 1, IF(I2754="월별평균환율(미화)",VLOOKUP(MONTH(A2754),월별평균환율!$B$34:$D$45,2,0), IF(I2754="월별평균환율(현지화)",VLOOKUP(MONTH(A2754),월별평균환율!$B$34:$D$45,3,0)))))))</f>
        <v>I열의 환율적용방법 선택</v>
      </c>
      <c r="K2754" s="495">
        <f t="shared" si="42"/>
        <v>0</v>
      </c>
      <c r="L2754" s="491"/>
      <c r="M2754" s="496"/>
      <c r="N2754" s="496"/>
    </row>
    <row r="2755" spans="1:14" x14ac:dyDescent="0.3">
      <c r="A2755" s="490"/>
      <c r="B2755" s="490"/>
      <c r="C2755" s="673" t="e">
        <f>VLOOKUP(F2755,DB!$D$4:$G$403,4,FALSE)</f>
        <v>#N/A</v>
      </c>
      <c r="D2755" s="674" t="e">
        <f>VLOOKUP(F2755,DB!$D$4:$G$403,3,FALSE)</f>
        <v>#N/A</v>
      </c>
      <c r="E2755" s="675" t="e">
        <f>VLOOKUP(F2755,DB!$D$4:$G$403,2,FALSE)</f>
        <v>#N/A</v>
      </c>
      <c r="F2755" s="491"/>
      <c r="G2755" s="491"/>
      <c r="H2755" s="492"/>
      <c r="I2755" s="493"/>
      <c r="J2755" s="494" t="str">
        <f>IF(I2755="","I열의 환율적용방법 선택",IF(I2755="개별환율", "직접입력 하세요.", IF(OR(I2755="가중평균환율",I2755="송금환율"), "직접입력 하세요.", IF(I2755="원화집행", 1, IF(I2755="월별평균환율(미화)",VLOOKUP(MONTH(A2755),월별평균환율!$B$34:$D$45,2,0), IF(I2755="월별평균환율(현지화)",VLOOKUP(MONTH(A2755),월별평균환율!$B$34:$D$45,3,0)))))))</f>
        <v>I열의 환율적용방법 선택</v>
      </c>
      <c r="K2755" s="495">
        <f t="shared" si="42"/>
        <v>0</v>
      </c>
      <c r="L2755" s="491"/>
      <c r="M2755" s="496"/>
      <c r="N2755" s="496"/>
    </row>
    <row r="2756" spans="1:14" x14ac:dyDescent="0.3">
      <c r="A2756" s="490"/>
      <c r="B2756" s="490"/>
      <c r="C2756" s="673" t="e">
        <f>VLOOKUP(F2756,DB!$D$4:$G$403,4,FALSE)</f>
        <v>#N/A</v>
      </c>
      <c r="D2756" s="674" t="e">
        <f>VLOOKUP(F2756,DB!$D$4:$G$403,3,FALSE)</f>
        <v>#N/A</v>
      </c>
      <c r="E2756" s="675" t="e">
        <f>VLOOKUP(F2756,DB!$D$4:$G$403,2,FALSE)</f>
        <v>#N/A</v>
      </c>
      <c r="F2756" s="491"/>
      <c r="G2756" s="491"/>
      <c r="H2756" s="492"/>
      <c r="I2756" s="493"/>
      <c r="J2756" s="494" t="str">
        <f>IF(I2756="","I열의 환율적용방법 선택",IF(I2756="개별환율", "직접입력 하세요.", IF(OR(I2756="가중평균환율",I2756="송금환율"), "직접입력 하세요.", IF(I2756="원화집행", 1, IF(I2756="월별평균환율(미화)",VLOOKUP(MONTH(A2756),월별평균환율!$B$34:$D$45,2,0), IF(I2756="월별평균환율(현지화)",VLOOKUP(MONTH(A2756),월별평균환율!$B$34:$D$45,3,0)))))))</f>
        <v>I열의 환율적용방법 선택</v>
      </c>
      <c r="K2756" s="495">
        <f t="shared" si="42"/>
        <v>0</v>
      </c>
      <c r="L2756" s="491"/>
      <c r="M2756" s="496"/>
      <c r="N2756" s="496"/>
    </row>
    <row r="2757" spans="1:14" x14ac:dyDescent="0.3">
      <c r="A2757" s="490"/>
      <c r="B2757" s="490"/>
      <c r="C2757" s="673" t="e">
        <f>VLOOKUP(F2757,DB!$D$4:$G$403,4,FALSE)</f>
        <v>#N/A</v>
      </c>
      <c r="D2757" s="674" t="e">
        <f>VLOOKUP(F2757,DB!$D$4:$G$403,3,FALSE)</f>
        <v>#N/A</v>
      </c>
      <c r="E2757" s="675" t="e">
        <f>VLOOKUP(F2757,DB!$D$4:$G$403,2,FALSE)</f>
        <v>#N/A</v>
      </c>
      <c r="F2757" s="491"/>
      <c r="G2757" s="491"/>
      <c r="H2757" s="492"/>
      <c r="I2757" s="493"/>
      <c r="J2757" s="494" t="str">
        <f>IF(I2757="","I열의 환율적용방법 선택",IF(I2757="개별환율", "직접입력 하세요.", IF(OR(I2757="가중평균환율",I2757="송금환율"), "직접입력 하세요.", IF(I2757="원화집행", 1, IF(I2757="월별평균환율(미화)",VLOOKUP(MONTH(A2757),월별평균환율!$B$34:$D$45,2,0), IF(I2757="월별평균환율(현지화)",VLOOKUP(MONTH(A2757),월별평균환율!$B$34:$D$45,3,0)))))))</f>
        <v>I열의 환율적용방법 선택</v>
      </c>
      <c r="K2757" s="495">
        <f t="shared" ref="K2757:K2820" si="43">IFERROR(ROUND(H2757*J2757, 0),0)</f>
        <v>0</v>
      </c>
      <c r="L2757" s="491"/>
      <c r="M2757" s="496"/>
      <c r="N2757" s="496"/>
    </row>
    <row r="2758" spans="1:14" x14ac:dyDescent="0.3">
      <c r="A2758" s="490"/>
      <c r="B2758" s="490"/>
      <c r="C2758" s="673" t="e">
        <f>VLOOKUP(F2758,DB!$D$4:$G$403,4,FALSE)</f>
        <v>#N/A</v>
      </c>
      <c r="D2758" s="674" t="e">
        <f>VLOOKUP(F2758,DB!$D$4:$G$403,3,FALSE)</f>
        <v>#N/A</v>
      </c>
      <c r="E2758" s="675" t="e">
        <f>VLOOKUP(F2758,DB!$D$4:$G$403,2,FALSE)</f>
        <v>#N/A</v>
      </c>
      <c r="F2758" s="491"/>
      <c r="G2758" s="491"/>
      <c r="H2758" s="492"/>
      <c r="I2758" s="493"/>
      <c r="J2758" s="494" t="str">
        <f>IF(I2758="","I열의 환율적용방법 선택",IF(I2758="개별환율", "직접입력 하세요.", IF(OR(I2758="가중평균환율",I2758="송금환율"), "직접입력 하세요.", IF(I2758="원화집행", 1, IF(I2758="월별평균환율(미화)",VLOOKUP(MONTH(A2758),월별평균환율!$B$34:$D$45,2,0), IF(I2758="월별평균환율(현지화)",VLOOKUP(MONTH(A2758),월별평균환율!$B$34:$D$45,3,0)))))))</f>
        <v>I열의 환율적용방법 선택</v>
      </c>
      <c r="K2758" s="495">
        <f t="shared" si="43"/>
        <v>0</v>
      </c>
      <c r="L2758" s="491"/>
      <c r="M2758" s="496"/>
      <c r="N2758" s="496"/>
    </row>
    <row r="2759" spans="1:14" x14ac:dyDescent="0.3">
      <c r="A2759" s="490"/>
      <c r="B2759" s="490"/>
      <c r="C2759" s="673" t="e">
        <f>VLOOKUP(F2759,DB!$D$4:$G$403,4,FALSE)</f>
        <v>#N/A</v>
      </c>
      <c r="D2759" s="674" t="e">
        <f>VLOOKUP(F2759,DB!$D$4:$G$403,3,FALSE)</f>
        <v>#N/A</v>
      </c>
      <c r="E2759" s="675" t="e">
        <f>VLOOKUP(F2759,DB!$D$4:$G$403,2,FALSE)</f>
        <v>#N/A</v>
      </c>
      <c r="F2759" s="491"/>
      <c r="G2759" s="491"/>
      <c r="H2759" s="492"/>
      <c r="I2759" s="493"/>
      <c r="J2759" s="494" t="str">
        <f>IF(I2759="","I열의 환율적용방법 선택",IF(I2759="개별환율", "직접입력 하세요.", IF(OR(I2759="가중평균환율",I2759="송금환율"), "직접입력 하세요.", IF(I2759="원화집행", 1, IF(I2759="월별평균환율(미화)",VLOOKUP(MONTH(A2759),월별평균환율!$B$34:$D$45,2,0), IF(I2759="월별평균환율(현지화)",VLOOKUP(MONTH(A2759),월별평균환율!$B$34:$D$45,3,0)))))))</f>
        <v>I열의 환율적용방법 선택</v>
      </c>
      <c r="K2759" s="495">
        <f t="shared" si="43"/>
        <v>0</v>
      </c>
      <c r="L2759" s="491"/>
      <c r="M2759" s="496"/>
      <c r="N2759" s="496"/>
    </row>
    <row r="2760" spans="1:14" x14ac:dyDescent="0.3">
      <c r="A2760" s="490"/>
      <c r="B2760" s="490"/>
      <c r="C2760" s="673" t="e">
        <f>VLOOKUP(F2760,DB!$D$4:$G$403,4,FALSE)</f>
        <v>#N/A</v>
      </c>
      <c r="D2760" s="674" t="e">
        <f>VLOOKUP(F2760,DB!$D$4:$G$403,3,FALSE)</f>
        <v>#N/A</v>
      </c>
      <c r="E2760" s="675" t="e">
        <f>VLOOKUP(F2760,DB!$D$4:$G$403,2,FALSE)</f>
        <v>#N/A</v>
      </c>
      <c r="F2760" s="491"/>
      <c r="G2760" s="491"/>
      <c r="H2760" s="492"/>
      <c r="I2760" s="493"/>
      <c r="J2760" s="494" t="str">
        <f>IF(I2760="","I열의 환율적용방법 선택",IF(I2760="개별환율", "직접입력 하세요.", IF(OR(I2760="가중평균환율",I2760="송금환율"), "직접입력 하세요.", IF(I2760="원화집행", 1, IF(I2760="월별평균환율(미화)",VLOOKUP(MONTH(A2760),월별평균환율!$B$34:$D$45,2,0), IF(I2760="월별평균환율(현지화)",VLOOKUP(MONTH(A2760),월별평균환율!$B$34:$D$45,3,0)))))))</f>
        <v>I열의 환율적용방법 선택</v>
      </c>
      <c r="K2760" s="495">
        <f t="shared" si="43"/>
        <v>0</v>
      </c>
      <c r="L2760" s="491"/>
      <c r="M2760" s="496"/>
      <c r="N2760" s="496"/>
    </row>
    <row r="2761" spans="1:14" x14ac:dyDescent="0.3">
      <c r="A2761" s="490"/>
      <c r="B2761" s="490"/>
      <c r="C2761" s="673" t="e">
        <f>VLOOKUP(F2761,DB!$D$4:$G$403,4,FALSE)</f>
        <v>#N/A</v>
      </c>
      <c r="D2761" s="674" t="e">
        <f>VLOOKUP(F2761,DB!$D$4:$G$403,3,FALSE)</f>
        <v>#N/A</v>
      </c>
      <c r="E2761" s="675" t="e">
        <f>VLOOKUP(F2761,DB!$D$4:$G$403,2,FALSE)</f>
        <v>#N/A</v>
      </c>
      <c r="F2761" s="491"/>
      <c r="G2761" s="491"/>
      <c r="H2761" s="492"/>
      <c r="I2761" s="493"/>
      <c r="J2761" s="494" t="str">
        <f>IF(I2761="","I열의 환율적용방법 선택",IF(I2761="개별환율", "직접입력 하세요.", IF(OR(I2761="가중평균환율",I2761="송금환율"), "직접입력 하세요.", IF(I2761="원화집행", 1, IF(I2761="월별평균환율(미화)",VLOOKUP(MONTH(A2761),월별평균환율!$B$34:$D$45,2,0), IF(I2761="월별평균환율(현지화)",VLOOKUP(MONTH(A2761),월별평균환율!$B$34:$D$45,3,0)))))))</f>
        <v>I열의 환율적용방법 선택</v>
      </c>
      <c r="K2761" s="495">
        <f t="shared" si="43"/>
        <v>0</v>
      </c>
      <c r="L2761" s="491"/>
      <c r="M2761" s="496"/>
      <c r="N2761" s="496"/>
    </row>
    <row r="2762" spans="1:14" x14ac:dyDescent="0.3">
      <c r="A2762" s="490"/>
      <c r="B2762" s="490"/>
      <c r="C2762" s="673" t="e">
        <f>VLOOKUP(F2762,DB!$D$4:$G$403,4,FALSE)</f>
        <v>#N/A</v>
      </c>
      <c r="D2762" s="674" t="e">
        <f>VLOOKUP(F2762,DB!$D$4:$G$403,3,FALSE)</f>
        <v>#N/A</v>
      </c>
      <c r="E2762" s="675" t="e">
        <f>VLOOKUP(F2762,DB!$D$4:$G$403,2,FALSE)</f>
        <v>#N/A</v>
      </c>
      <c r="F2762" s="491"/>
      <c r="G2762" s="491"/>
      <c r="H2762" s="492"/>
      <c r="I2762" s="493"/>
      <c r="J2762" s="494" t="str">
        <f>IF(I2762="","I열의 환율적용방법 선택",IF(I2762="개별환율", "직접입력 하세요.", IF(OR(I2762="가중평균환율",I2762="송금환율"), "직접입력 하세요.", IF(I2762="원화집행", 1, IF(I2762="월별평균환율(미화)",VLOOKUP(MONTH(A2762),월별평균환율!$B$34:$D$45,2,0), IF(I2762="월별평균환율(현지화)",VLOOKUP(MONTH(A2762),월별평균환율!$B$34:$D$45,3,0)))))))</f>
        <v>I열의 환율적용방법 선택</v>
      </c>
      <c r="K2762" s="495">
        <f t="shared" si="43"/>
        <v>0</v>
      </c>
      <c r="L2762" s="491"/>
      <c r="M2762" s="496"/>
      <c r="N2762" s="496"/>
    </row>
    <row r="2763" spans="1:14" x14ac:dyDescent="0.3">
      <c r="A2763" s="490"/>
      <c r="B2763" s="490"/>
      <c r="C2763" s="673" t="e">
        <f>VLOOKUP(F2763,DB!$D$4:$G$403,4,FALSE)</f>
        <v>#N/A</v>
      </c>
      <c r="D2763" s="674" t="e">
        <f>VLOOKUP(F2763,DB!$D$4:$G$403,3,FALSE)</f>
        <v>#N/A</v>
      </c>
      <c r="E2763" s="675" t="e">
        <f>VLOOKUP(F2763,DB!$D$4:$G$403,2,FALSE)</f>
        <v>#N/A</v>
      </c>
      <c r="F2763" s="491"/>
      <c r="G2763" s="491"/>
      <c r="H2763" s="492"/>
      <c r="I2763" s="493"/>
      <c r="J2763" s="494" t="str">
        <f>IF(I2763="","I열의 환율적용방법 선택",IF(I2763="개별환율", "직접입력 하세요.", IF(OR(I2763="가중평균환율",I2763="송금환율"), "직접입력 하세요.", IF(I2763="원화집행", 1, IF(I2763="월별평균환율(미화)",VLOOKUP(MONTH(A2763),월별평균환율!$B$34:$D$45,2,0), IF(I2763="월별평균환율(현지화)",VLOOKUP(MONTH(A2763),월별평균환율!$B$34:$D$45,3,0)))))))</f>
        <v>I열의 환율적용방법 선택</v>
      </c>
      <c r="K2763" s="495">
        <f t="shared" si="43"/>
        <v>0</v>
      </c>
      <c r="L2763" s="491"/>
      <c r="M2763" s="496"/>
      <c r="N2763" s="496"/>
    </row>
    <row r="2764" spans="1:14" x14ac:dyDescent="0.3">
      <c r="A2764" s="490"/>
      <c r="B2764" s="490"/>
      <c r="C2764" s="673" t="e">
        <f>VLOOKUP(F2764,DB!$D$4:$G$403,4,FALSE)</f>
        <v>#N/A</v>
      </c>
      <c r="D2764" s="674" t="e">
        <f>VLOOKUP(F2764,DB!$D$4:$G$403,3,FALSE)</f>
        <v>#N/A</v>
      </c>
      <c r="E2764" s="675" t="e">
        <f>VLOOKUP(F2764,DB!$D$4:$G$403,2,FALSE)</f>
        <v>#N/A</v>
      </c>
      <c r="F2764" s="491"/>
      <c r="G2764" s="491"/>
      <c r="H2764" s="492"/>
      <c r="I2764" s="493"/>
      <c r="J2764" s="494" t="str">
        <f>IF(I2764="","I열의 환율적용방법 선택",IF(I2764="개별환율", "직접입력 하세요.", IF(OR(I2764="가중평균환율",I2764="송금환율"), "직접입력 하세요.", IF(I2764="원화집행", 1, IF(I2764="월별평균환율(미화)",VLOOKUP(MONTH(A2764),월별평균환율!$B$34:$D$45,2,0), IF(I2764="월별평균환율(현지화)",VLOOKUP(MONTH(A2764),월별평균환율!$B$34:$D$45,3,0)))))))</f>
        <v>I열의 환율적용방법 선택</v>
      </c>
      <c r="K2764" s="495">
        <f t="shared" si="43"/>
        <v>0</v>
      </c>
      <c r="L2764" s="491"/>
      <c r="M2764" s="496"/>
      <c r="N2764" s="496"/>
    </row>
    <row r="2765" spans="1:14" x14ac:dyDescent="0.3">
      <c r="A2765" s="490"/>
      <c r="B2765" s="490"/>
      <c r="C2765" s="673" t="e">
        <f>VLOOKUP(F2765,DB!$D$4:$G$403,4,FALSE)</f>
        <v>#N/A</v>
      </c>
      <c r="D2765" s="674" t="e">
        <f>VLOOKUP(F2765,DB!$D$4:$G$403,3,FALSE)</f>
        <v>#N/A</v>
      </c>
      <c r="E2765" s="675" t="e">
        <f>VLOOKUP(F2765,DB!$D$4:$G$403,2,FALSE)</f>
        <v>#N/A</v>
      </c>
      <c r="F2765" s="491"/>
      <c r="G2765" s="491"/>
      <c r="H2765" s="492"/>
      <c r="I2765" s="493"/>
      <c r="J2765" s="494" t="str">
        <f>IF(I2765="","I열의 환율적용방법 선택",IF(I2765="개별환율", "직접입력 하세요.", IF(OR(I2765="가중평균환율",I2765="송금환율"), "직접입력 하세요.", IF(I2765="원화집행", 1, IF(I2765="월별평균환율(미화)",VLOOKUP(MONTH(A2765),월별평균환율!$B$34:$D$45,2,0), IF(I2765="월별평균환율(현지화)",VLOOKUP(MONTH(A2765),월별평균환율!$B$34:$D$45,3,0)))))))</f>
        <v>I열의 환율적용방법 선택</v>
      </c>
      <c r="K2765" s="495">
        <f t="shared" si="43"/>
        <v>0</v>
      </c>
      <c r="L2765" s="491"/>
      <c r="M2765" s="496"/>
      <c r="N2765" s="496"/>
    </row>
    <row r="2766" spans="1:14" x14ac:dyDescent="0.3">
      <c r="A2766" s="490"/>
      <c r="B2766" s="490"/>
      <c r="C2766" s="673" t="e">
        <f>VLOOKUP(F2766,DB!$D$4:$G$403,4,FALSE)</f>
        <v>#N/A</v>
      </c>
      <c r="D2766" s="674" t="e">
        <f>VLOOKUP(F2766,DB!$D$4:$G$403,3,FALSE)</f>
        <v>#N/A</v>
      </c>
      <c r="E2766" s="675" t="e">
        <f>VLOOKUP(F2766,DB!$D$4:$G$403,2,FALSE)</f>
        <v>#N/A</v>
      </c>
      <c r="F2766" s="491"/>
      <c r="G2766" s="491"/>
      <c r="H2766" s="492"/>
      <c r="I2766" s="493"/>
      <c r="J2766" s="494" t="str">
        <f>IF(I2766="","I열의 환율적용방법 선택",IF(I2766="개별환율", "직접입력 하세요.", IF(OR(I2766="가중평균환율",I2766="송금환율"), "직접입력 하세요.", IF(I2766="원화집행", 1, IF(I2766="월별평균환율(미화)",VLOOKUP(MONTH(A2766),월별평균환율!$B$34:$D$45,2,0), IF(I2766="월별평균환율(현지화)",VLOOKUP(MONTH(A2766),월별평균환율!$B$34:$D$45,3,0)))))))</f>
        <v>I열의 환율적용방법 선택</v>
      </c>
      <c r="K2766" s="495">
        <f t="shared" si="43"/>
        <v>0</v>
      </c>
      <c r="L2766" s="491"/>
      <c r="M2766" s="496"/>
      <c r="N2766" s="496"/>
    </row>
    <row r="2767" spans="1:14" x14ac:dyDescent="0.3">
      <c r="A2767" s="490"/>
      <c r="B2767" s="490"/>
      <c r="C2767" s="673" t="e">
        <f>VLOOKUP(F2767,DB!$D$4:$G$403,4,FALSE)</f>
        <v>#N/A</v>
      </c>
      <c r="D2767" s="674" t="e">
        <f>VLOOKUP(F2767,DB!$D$4:$G$403,3,FALSE)</f>
        <v>#N/A</v>
      </c>
      <c r="E2767" s="675" t="e">
        <f>VLOOKUP(F2767,DB!$D$4:$G$403,2,FALSE)</f>
        <v>#N/A</v>
      </c>
      <c r="F2767" s="491"/>
      <c r="G2767" s="491"/>
      <c r="H2767" s="492"/>
      <c r="I2767" s="493"/>
      <c r="J2767" s="494" t="str">
        <f>IF(I2767="","I열의 환율적용방법 선택",IF(I2767="개별환율", "직접입력 하세요.", IF(OR(I2767="가중평균환율",I2767="송금환율"), "직접입력 하세요.", IF(I2767="원화집행", 1, IF(I2767="월별평균환율(미화)",VLOOKUP(MONTH(A2767),월별평균환율!$B$34:$D$45,2,0), IF(I2767="월별평균환율(현지화)",VLOOKUP(MONTH(A2767),월별평균환율!$B$34:$D$45,3,0)))))))</f>
        <v>I열의 환율적용방법 선택</v>
      </c>
      <c r="K2767" s="495">
        <f t="shared" si="43"/>
        <v>0</v>
      </c>
      <c r="L2767" s="491"/>
      <c r="M2767" s="496"/>
      <c r="N2767" s="496"/>
    </row>
    <row r="2768" spans="1:14" x14ac:dyDescent="0.3">
      <c r="A2768" s="490"/>
      <c r="B2768" s="490"/>
      <c r="C2768" s="673" t="e">
        <f>VLOOKUP(F2768,DB!$D$4:$G$403,4,FALSE)</f>
        <v>#N/A</v>
      </c>
      <c r="D2768" s="674" t="e">
        <f>VLOOKUP(F2768,DB!$D$4:$G$403,3,FALSE)</f>
        <v>#N/A</v>
      </c>
      <c r="E2768" s="675" t="e">
        <f>VLOOKUP(F2768,DB!$D$4:$G$403,2,FALSE)</f>
        <v>#N/A</v>
      </c>
      <c r="F2768" s="491"/>
      <c r="G2768" s="491"/>
      <c r="H2768" s="492"/>
      <c r="I2768" s="493"/>
      <c r="J2768" s="494" t="str">
        <f>IF(I2768="","I열의 환율적용방법 선택",IF(I2768="개별환율", "직접입력 하세요.", IF(OR(I2768="가중평균환율",I2768="송금환율"), "직접입력 하세요.", IF(I2768="원화집행", 1, IF(I2768="월별평균환율(미화)",VLOOKUP(MONTH(A2768),월별평균환율!$B$34:$D$45,2,0), IF(I2768="월별평균환율(현지화)",VLOOKUP(MONTH(A2768),월별평균환율!$B$34:$D$45,3,0)))))))</f>
        <v>I열의 환율적용방법 선택</v>
      </c>
      <c r="K2768" s="495">
        <f t="shared" si="43"/>
        <v>0</v>
      </c>
      <c r="L2768" s="491"/>
      <c r="M2768" s="496"/>
      <c r="N2768" s="496"/>
    </row>
    <row r="2769" spans="1:14" x14ac:dyDescent="0.3">
      <c r="A2769" s="490"/>
      <c r="B2769" s="490"/>
      <c r="C2769" s="673" t="e">
        <f>VLOOKUP(F2769,DB!$D$4:$G$403,4,FALSE)</f>
        <v>#N/A</v>
      </c>
      <c r="D2769" s="674" t="e">
        <f>VLOOKUP(F2769,DB!$D$4:$G$403,3,FALSE)</f>
        <v>#N/A</v>
      </c>
      <c r="E2769" s="675" t="e">
        <f>VLOOKUP(F2769,DB!$D$4:$G$403,2,FALSE)</f>
        <v>#N/A</v>
      </c>
      <c r="F2769" s="491"/>
      <c r="G2769" s="491"/>
      <c r="H2769" s="492"/>
      <c r="I2769" s="493"/>
      <c r="J2769" s="494" t="str">
        <f>IF(I2769="","I열의 환율적용방법 선택",IF(I2769="개별환율", "직접입력 하세요.", IF(OR(I2769="가중평균환율",I2769="송금환율"), "직접입력 하세요.", IF(I2769="원화집행", 1, IF(I2769="월별평균환율(미화)",VLOOKUP(MONTH(A2769),월별평균환율!$B$34:$D$45,2,0), IF(I2769="월별평균환율(현지화)",VLOOKUP(MONTH(A2769),월별평균환율!$B$34:$D$45,3,0)))))))</f>
        <v>I열의 환율적용방법 선택</v>
      </c>
      <c r="K2769" s="495">
        <f t="shared" si="43"/>
        <v>0</v>
      </c>
      <c r="L2769" s="491"/>
      <c r="M2769" s="496"/>
      <c r="N2769" s="496"/>
    </row>
    <row r="2770" spans="1:14" x14ac:dyDescent="0.3">
      <c r="A2770" s="490"/>
      <c r="B2770" s="490"/>
      <c r="C2770" s="673" t="e">
        <f>VLOOKUP(F2770,DB!$D$4:$G$403,4,FALSE)</f>
        <v>#N/A</v>
      </c>
      <c r="D2770" s="674" t="e">
        <f>VLOOKUP(F2770,DB!$D$4:$G$403,3,FALSE)</f>
        <v>#N/A</v>
      </c>
      <c r="E2770" s="675" t="e">
        <f>VLOOKUP(F2770,DB!$D$4:$G$403,2,FALSE)</f>
        <v>#N/A</v>
      </c>
      <c r="F2770" s="491"/>
      <c r="G2770" s="491"/>
      <c r="H2770" s="492"/>
      <c r="I2770" s="493"/>
      <c r="J2770" s="494" t="str">
        <f>IF(I2770="","I열의 환율적용방법 선택",IF(I2770="개별환율", "직접입력 하세요.", IF(OR(I2770="가중평균환율",I2770="송금환율"), "직접입력 하세요.", IF(I2770="원화집행", 1, IF(I2770="월별평균환율(미화)",VLOOKUP(MONTH(A2770),월별평균환율!$B$34:$D$45,2,0), IF(I2770="월별평균환율(현지화)",VLOOKUP(MONTH(A2770),월별평균환율!$B$34:$D$45,3,0)))))))</f>
        <v>I열의 환율적용방법 선택</v>
      </c>
      <c r="K2770" s="495">
        <f t="shared" si="43"/>
        <v>0</v>
      </c>
      <c r="L2770" s="491"/>
      <c r="M2770" s="496"/>
      <c r="N2770" s="496"/>
    </row>
    <row r="2771" spans="1:14" x14ac:dyDescent="0.3">
      <c r="A2771" s="490"/>
      <c r="B2771" s="490"/>
      <c r="C2771" s="673" t="e">
        <f>VLOOKUP(F2771,DB!$D$4:$G$403,4,FALSE)</f>
        <v>#N/A</v>
      </c>
      <c r="D2771" s="674" t="e">
        <f>VLOOKUP(F2771,DB!$D$4:$G$403,3,FALSE)</f>
        <v>#N/A</v>
      </c>
      <c r="E2771" s="675" t="e">
        <f>VLOOKUP(F2771,DB!$D$4:$G$403,2,FALSE)</f>
        <v>#N/A</v>
      </c>
      <c r="F2771" s="491"/>
      <c r="G2771" s="491"/>
      <c r="H2771" s="492"/>
      <c r="I2771" s="493"/>
      <c r="J2771" s="494" t="str">
        <f>IF(I2771="","I열의 환율적용방법 선택",IF(I2771="개별환율", "직접입력 하세요.", IF(OR(I2771="가중평균환율",I2771="송금환율"), "직접입력 하세요.", IF(I2771="원화집행", 1, IF(I2771="월별평균환율(미화)",VLOOKUP(MONTH(A2771),월별평균환율!$B$34:$D$45,2,0), IF(I2771="월별평균환율(현지화)",VLOOKUP(MONTH(A2771),월별평균환율!$B$34:$D$45,3,0)))))))</f>
        <v>I열의 환율적용방법 선택</v>
      </c>
      <c r="K2771" s="495">
        <f t="shared" si="43"/>
        <v>0</v>
      </c>
      <c r="L2771" s="491"/>
      <c r="M2771" s="496"/>
      <c r="N2771" s="496"/>
    </row>
    <row r="2772" spans="1:14" x14ac:dyDescent="0.3">
      <c r="A2772" s="490"/>
      <c r="B2772" s="490"/>
      <c r="C2772" s="673" t="e">
        <f>VLOOKUP(F2772,DB!$D$4:$G$403,4,FALSE)</f>
        <v>#N/A</v>
      </c>
      <c r="D2772" s="674" t="e">
        <f>VLOOKUP(F2772,DB!$D$4:$G$403,3,FALSE)</f>
        <v>#N/A</v>
      </c>
      <c r="E2772" s="675" t="e">
        <f>VLOOKUP(F2772,DB!$D$4:$G$403,2,FALSE)</f>
        <v>#N/A</v>
      </c>
      <c r="F2772" s="491"/>
      <c r="G2772" s="491"/>
      <c r="H2772" s="492"/>
      <c r="I2772" s="493"/>
      <c r="J2772" s="494" t="str">
        <f>IF(I2772="","I열의 환율적용방법 선택",IF(I2772="개별환율", "직접입력 하세요.", IF(OR(I2772="가중평균환율",I2772="송금환율"), "직접입력 하세요.", IF(I2772="원화집행", 1, IF(I2772="월별평균환율(미화)",VLOOKUP(MONTH(A2772),월별평균환율!$B$34:$D$45,2,0), IF(I2772="월별평균환율(현지화)",VLOOKUP(MONTH(A2772),월별평균환율!$B$34:$D$45,3,0)))))))</f>
        <v>I열의 환율적용방법 선택</v>
      </c>
      <c r="K2772" s="495">
        <f t="shared" si="43"/>
        <v>0</v>
      </c>
      <c r="L2772" s="491"/>
      <c r="M2772" s="496"/>
      <c r="N2772" s="496"/>
    </row>
    <row r="2773" spans="1:14" x14ac:dyDescent="0.3">
      <c r="A2773" s="490"/>
      <c r="B2773" s="490"/>
      <c r="C2773" s="673" t="e">
        <f>VLOOKUP(F2773,DB!$D$4:$G$403,4,FALSE)</f>
        <v>#N/A</v>
      </c>
      <c r="D2773" s="674" t="e">
        <f>VLOOKUP(F2773,DB!$D$4:$G$403,3,FALSE)</f>
        <v>#N/A</v>
      </c>
      <c r="E2773" s="675" t="e">
        <f>VLOOKUP(F2773,DB!$D$4:$G$403,2,FALSE)</f>
        <v>#N/A</v>
      </c>
      <c r="F2773" s="491"/>
      <c r="G2773" s="491"/>
      <c r="H2773" s="492"/>
      <c r="I2773" s="493"/>
      <c r="J2773" s="494" t="str">
        <f>IF(I2773="","I열의 환율적용방법 선택",IF(I2773="개별환율", "직접입력 하세요.", IF(OR(I2773="가중평균환율",I2773="송금환율"), "직접입력 하세요.", IF(I2773="원화집행", 1, IF(I2773="월별평균환율(미화)",VLOOKUP(MONTH(A2773),월별평균환율!$B$34:$D$45,2,0), IF(I2773="월별평균환율(현지화)",VLOOKUP(MONTH(A2773),월별평균환율!$B$34:$D$45,3,0)))))))</f>
        <v>I열의 환율적용방법 선택</v>
      </c>
      <c r="K2773" s="495">
        <f t="shared" si="43"/>
        <v>0</v>
      </c>
      <c r="L2773" s="491"/>
      <c r="M2773" s="496"/>
      <c r="N2773" s="496"/>
    </row>
    <row r="2774" spans="1:14" x14ac:dyDescent="0.3">
      <c r="A2774" s="490"/>
      <c r="B2774" s="490"/>
      <c r="C2774" s="673" t="e">
        <f>VLOOKUP(F2774,DB!$D$4:$G$403,4,FALSE)</f>
        <v>#N/A</v>
      </c>
      <c r="D2774" s="674" t="e">
        <f>VLOOKUP(F2774,DB!$D$4:$G$403,3,FALSE)</f>
        <v>#N/A</v>
      </c>
      <c r="E2774" s="675" t="e">
        <f>VLOOKUP(F2774,DB!$D$4:$G$403,2,FALSE)</f>
        <v>#N/A</v>
      </c>
      <c r="F2774" s="491"/>
      <c r="G2774" s="491"/>
      <c r="H2774" s="492"/>
      <c r="I2774" s="493"/>
      <c r="J2774" s="494" t="str">
        <f>IF(I2774="","I열의 환율적용방법 선택",IF(I2774="개별환율", "직접입력 하세요.", IF(OR(I2774="가중평균환율",I2774="송금환율"), "직접입력 하세요.", IF(I2774="원화집행", 1, IF(I2774="월별평균환율(미화)",VLOOKUP(MONTH(A2774),월별평균환율!$B$34:$D$45,2,0), IF(I2774="월별평균환율(현지화)",VLOOKUP(MONTH(A2774),월별평균환율!$B$34:$D$45,3,0)))))))</f>
        <v>I열의 환율적용방법 선택</v>
      </c>
      <c r="K2774" s="495">
        <f t="shared" si="43"/>
        <v>0</v>
      </c>
      <c r="L2774" s="491"/>
      <c r="M2774" s="496"/>
      <c r="N2774" s="496"/>
    </row>
    <row r="2775" spans="1:14" x14ac:dyDescent="0.3">
      <c r="A2775" s="490"/>
      <c r="B2775" s="490"/>
      <c r="C2775" s="673" t="e">
        <f>VLOOKUP(F2775,DB!$D$4:$G$403,4,FALSE)</f>
        <v>#N/A</v>
      </c>
      <c r="D2775" s="674" t="e">
        <f>VLOOKUP(F2775,DB!$D$4:$G$403,3,FALSE)</f>
        <v>#N/A</v>
      </c>
      <c r="E2775" s="675" t="e">
        <f>VLOOKUP(F2775,DB!$D$4:$G$403,2,FALSE)</f>
        <v>#N/A</v>
      </c>
      <c r="F2775" s="491"/>
      <c r="G2775" s="491"/>
      <c r="H2775" s="492"/>
      <c r="I2775" s="493"/>
      <c r="J2775" s="494" t="str">
        <f>IF(I2775="","I열의 환율적용방법 선택",IF(I2775="개별환율", "직접입력 하세요.", IF(OR(I2775="가중평균환율",I2775="송금환율"), "직접입력 하세요.", IF(I2775="원화집행", 1, IF(I2775="월별평균환율(미화)",VLOOKUP(MONTH(A2775),월별평균환율!$B$34:$D$45,2,0), IF(I2775="월별평균환율(현지화)",VLOOKUP(MONTH(A2775),월별평균환율!$B$34:$D$45,3,0)))))))</f>
        <v>I열의 환율적용방법 선택</v>
      </c>
      <c r="K2775" s="495">
        <f t="shared" si="43"/>
        <v>0</v>
      </c>
      <c r="L2775" s="491"/>
      <c r="M2775" s="496"/>
      <c r="N2775" s="496"/>
    </row>
    <row r="2776" spans="1:14" x14ac:dyDescent="0.3">
      <c r="A2776" s="490"/>
      <c r="B2776" s="490"/>
      <c r="C2776" s="673" t="e">
        <f>VLOOKUP(F2776,DB!$D$4:$G$403,4,FALSE)</f>
        <v>#N/A</v>
      </c>
      <c r="D2776" s="674" t="e">
        <f>VLOOKUP(F2776,DB!$D$4:$G$403,3,FALSE)</f>
        <v>#N/A</v>
      </c>
      <c r="E2776" s="675" t="e">
        <f>VLOOKUP(F2776,DB!$D$4:$G$403,2,FALSE)</f>
        <v>#N/A</v>
      </c>
      <c r="F2776" s="491"/>
      <c r="G2776" s="491"/>
      <c r="H2776" s="492"/>
      <c r="I2776" s="493"/>
      <c r="J2776" s="494" t="str">
        <f>IF(I2776="","I열의 환율적용방법 선택",IF(I2776="개별환율", "직접입력 하세요.", IF(OR(I2776="가중평균환율",I2776="송금환율"), "직접입력 하세요.", IF(I2776="원화집행", 1, IF(I2776="월별평균환율(미화)",VLOOKUP(MONTH(A2776),월별평균환율!$B$34:$D$45,2,0), IF(I2776="월별평균환율(현지화)",VLOOKUP(MONTH(A2776),월별평균환율!$B$34:$D$45,3,0)))))))</f>
        <v>I열의 환율적용방법 선택</v>
      </c>
      <c r="K2776" s="495">
        <f t="shared" si="43"/>
        <v>0</v>
      </c>
      <c r="L2776" s="491"/>
      <c r="M2776" s="496"/>
      <c r="N2776" s="496"/>
    </row>
    <row r="2777" spans="1:14" x14ac:dyDescent="0.3">
      <c r="A2777" s="490"/>
      <c r="B2777" s="490"/>
      <c r="C2777" s="673" t="e">
        <f>VLOOKUP(F2777,DB!$D$4:$G$403,4,FALSE)</f>
        <v>#N/A</v>
      </c>
      <c r="D2777" s="674" t="e">
        <f>VLOOKUP(F2777,DB!$D$4:$G$403,3,FALSE)</f>
        <v>#N/A</v>
      </c>
      <c r="E2777" s="675" t="e">
        <f>VLOOKUP(F2777,DB!$D$4:$G$403,2,FALSE)</f>
        <v>#N/A</v>
      </c>
      <c r="F2777" s="491"/>
      <c r="G2777" s="491"/>
      <c r="H2777" s="492"/>
      <c r="I2777" s="493"/>
      <c r="J2777" s="494" t="str">
        <f>IF(I2777="","I열의 환율적용방법 선택",IF(I2777="개별환율", "직접입력 하세요.", IF(OR(I2777="가중평균환율",I2777="송금환율"), "직접입력 하세요.", IF(I2777="원화집행", 1, IF(I2777="월별평균환율(미화)",VLOOKUP(MONTH(A2777),월별평균환율!$B$34:$D$45,2,0), IF(I2777="월별평균환율(현지화)",VLOOKUP(MONTH(A2777),월별평균환율!$B$34:$D$45,3,0)))))))</f>
        <v>I열의 환율적용방법 선택</v>
      </c>
      <c r="K2777" s="495">
        <f t="shared" si="43"/>
        <v>0</v>
      </c>
      <c r="L2777" s="491"/>
      <c r="M2777" s="496"/>
      <c r="N2777" s="496"/>
    </row>
    <row r="2778" spans="1:14" x14ac:dyDescent="0.3">
      <c r="A2778" s="490"/>
      <c r="B2778" s="490"/>
      <c r="C2778" s="673" t="e">
        <f>VLOOKUP(F2778,DB!$D$4:$G$403,4,FALSE)</f>
        <v>#N/A</v>
      </c>
      <c r="D2778" s="674" t="e">
        <f>VLOOKUP(F2778,DB!$D$4:$G$403,3,FALSE)</f>
        <v>#N/A</v>
      </c>
      <c r="E2778" s="675" t="e">
        <f>VLOOKUP(F2778,DB!$D$4:$G$403,2,FALSE)</f>
        <v>#N/A</v>
      </c>
      <c r="F2778" s="491"/>
      <c r="G2778" s="491"/>
      <c r="H2778" s="492"/>
      <c r="I2778" s="493"/>
      <c r="J2778" s="494" t="str">
        <f>IF(I2778="","I열의 환율적용방법 선택",IF(I2778="개별환율", "직접입력 하세요.", IF(OR(I2778="가중평균환율",I2778="송금환율"), "직접입력 하세요.", IF(I2778="원화집행", 1, IF(I2778="월별평균환율(미화)",VLOOKUP(MONTH(A2778),월별평균환율!$B$34:$D$45,2,0), IF(I2778="월별평균환율(현지화)",VLOOKUP(MONTH(A2778),월별평균환율!$B$34:$D$45,3,0)))))))</f>
        <v>I열의 환율적용방법 선택</v>
      </c>
      <c r="K2778" s="495">
        <f t="shared" si="43"/>
        <v>0</v>
      </c>
      <c r="L2778" s="491"/>
      <c r="M2778" s="496"/>
      <c r="N2778" s="496"/>
    </row>
    <row r="2779" spans="1:14" x14ac:dyDescent="0.3">
      <c r="A2779" s="490"/>
      <c r="B2779" s="490"/>
      <c r="C2779" s="673" t="e">
        <f>VLOOKUP(F2779,DB!$D$4:$G$403,4,FALSE)</f>
        <v>#N/A</v>
      </c>
      <c r="D2779" s="674" t="e">
        <f>VLOOKUP(F2779,DB!$D$4:$G$403,3,FALSE)</f>
        <v>#N/A</v>
      </c>
      <c r="E2779" s="675" t="e">
        <f>VLOOKUP(F2779,DB!$D$4:$G$403,2,FALSE)</f>
        <v>#N/A</v>
      </c>
      <c r="F2779" s="491"/>
      <c r="G2779" s="491"/>
      <c r="H2779" s="492"/>
      <c r="I2779" s="493"/>
      <c r="J2779" s="494" t="str">
        <f>IF(I2779="","I열의 환율적용방법 선택",IF(I2779="개별환율", "직접입력 하세요.", IF(OR(I2779="가중평균환율",I2779="송금환율"), "직접입력 하세요.", IF(I2779="원화집행", 1, IF(I2779="월별평균환율(미화)",VLOOKUP(MONTH(A2779),월별평균환율!$B$34:$D$45,2,0), IF(I2779="월별평균환율(현지화)",VLOOKUP(MONTH(A2779),월별평균환율!$B$34:$D$45,3,0)))))))</f>
        <v>I열의 환율적용방법 선택</v>
      </c>
      <c r="K2779" s="495">
        <f t="shared" si="43"/>
        <v>0</v>
      </c>
      <c r="L2779" s="491"/>
      <c r="M2779" s="496"/>
      <c r="N2779" s="496"/>
    </row>
    <row r="2780" spans="1:14" x14ac:dyDescent="0.3">
      <c r="A2780" s="490"/>
      <c r="B2780" s="490"/>
      <c r="C2780" s="673" t="e">
        <f>VLOOKUP(F2780,DB!$D$4:$G$403,4,FALSE)</f>
        <v>#N/A</v>
      </c>
      <c r="D2780" s="674" t="e">
        <f>VLOOKUP(F2780,DB!$D$4:$G$403,3,FALSE)</f>
        <v>#N/A</v>
      </c>
      <c r="E2780" s="675" t="e">
        <f>VLOOKUP(F2780,DB!$D$4:$G$403,2,FALSE)</f>
        <v>#N/A</v>
      </c>
      <c r="F2780" s="491"/>
      <c r="G2780" s="491"/>
      <c r="H2780" s="492"/>
      <c r="I2780" s="493"/>
      <c r="J2780" s="494" t="str">
        <f>IF(I2780="","I열의 환율적용방법 선택",IF(I2780="개별환율", "직접입력 하세요.", IF(OR(I2780="가중평균환율",I2780="송금환율"), "직접입력 하세요.", IF(I2780="원화집행", 1, IF(I2780="월별평균환율(미화)",VLOOKUP(MONTH(A2780),월별평균환율!$B$34:$D$45,2,0), IF(I2780="월별평균환율(현지화)",VLOOKUP(MONTH(A2780),월별평균환율!$B$34:$D$45,3,0)))))))</f>
        <v>I열의 환율적용방법 선택</v>
      </c>
      <c r="K2780" s="495">
        <f t="shared" si="43"/>
        <v>0</v>
      </c>
      <c r="L2780" s="491"/>
      <c r="M2780" s="496"/>
      <c r="N2780" s="496"/>
    </row>
    <row r="2781" spans="1:14" x14ac:dyDescent="0.3">
      <c r="A2781" s="490"/>
      <c r="B2781" s="490"/>
      <c r="C2781" s="673" t="e">
        <f>VLOOKUP(F2781,DB!$D$4:$G$403,4,FALSE)</f>
        <v>#N/A</v>
      </c>
      <c r="D2781" s="674" t="e">
        <f>VLOOKUP(F2781,DB!$D$4:$G$403,3,FALSE)</f>
        <v>#N/A</v>
      </c>
      <c r="E2781" s="675" t="e">
        <f>VLOOKUP(F2781,DB!$D$4:$G$403,2,FALSE)</f>
        <v>#N/A</v>
      </c>
      <c r="F2781" s="491"/>
      <c r="G2781" s="491"/>
      <c r="H2781" s="492"/>
      <c r="I2781" s="493"/>
      <c r="J2781" s="494" t="str">
        <f>IF(I2781="","I열의 환율적용방법 선택",IF(I2781="개별환율", "직접입력 하세요.", IF(OR(I2781="가중평균환율",I2781="송금환율"), "직접입력 하세요.", IF(I2781="원화집행", 1, IF(I2781="월별평균환율(미화)",VLOOKUP(MONTH(A2781),월별평균환율!$B$34:$D$45,2,0), IF(I2781="월별평균환율(현지화)",VLOOKUP(MONTH(A2781),월별평균환율!$B$34:$D$45,3,0)))))))</f>
        <v>I열의 환율적용방법 선택</v>
      </c>
      <c r="K2781" s="495">
        <f t="shared" si="43"/>
        <v>0</v>
      </c>
      <c r="L2781" s="491"/>
      <c r="M2781" s="496"/>
      <c r="N2781" s="496"/>
    </row>
    <row r="2782" spans="1:14" x14ac:dyDescent="0.3">
      <c r="A2782" s="490"/>
      <c r="B2782" s="490"/>
      <c r="C2782" s="673" t="e">
        <f>VLOOKUP(F2782,DB!$D$4:$G$403,4,FALSE)</f>
        <v>#N/A</v>
      </c>
      <c r="D2782" s="674" t="e">
        <f>VLOOKUP(F2782,DB!$D$4:$G$403,3,FALSE)</f>
        <v>#N/A</v>
      </c>
      <c r="E2782" s="675" t="e">
        <f>VLOOKUP(F2782,DB!$D$4:$G$403,2,FALSE)</f>
        <v>#N/A</v>
      </c>
      <c r="F2782" s="491"/>
      <c r="G2782" s="491"/>
      <c r="H2782" s="492"/>
      <c r="I2782" s="493"/>
      <c r="J2782" s="494" t="str">
        <f>IF(I2782="","I열의 환율적용방법 선택",IF(I2782="개별환율", "직접입력 하세요.", IF(OR(I2782="가중평균환율",I2782="송금환율"), "직접입력 하세요.", IF(I2782="원화집행", 1, IF(I2782="월별평균환율(미화)",VLOOKUP(MONTH(A2782),월별평균환율!$B$34:$D$45,2,0), IF(I2782="월별평균환율(현지화)",VLOOKUP(MONTH(A2782),월별평균환율!$B$34:$D$45,3,0)))))))</f>
        <v>I열의 환율적용방법 선택</v>
      </c>
      <c r="K2782" s="495">
        <f t="shared" si="43"/>
        <v>0</v>
      </c>
      <c r="L2782" s="491"/>
      <c r="M2782" s="496"/>
      <c r="N2782" s="496"/>
    </row>
    <row r="2783" spans="1:14" x14ac:dyDescent="0.3">
      <c r="A2783" s="490"/>
      <c r="B2783" s="490"/>
      <c r="C2783" s="673" t="e">
        <f>VLOOKUP(F2783,DB!$D$4:$G$403,4,FALSE)</f>
        <v>#N/A</v>
      </c>
      <c r="D2783" s="674" t="e">
        <f>VLOOKUP(F2783,DB!$D$4:$G$403,3,FALSE)</f>
        <v>#N/A</v>
      </c>
      <c r="E2783" s="675" t="e">
        <f>VLOOKUP(F2783,DB!$D$4:$G$403,2,FALSE)</f>
        <v>#N/A</v>
      </c>
      <c r="F2783" s="491"/>
      <c r="G2783" s="491"/>
      <c r="H2783" s="492"/>
      <c r="I2783" s="493"/>
      <c r="J2783" s="494" t="str">
        <f>IF(I2783="","I열의 환율적용방법 선택",IF(I2783="개별환율", "직접입력 하세요.", IF(OR(I2783="가중평균환율",I2783="송금환율"), "직접입력 하세요.", IF(I2783="원화집행", 1, IF(I2783="월별평균환율(미화)",VLOOKUP(MONTH(A2783),월별평균환율!$B$34:$D$45,2,0), IF(I2783="월별평균환율(현지화)",VLOOKUP(MONTH(A2783),월별평균환율!$B$34:$D$45,3,0)))))))</f>
        <v>I열의 환율적용방법 선택</v>
      </c>
      <c r="K2783" s="495">
        <f t="shared" si="43"/>
        <v>0</v>
      </c>
      <c r="L2783" s="491"/>
      <c r="M2783" s="496"/>
      <c r="N2783" s="496"/>
    </row>
    <row r="2784" spans="1:14" x14ac:dyDescent="0.3">
      <c r="A2784" s="490"/>
      <c r="B2784" s="490"/>
      <c r="C2784" s="673" t="e">
        <f>VLOOKUP(F2784,DB!$D$4:$G$403,4,FALSE)</f>
        <v>#N/A</v>
      </c>
      <c r="D2784" s="674" t="e">
        <f>VLOOKUP(F2784,DB!$D$4:$G$403,3,FALSE)</f>
        <v>#N/A</v>
      </c>
      <c r="E2784" s="675" t="e">
        <f>VLOOKUP(F2784,DB!$D$4:$G$403,2,FALSE)</f>
        <v>#N/A</v>
      </c>
      <c r="F2784" s="491"/>
      <c r="G2784" s="491"/>
      <c r="H2784" s="492"/>
      <c r="I2784" s="493"/>
      <c r="J2784" s="494" t="str">
        <f>IF(I2784="","I열의 환율적용방법 선택",IF(I2784="개별환율", "직접입력 하세요.", IF(OR(I2784="가중평균환율",I2784="송금환율"), "직접입력 하세요.", IF(I2784="원화집행", 1, IF(I2784="월별평균환율(미화)",VLOOKUP(MONTH(A2784),월별평균환율!$B$34:$D$45,2,0), IF(I2784="월별평균환율(현지화)",VLOOKUP(MONTH(A2784),월별평균환율!$B$34:$D$45,3,0)))))))</f>
        <v>I열의 환율적용방법 선택</v>
      </c>
      <c r="K2784" s="495">
        <f t="shared" si="43"/>
        <v>0</v>
      </c>
      <c r="L2784" s="491"/>
      <c r="M2784" s="496"/>
      <c r="N2784" s="496"/>
    </row>
    <row r="2785" spans="1:14" x14ac:dyDescent="0.3">
      <c r="A2785" s="490"/>
      <c r="B2785" s="490"/>
      <c r="C2785" s="673" t="e">
        <f>VLOOKUP(F2785,DB!$D$4:$G$403,4,FALSE)</f>
        <v>#N/A</v>
      </c>
      <c r="D2785" s="674" t="e">
        <f>VLOOKUP(F2785,DB!$D$4:$G$403,3,FALSE)</f>
        <v>#N/A</v>
      </c>
      <c r="E2785" s="675" t="e">
        <f>VLOOKUP(F2785,DB!$D$4:$G$403,2,FALSE)</f>
        <v>#N/A</v>
      </c>
      <c r="F2785" s="491"/>
      <c r="G2785" s="491"/>
      <c r="H2785" s="492"/>
      <c r="I2785" s="493"/>
      <c r="J2785" s="494" t="str">
        <f>IF(I2785="","I열의 환율적용방법 선택",IF(I2785="개별환율", "직접입력 하세요.", IF(OR(I2785="가중평균환율",I2785="송금환율"), "직접입력 하세요.", IF(I2785="원화집행", 1, IF(I2785="월별평균환율(미화)",VLOOKUP(MONTH(A2785),월별평균환율!$B$34:$D$45,2,0), IF(I2785="월별평균환율(현지화)",VLOOKUP(MONTH(A2785),월별평균환율!$B$34:$D$45,3,0)))))))</f>
        <v>I열의 환율적용방법 선택</v>
      </c>
      <c r="K2785" s="495">
        <f t="shared" si="43"/>
        <v>0</v>
      </c>
      <c r="L2785" s="491"/>
      <c r="M2785" s="496"/>
      <c r="N2785" s="496"/>
    </row>
    <row r="2786" spans="1:14" x14ac:dyDescent="0.3">
      <c r="A2786" s="490"/>
      <c r="B2786" s="490"/>
      <c r="C2786" s="673" t="e">
        <f>VLOOKUP(F2786,DB!$D$4:$G$403,4,FALSE)</f>
        <v>#N/A</v>
      </c>
      <c r="D2786" s="674" t="e">
        <f>VLOOKUP(F2786,DB!$D$4:$G$403,3,FALSE)</f>
        <v>#N/A</v>
      </c>
      <c r="E2786" s="675" t="e">
        <f>VLOOKUP(F2786,DB!$D$4:$G$403,2,FALSE)</f>
        <v>#N/A</v>
      </c>
      <c r="F2786" s="491"/>
      <c r="G2786" s="491"/>
      <c r="H2786" s="492"/>
      <c r="I2786" s="493"/>
      <c r="J2786" s="494" t="str">
        <f>IF(I2786="","I열의 환율적용방법 선택",IF(I2786="개별환율", "직접입력 하세요.", IF(OR(I2786="가중평균환율",I2786="송금환율"), "직접입력 하세요.", IF(I2786="원화집행", 1, IF(I2786="월별평균환율(미화)",VLOOKUP(MONTH(A2786),월별평균환율!$B$34:$D$45,2,0), IF(I2786="월별평균환율(현지화)",VLOOKUP(MONTH(A2786),월별평균환율!$B$34:$D$45,3,0)))))))</f>
        <v>I열의 환율적용방법 선택</v>
      </c>
      <c r="K2786" s="495">
        <f t="shared" si="43"/>
        <v>0</v>
      </c>
      <c r="L2786" s="491"/>
      <c r="M2786" s="496"/>
      <c r="N2786" s="496"/>
    </row>
    <row r="2787" spans="1:14" x14ac:dyDescent="0.3">
      <c r="A2787" s="490"/>
      <c r="B2787" s="490"/>
      <c r="C2787" s="673" t="e">
        <f>VLOOKUP(F2787,DB!$D$4:$G$403,4,FALSE)</f>
        <v>#N/A</v>
      </c>
      <c r="D2787" s="674" t="e">
        <f>VLOOKUP(F2787,DB!$D$4:$G$403,3,FALSE)</f>
        <v>#N/A</v>
      </c>
      <c r="E2787" s="675" t="e">
        <f>VLOOKUP(F2787,DB!$D$4:$G$403,2,FALSE)</f>
        <v>#N/A</v>
      </c>
      <c r="F2787" s="491"/>
      <c r="G2787" s="491"/>
      <c r="H2787" s="492"/>
      <c r="I2787" s="493"/>
      <c r="J2787" s="494" t="str">
        <f>IF(I2787="","I열의 환율적용방법 선택",IF(I2787="개별환율", "직접입력 하세요.", IF(OR(I2787="가중평균환율",I2787="송금환율"), "직접입력 하세요.", IF(I2787="원화집행", 1, IF(I2787="월별평균환율(미화)",VLOOKUP(MONTH(A2787),월별평균환율!$B$34:$D$45,2,0), IF(I2787="월별평균환율(현지화)",VLOOKUP(MONTH(A2787),월별평균환율!$B$34:$D$45,3,0)))))))</f>
        <v>I열의 환율적용방법 선택</v>
      </c>
      <c r="K2787" s="495">
        <f t="shared" si="43"/>
        <v>0</v>
      </c>
      <c r="L2787" s="491"/>
      <c r="M2787" s="496"/>
      <c r="N2787" s="496"/>
    </row>
    <row r="2788" spans="1:14" x14ac:dyDescent="0.3">
      <c r="A2788" s="490"/>
      <c r="B2788" s="490"/>
      <c r="C2788" s="673" t="e">
        <f>VLOOKUP(F2788,DB!$D$4:$G$403,4,FALSE)</f>
        <v>#N/A</v>
      </c>
      <c r="D2788" s="674" t="e">
        <f>VLOOKUP(F2788,DB!$D$4:$G$403,3,FALSE)</f>
        <v>#N/A</v>
      </c>
      <c r="E2788" s="675" t="e">
        <f>VLOOKUP(F2788,DB!$D$4:$G$403,2,FALSE)</f>
        <v>#N/A</v>
      </c>
      <c r="F2788" s="491"/>
      <c r="G2788" s="491"/>
      <c r="H2788" s="492"/>
      <c r="I2788" s="493"/>
      <c r="J2788" s="494" t="str">
        <f>IF(I2788="","I열의 환율적용방법 선택",IF(I2788="개별환율", "직접입력 하세요.", IF(OR(I2788="가중평균환율",I2788="송금환율"), "직접입력 하세요.", IF(I2788="원화집행", 1, IF(I2788="월별평균환율(미화)",VLOOKUP(MONTH(A2788),월별평균환율!$B$34:$D$45,2,0), IF(I2788="월별평균환율(현지화)",VLOOKUP(MONTH(A2788),월별평균환율!$B$34:$D$45,3,0)))))))</f>
        <v>I열의 환율적용방법 선택</v>
      </c>
      <c r="K2788" s="495">
        <f t="shared" si="43"/>
        <v>0</v>
      </c>
      <c r="L2788" s="491"/>
      <c r="M2788" s="496"/>
      <c r="N2788" s="496"/>
    </row>
    <row r="2789" spans="1:14" x14ac:dyDescent="0.3">
      <c r="A2789" s="490"/>
      <c r="B2789" s="490"/>
      <c r="C2789" s="673" t="e">
        <f>VLOOKUP(F2789,DB!$D$4:$G$403,4,FALSE)</f>
        <v>#N/A</v>
      </c>
      <c r="D2789" s="674" t="e">
        <f>VLOOKUP(F2789,DB!$D$4:$G$403,3,FALSE)</f>
        <v>#N/A</v>
      </c>
      <c r="E2789" s="675" t="e">
        <f>VLOOKUP(F2789,DB!$D$4:$G$403,2,FALSE)</f>
        <v>#N/A</v>
      </c>
      <c r="F2789" s="491"/>
      <c r="G2789" s="491"/>
      <c r="H2789" s="492"/>
      <c r="I2789" s="493"/>
      <c r="J2789" s="494" t="str">
        <f>IF(I2789="","I열의 환율적용방법 선택",IF(I2789="개별환율", "직접입력 하세요.", IF(OR(I2789="가중평균환율",I2789="송금환율"), "직접입력 하세요.", IF(I2789="원화집행", 1, IF(I2789="월별평균환율(미화)",VLOOKUP(MONTH(A2789),월별평균환율!$B$34:$D$45,2,0), IF(I2789="월별평균환율(현지화)",VLOOKUP(MONTH(A2789),월별평균환율!$B$34:$D$45,3,0)))))))</f>
        <v>I열의 환율적용방법 선택</v>
      </c>
      <c r="K2789" s="495">
        <f t="shared" si="43"/>
        <v>0</v>
      </c>
      <c r="L2789" s="491"/>
      <c r="M2789" s="496"/>
      <c r="N2789" s="496"/>
    </row>
    <row r="2790" spans="1:14" x14ac:dyDescent="0.3">
      <c r="A2790" s="490"/>
      <c r="B2790" s="490"/>
      <c r="C2790" s="673" t="e">
        <f>VLOOKUP(F2790,DB!$D$4:$G$403,4,FALSE)</f>
        <v>#N/A</v>
      </c>
      <c r="D2790" s="674" t="e">
        <f>VLOOKUP(F2790,DB!$D$4:$G$403,3,FALSE)</f>
        <v>#N/A</v>
      </c>
      <c r="E2790" s="675" t="e">
        <f>VLOOKUP(F2790,DB!$D$4:$G$403,2,FALSE)</f>
        <v>#N/A</v>
      </c>
      <c r="F2790" s="491"/>
      <c r="G2790" s="491"/>
      <c r="H2790" s="492"/>
      <c r="I2790" s="493"/>
      <c r="J2790" s="494" t="str">
        <f>IF(I2790="","I열의 환율적용방법 선택",IF(I2790="개별환율", "직접입력 하세요.", IF(OR(I2790="가중평균환율",I2790="송금환율"), "직접입력 하세요.", IF(I2790="원화집행", 1, IF(I2790="월별평균환율(미화)",VLOOKUP(MONTH(A2790),월별평균환율!$B$34:$D$45,2,0), IF(I2790="월별평균환율(현지화)",VLOOKUP(MONTH(A2790),월별평균환율!$B$34:$D$45,3,0)))))))</f>
        <v>I열의 환율적용방법 선택</v>
      </c>
      <c r="K2790" s="495">
        <f t="shared" si="43"/>
        <v>0</v>
      </c>
      <c r="L2790" s="491"/>
      <c r="M2790" s="496"/>
      <c r="N2790" s="496"/>
    </row>
    <row r="2791" spans="1:14" x14ac:dyDescent="0.3">
      <c r="A2791" s="490"/>
      <c r="B2791" s="490"/>
      <c r="C2791" s="673" t="e">
        <f>VLOOKUP(F2791,DB!$D$4:$G$403,4,FALSE)</f>
        <v>#N/A</v>
      </c>
      <c r="D2791" s="674" t="e">
        <f>VLOOKUP(F2791,DB!$D$4:$G$403,3,FALSE)</f>
        <v>#N/A</v>
      </c>
      <c r="E2791" s="675" t="e">
        <f>VLOOKUP(F2791,DB!$D$4:$G$403,2,FALSE)</f>
        <v>#N/A</v>
      </c>
      <c r="F2791" s="491"/>
      <c r="G2791" s="491"/>
      <c r="H2791" s="492"/>
      <c r="I2791" s="493"/>
      <c r="J2791" s="494" t="str">
        <f>IF(I2791="","I열의 환율적용방법 선택",IF(I2791="개별환율", "직접입력 하세요.", IF(OR(I2791="가중평균환율",I2791="송금환율"), "직접입력 하세요.", IF(I2791="원화집행", 1, IF(I2791="월별평균환율(미화)",VLOOKUP(MONTH(A2791),월별평균환율!$B$34:$D$45,2,0), IF(I2791="월별평균환율(현지화)",VLOOKUP(MONTH(A2791),월별평균환율!$B$34:$D$45,3,0)))))))</f>
        <v>I열의 환율적용방법 선택</v>
      </c>
      <c r="K2791" s="495">
        <f t="shared" si="43"/>
        <v>0</v>
      </c>
      <c r="L2791" s="491"/>
      <c r="M2791" s="496"/>
      <c r="N2791" s="496"/>
    </row>
    <row r="2792" spans="1:14" x14ac:dyDescent="0.3">
      <c r="A2792" s="490"/>
      <c r="B2792" s="490"/>
      <c r="C2792" s="673" t="e">
        <f>VLOOKUP(F2792,DB!$D$4:$G$403,4,FALSE)</f>
        <v>#N/A</v>
      </c>
      <c r="D2792" s="674" t="e">
        <f>VLOOKUP(F2792,DB!$D$4:$G$403,3,FALSE)</f>
        <v>#N/A</v>
      </c>
      <c r="E2792" s="675" t="e">
        <f>VLOOKUP(F2792,DB!$D$4:$G$403,2,FALSE)</f>
        <v>#N/A</v>
      </c>
      <c r="F2792" s="491"/>
      <c r="G2792" s="491"/>
      <c r="H2792" s="492"/>
      <c r="I2792" s="493"/>
      <c r="J2792" s="494" t="str">
        <f>IF(I2792="","I열의 환율적용방법 선택",IF(I2792="개별환율", "직접입력 하세요.", IF(OR(I2792="가중평균환율",I2792="송금환율"), "직접입력 하세요.", IF(I2792="원화집행", 1, IF(I2792="월별평균환율(미화)",VLOOKUP(MONTH(A2792),월별평균환율!$B$34:$D$45,2,0), IF(I2792="월별평균환율(현지화)",VLOOKUP(MONTH(A2792),월별평균환율!$B$34:$D$45,3,0)))))))</f>
        <v>I열의 환율적용방법 선택</v>
      </c>
      <c r="K2792" s="495">
        <f t="shared" si="43"/>
        <v>0</v>
      </c>
      <c r="L2792" s="491"/>
      <c r="M2792" s="496"/>
      <c r="N2792" s="496"/>
    </row>
    <row r="2793" spans="1:14" x14ac:dyDescent="0.3">
      <c r="A2793" s="490"/>
      <c r="B2793" s="490"/>
      <c r="C2793" s="673" t="e">
        <f>VLOOKUP(F2793,DB!$D$4:$G$403,4,FALSE)</f>
        <v>#N/A</v>
      </c>
      <c r="D2793" s="674" t="e">
        <f>VLOOKUP(F2793,DB!$D$4:$G$403,3,FALSE)</f>
        <v>#N/A</v>
      </c>
      <c r="E2793" s="675" t="e">
        <f>VLOOKUP(F2793,DB!$D$4:$G$403,2,FALSE)</f>
        <v>#N/A</v>
      </c>
      <c r="F2793" s="491"/>
      <c r="G2793" s="491"/>
      <c r="H2793" s="492"/>
      <c r="I2793" s="493"/>
      <c r="J2793" s="494" t="str">
        <f>IF(I2793="","I열의 환율적용방법 선택",IF(I2793="개별환율", "직접입력 하세요.", IF(OR(I2793="가중평균환율",I2793="송금환율"), "직접입력 하세요.", IF(I2793="원화집행", 1, IF(I2793="월별평균환율(미화)",VLOOKUP(MONTH(A2793),월별평균환율!$B$34:$D$45,2,0), IF(I2793="월별평균환율(현지화)",VLOOKUP(MONTH(A2793),월별평균환율!$B$34:$D$45,3,0)))))))</f>
        <v>I열의 환율적용방법 선택</v>
      </c>
      <c r="K2793" s="495">
        <f t="shared" si="43"/>
        <v>0</v>
      </c>
      <c r="L2793" s="491"/>
      <c r="M2793" s="496"/>
      <c r="N2793" s="496"/>
    </row>
    <row r="2794" spans="1:14" x14ac:dyDescent="0.3">
      <c r="A2794" s="490"/>
      <c r="B2794" s="490"/>
      <c r="C2794" s="673" t="e">
        <f>VLOOKUP(F2794,DB!$D$4:$G$403,4,FALSE)</f>
        <v>#N/A</v>
      </c>
      <c r="D2794" s="674" t="e">
        <f>VLOOKUP(F2794,DB!$D$4:$G$403,3,FALSE)</f>
        <v>#N/A</v>
      </c>
      <c r="E2794" s="675" t="e">
        <f>VLOOKUP(F2794,DB!$D$4:$G$403,2,FALSE)</f>
        <v>#N/A</v>
      </c>
      <c r="F2794" s="491"/>
      <c r="G2794" s="491"/>
      <c r="H2794" s="492"/>
      <c r="I2794" s="493"/>
      <c r="J2794" s="494" t="str">
        <f>IF(I2794="","I열의 환율적용방법 선택",IF(I2794="개별환율", "직접입력 하세요.", IF(OR(I2794="가중평균환율",I2794="송금환율"), "직접입력 하세요.", IF(I2794="원화집행", 1, IF(I2794="월별평균환율(미화)",VLOOKUP(MONTH(A2794),월별평균환율!$B$34:$D$45,2,0), IF(I2794="월별평균환율(현지화)",VLOOKUP(MONTH(A2794),월별평균환율!$B$34:$D$45,3,0)))))))</f>
        <v>I열의 환율적용방법 선택</v>
      </c>
      <c r="K2794" s="495">
        <f t="shared" si="43"/>
        <v>0</v>
      </c>
      <c r="L2794" s="491"/>
      <c r="M2794" s="496"/>
      <c r="N2794" s="496"/>
    </row>
    <row r="2795" spans="1:14" x14ac:dyDescent="0.3">
      <c r="A2795" s="490"/>
      <c r="B2795" s="490"/>
      <c r="C2795" s="673" t="e">
        <f>VLOOKUP(F2795,DB!$D$4:$G$403,4,FALSE)</f>
        <v>#N/A</v>
      </c>
      <c r="D2795" s="674" t="e">
        <f>VLOOKUP(F2795,DB!$D$4:$G$403,3,FALSE)</f>
        <v>#N/A</v>
      </c>
      <c r="E2795" s="675" t="e">
        <f>VLOOKUP(F2795,DB!$D$4:$G$403,2,FALSE)</f>
        <v>#N/A</v>
      </c>
      <c r="F2795" s="491"/>
      <c r="G2795" s="491"/>
      <c r="H2795" s="492"/>
      <c r="I2795" s="493"/>
      <c r="J2795" s="494" t="str">
        <f>IF(I2795="","I열의 환율적용방법 선택",IF(I2795="개별환율", "직접입력 하세요.", IF(OR(I2795="가중평균환율",I2795="송금환율"), "직접입력 하세요.", IF(I2795="원화집행", 1, IF(I2795="월별평균환율(미화)",VLOOKUP(MONTH(A2795),월별평균환율!$B$34:$D$45,2,0), IF(I2795="월별평균환율(현지화)",VLOOKUP(MONTH(A2795),월별평균환율!$B$34:$D$45,3,0)))))))</f>
        <v>I열의 환율적용방법 선택</v>
      </c>
      <c r="K2795" s="495">
        <f t="shared" si="43"/>
        <v>0</v>
      </c>
      <c r="L2795" s="491"/>
      <c r="M2795" s="496"/>
      <c r="N2795" s="496"/>
    </row>
    <row r="2796" spans="1:14" x14ac:dyDescent="0.3">
      <c r="A2796" s="490"/>
      <c r="B2796" s="490"/>
      <c r="C2796" s="673" t="e">
        <f>VLOOKUP(F2796,DB!$D$4:$G$403,4,FALSE)</f>
        <v>#N/A</v>
      </c>
      <c r="D2796" s="674" t="e">
        <f>VLOOKUP(F2796,DB!$D$4:$G$403,3,FALSE)</f>
        <v>#N/A</v>
      </c>
      <c r="E2796" s="675" t="e">
        <f>VLOOKUP(F2796,DB!$D$4:$G$403,2,FALSE)</f>
        <v>#N/A</v>
      </c>
      <c r="F2796" s="491"/>
      <c r="G2796" s="491"/>
      <c r="H2796" s="492"/>
      <c r="I2796" s="493"/>
      <c r="J2796" s="494" t="str">
        <f>IF(I2796="","I열의 환율적용방법 선택",IF(I2796="개별환율", "직접입력 하세요.", IF(OR(I2796="가중평균환율",I2796="송금환율"), "직접입력 하세요.", IF(I2796="원화집행", 1, IF(I2796="월별평균환율(미화)",VLOOKUP(MONTH(A2796),월별평균환율!$B$34:$D$45,2,0), IF(I2796="월별평균환율(현지화)",VLOOKUP(MONTH(A2796),월별평균환율!$B$34:$D$45,3,0)))))))</f>
        <v>I열의 환율적용방법 선택</v>
      </c>
      <c r="K2796" s="495">
        <f t="shared" si="43"/>
        <v>0</v>
      </c>
      <c r="L2796" s="491"/>
      <c r="M2796" s="496"/>
      <c r="N2796" s="496"/>
    </row>
    <row r="2797" spans="1:14" x14ac:dyDescent="0.3">
      <c r="A2797" s="490"/>
      <c r="B2797" s="490"/>
      <c r="C2797" s="673" t="e">
        <f>VLOOKUP(F2797,DB!$D$4:$G$403,4,FALSE)</f>
        <v>#N/A</v>
      </c>
      <c r="D2797" s="674" t="e">
        <f>VLOOKUP(F2797,DB!$D$4:$G$403,3,FALSE)</f>
        <v>#N/A</v>
      </c>
      <c r="E2797" s="675" t="e">
        <f>VLOOKUP(F2797,DB!$D$4:$G$403,2,FALSE)</f>
        <v>#N/A</v>
      </c>
      <c r="F2797" s="491"/>
      <c r="G2797" s="491"/>
      <c r="H2797" s="492"/>
      <c r="I2797" s="493"/>
      <c r="J2797" s="494" t="str">
        <f>IF(I2797="","I열의 환율적용방법 선택",IF(I2797="개별환율", "직접입력 하세요.", IF(OR(I2797="가중평균환율",I2797="송금환율"), "직접입력 하세요.", IF(I2797="원화집행", 1, IF(I2797="월별평균환율(미화)",VLOOKUP(MONTH(A2797),월별평균환율!$B$34:$D$45,2,0), IF(I2797="월별평균환율(현지화)",VLOOKUP(MONTH(A2797),월별평균환율!$B$34:$D$45,3,0)))))))</f>
        <v>I열의 환율적용방법 선택</v>
      </c>
      <c r="K2797" s="495">
        <f t="shared" si="43"/>
        <v>0</v>
      </c>
      <c r="L2797" s="491"/>
      <c r="M2797" s="496"/>
      <c r="N2797" s="496"/>
    </row>
    <row r="2798" spans="1:14" x14ac:dyDescent="0.3">
      <c r="A2798" s="490"/>
      <c r="B2798" s="490"/>
      <c r="C2798" s="673" t="e">
        <f>VLOOKUP(F2798,DB!$D$4:$G$403,4,FALSE)</f>
        <v>#N/A</v>
      </c>
      <c r="D2798" s="674" t="e">
        <f>VLOOKUP(F2798,DB!$D$4:$G$403,3,FALSE)</f>
        <v>#N/A</v>
      </c>
      <c r="E2798" s="675" t="e">
        <f>VLOOKUP(F2798,DB!$D$4:$G$403,2,FALSE)</f>
        <v>#N/A</v>
      </c>
      <c r="F2798" s="491"/>
      <c r="G2798" s="491"/>
      <c r="H2798" s="492"/>
      <c r="I2798" s="493"/>
      <c r="J2798" s="494" t="str">
        <f>IF(I2798="","I열의 환율적용방법 선택",IF(I2798="개별환율", "직접입력 하세요.", IF(OR(I2798="가중평균환율",I2798="송금환율"), "직접입력 하세요.", IF(I2798="원화집행", 1, IF(I2798="월별평균환율(미화)",VLOOKUP(MONTH(A2798),월별평균환율!$B$34:$D$45,2,0), IF(I2798="월별평균환율(현지화)",VLOOKUP(MONTH(A2798),월별평균환율!$B$34:$D$45,3,0)))))))</f>
        <v>I열의 환율적용방법 선택</v>
      </c>
      <c r="K2798" s="495">
        <f t="shared" si="43"/>
        <v>0</v>
      </c>
      <c r="L2798" s="491"/>
      <c r="M2798" s="496"/>
      <c r="N2798" s="496"/>
    </row>
    <row r="2799" spans="1:14" x14ac:dyDescent="0.3">
      <c r="A2799" s="490"/>
      <c r="B2799" s="490"/>
      <c r="C2799" s="673" t="e">
        <f>VLOOKUP(F2799,DB!$D$4:$G$403,4,FALSE)</f>
        <v>#N/A</v>
      </c>
      <c r="D2799" s="674" t="e">
        <f>VLOOKUP(F2799,DB!$D$4:$G$403,3,FALSE)</f>
        <v>#N/A</v>
      </c>
      <c r="E2799" s="675" t="e">
        <f>VLOOKUP(F2799,DB!$D$4:$G$403,2,FALSE)</f>
        <v>#N/A</v>
      </c>
      <c r="F2799" s="491"/>
      <c r="G2799" s="491"/>
      <c r="H2799" s="492"/>
      <c r="I2799" s="493"/>
      <c r="J2799" s="494" t="str">
        <f>IF(I2799="","I열의 환율적용방법 선택",IF(I2799="개별환율", "직접입력 하세요.", IF(OR(I2799="가중평균환율",I2799="송금환율"), "직접입력 하세요.", IF(I2799="원화집행", 1, IF(I2799="월별평균환율(미화)",VLOOKUP(MONTH(A2799),월별평균환율!$B$34:$D$45,2,0), IF(I2799="월별평균환율(현지화)",VLOOKUP(MONTH(A2799),월별평균환율!$B$34:$D$45,3,0)))))))</f>
        <v>I열의 환율적용방법 선택</v>
      </c>
      <c r="K2799" s="495">
        <f t="shared" si="43"/>
        <v>0</v>
      </c>
      <c r="L2799" s="491"/>
      <c r="M2799" s="496"/>
      <c r="N2799" s="496"/>
    </row>
    <row r="2800" spans="1:14" x14ac:dyDescent="0.3">
      <c r="A2800" s="490"/>
      <c r="B2800" s="490"/>
      <c r="C2800" s="673" t="e">
        <f>VLOOKUP(F2800,DB!$D$4:$G$403,4,FALSE)</f>
        <v>#N/A</v>
      </c>
      <c r="D2800" s="674" t="e">
        <f>VLOOKUP(F2800,DB!$D$4:$G$403,3,FALSE)</f>
        <v>#N/A</v>
      </c>
      <c r="E2800" s="675" t="e">
        <f>VLOOKUP(F2800,DB!$D$4:$G$403,2,FALSE)</f>
        <v>#N/A</v>
      </c>
      <c r="F2800" s="491"/>
      <c r="G2800" s="491"/>
      <c r="H2800" s="492"/>
      <c r="I2800" s="493"/>
      <c r="J2800" s="494" t="str">
        <f>IF(I2800="","I열의 환율적용방법 선택",IF(I2800="개별환율", "직접입력 하세요.", IF(OR(I2800="가중평균환율",I2800="송금환율"), "직접입력 하세요.", IF(I2800="원화집행", 1, IF(I2800="월별평균환율(미화)",VLOOKUP(MONTH(A2800),월별평균환율!$B$34:$D$45,2,0), IF(I2800="월별평균환율(현지화)",VLOOKUP(MONTH(A2800),월별평균환율!$B$34:$D$45,3,0)))))))</f>
        <v>I열의 환율적용방법 선택</v>
      </c>
      <c r="K2800" s="495">
        <f t="shared" si="43"/>
        <v>0</v>
      </c>
      <c r="L2800" s="491"/>
      <c r="M2800" s="496"/>
      <c r="N2800" s="496"/>
    </row>
    <row r="2801" spans="1:14" x14ac:dyDescent="0.3">
      <c r="A2801" s="490"/>
      <c r="B2801" s="490"/>
      <c r="C2801" s="673" t="e">
        <f>VLOOKUP(F2801,DB!$D$4:$G$403,4,FALSE)</f>
        <v>#N/A</v>
      </c>
      <c r="D2801" s="674" t="e">
        <f>VLOOKUP(F2801,DB!$D$4:$G$403,3,FALSE)</f>
        <v>#N/A</v>
      </c>
      <c r="E2801" s="675" t="e">
        <f>VLOOKUP(F2801,DB!$D$4:$G$403,2,FALSE)</f>
        <v>#N/A</v>
      </c>
      <c r="F2801" s="491"/>
      <c r="G2801" s="491"/>
      <c r="H2801" s="492"/>
      <c r="I2801" s="493"/>
      <c r="J2801" s="494" t="str">
        <f>IF(I2801="","I열의 환율적용방법 선택",IF(I2801="개별환율", "직접입력 하세요.", IF(OR(I2801="가중평균환율",I2801="송금환율"), "직접입력 하세요.", IF(I2801="원화집행", 1, IF(I2801="월별평균환율(미화)",VLOOKUP(MONTH(A2801),월별평균환율!$B$34:$D$45,2,0), IF(I2801="월별평균환율(현지화)",VLOOKUP(MONTH(A2801),월별평균환율!$B$34:$D$45,3,0)))))))</f>
        <v>I열의 환율적용방법 선택</v>
      </c>
      <c r="K2801" s="495">
        <f t="shared" si="43"/>
        <v>0</v>
      </c>
      <c r="L2801" s="491"/>
      <c r="M2801" s="496"/>
      <c r="N2801" s="496"/>
    </row>
    <row r="2802" spans="1:14" x14ac:dyDescent="0.3">
      <c r="A2802" s="490"/>
      <c r="B2802" s="490"/>
      <c r="C2802" s="673" t="e">
        <f>VLOOKUP(F2802,DB!$D$4:$G$403,4,FALSE)</f>
        <v>#N/A</v>
      </c>
      <c r="D2802" s="674" t="e">
        <f>VLOOKUP(F2802,DB!$D$4:$G$403,3,FALSE)</f>
        <v>#N/A</v>
      </c>
      <c r="E2802" s="675" t="e">
        <f>VLOOKUP(F2802,DB!$D$4:$G$403,2,FALSE)</f>
        <v>#N/A</v>
      </c>
      <c r="F2802" s="491"/>
      <c r="G2802" s="491"/>
      <c r="H2802" s="492"/>
      <c r="I2802" s="493"/>
      <c r="J2802" s="494" t="str">
        <f>IF(I2802="","I열의 환율적용방법 선택",IF(I2802="개별환율", "직접입력 하세요.", IF(OR(I2802="가중평균환율",I2802="송금환율"), "직접입력 하세요.", IF(I2802="원화집행", 1, IF(I2802="월별평균환율(미화)",VLOOKUP(MONTH(A2802),월별평균환율!$B$34:$D$45,2,0), IF(I2802="월별평균환율(현지화)",VLOOKUP(MONTH(A2802),월별평균환율!$B$34:$D$45,3,0)))))))</f>
        <v>I열의 환율적용방법 선택</v>
      </c>
      <c r="K2802" s="495">
        <f t="shared" si="43"/>
        <v>0</v>
      </c>
      <c r="L2802" s="491"/>
      <c r="M2802" s="496"/>
      <c r="N2802" s="496"/>
    </row>
    <row r="2803" spans="1:14" x14ac:dyDescent="0.3">
      <c r="A2803" s="490"/>
      <c r="B2803" s="490"/>
      <c r="C2803" s="673" t="e">
        <f>VLOOKUP(F2803,DB!$D$4:$G$403,4,FALSE)</f>
        <v>#N/A</v>
      </c>
      <c r="D2803" s="674" t="e">
        <f>VLOOKUP(F2803,DB!$D$4:$G$403,3,FALSE)</f>
        <v>#N/A</v>
      </c>
      <c r="E2803" s="675" t="e">
        <f>VLOOKUP(F2803,DB!$D$4:$G$403,2,FALSE)</f>
        <v>#N/A</v>
      </c>
      <c r="F2803" s="491"/>
      <c r="G2803" s="491"/>
      <c r="H2803" s="492"/>
      <c r="I2803" s="493"/>
      <c r="J2803" s="494" t="str">
        <f>IF(I2803="","I열의 환율적용방법 선택",IF(I2803="개별환율", "직접입력 하세요.", IF(OR(I2803="가중평균환율",I2803="송금환율"), "직접입력 하세요.", IF(I2803="원화집행", 1, IF(I2803="월별평균환율(미화)",VLOOKUP(MONTH(A2803),월별평균환율!$B$34:$D$45,2,0), IF(I2803="월별평균환율(현지화)",VLOOKUP(MONTH(A2803),월별평균환율!$B$34:$D$45,3,0)))))))</f>
        <v>I열의 환율적용방법 선택</v>
      </c>
      <c r="K2803" s="495">
        <f t="shared" si="43"/>
        <v>0</v>
      </c>
      <c r="L2803" s="491"/>
      <c r="M2803" s="496"/>
      <c r="N2803" s="496"/>
    </row>
    <row r="2804" spans="1:14" x14ac:dyDescent="0.3">
      <c r="A2804" s="490"/>
      <c r="B2804" s="490"/>
      <c r="C2804" s="673" t="e">
        <f>VLOOKUP(F2804,DB!$D$4:$G$403,4,FALSE)</f>
        <v>#N/A</v>
      </c>
      <c r="D2804" s="674" t="e">
        <f>VLOOKUP(F2804,DB!$D$4:$G$403,3,FALSE)</f>
        <v>#N/A</v>
      </c>
      <c r="E2804" s="675" t="e">
        <f>VLOOKUP(F2804,DB!$D$4:$G$403,2,FALSE)</f>
        <v>#N/A</v>
      </c>
      <c r="F2804" s="491"/>
      <c r="G2804" s="491"/>
      <c r="H2804" s="492"/>
      <c r="I2804" s="493"/>
      <c r="J2804" s="494" t="str">
        <f>IF(I2804="","I열의 환율적용방법 선택",IF(I2804="개별환율", "직접입력 하세요.", IF(OR(I2804="가중평균환율",I2804="송금환율"), "직접입력 하세요.", IF(I2804="원화집행", 1, IF(I2804="월별평균환율(미화)",VLOOKUP(MONTH(A2804),월별평균환율!$B$34:$D$45,2,0), IF(I2804="월별평균환율(현지화)",VLOOKUP(MONTH(A2804),월별평균환율!$B$34:$D$45,3,0)))))))</f>
        <v>I열의 환율적용방법 선택</v>
      </c>
      <c r="K2804" s="495">
        <f t="shared" si="43"/>
        <v>0</v>
      </c>
      <c r="L2804" s="491"/>
      <c r="M2804" s="496"/>
      <c r="N2804" s="496"/>
    </row>
    <row r="2805" spans="1:14" x14ac:dyDescent="0.3">
      <c r="A2805" s="490"/>
      <c r="B2805" s="490"/>
      <c r="C2805" s="673" t="e">
        <f>VLOOKUP(F2805,DB!$D$4:$G$403,4,FALSE)</f>
        <v>#N/A</v>
      </c>
      <c r="D2805" s="674" t="e">
        <f>VLOOKUP(F2805,DB!$D$4:$G$403,3,FALSE)</f>
        <v>#N/A</v>
      </c>
      <c r="E2805" s="675" t="e">
        <f>VLOOKUP(F2805,DB!$D$4:$G$403,2,FALSE)</f>
        <v>#N/A</v>
      </c>
      <c r="F2805" s="491"/>
      <c r="G2805" s="491"/>
      <c r="H2805" s="492"/>
      <c r="I2805" s="493"/>
      <c r="J2805" s="494" t="str">
        <f>IF(I2805="","I열의 환율적용방법 선택",IF(I2805="개별환율", "직접입력 하세요.", IF(OR(I2805="가중평균환율",I2805="송금환율"), "직접입력 하세요.", IF(I2805="원화집행", 1, IF(I2805="월별평균환율(미화)",VLOOKUP(MONTH(A2805),월별평균환율!$B$34:$D$45,2,0), IF(I2805="월별평균환율(현지화)",VLOOKUP(MONTH(A2805),월별평균환율!$B$34:$D$45,3,0)))))))</f>
        <v>I열의 환율적용방법 선택</v>
      </c>
      <c r="K2805" s="495">
        <f t="shared" si="43"/>
        <v>0</v>
      </c>
      <c r="L2805" s="491"/>
      <c r="M2805" s="496"/>
      <c r="N2805" s="496"/>
    </row>
    <row r="2806" spans="1:14" x14ac:dyDescent="0.3">
      <c r="A2806" s="490"/>
      <c r="B2806" s="490"/>
      <c r="C2806" s="673" t="e">
        <f>VLOOKUP(F2806,DB!$D$4:$G$403,4,FALSE)</f>
        <v>#N/A</v>
      </c>
      <c r="D2806" s="674" t="e">
        <f>VLOOKUP(F2806,DB!$D$4:$G$403,3,FALSE)</f>
        <v>#N/A</v>
      </c>
      <c r="E2806" s="675" t="e">
        <f>VLOOKUP(F2806,DB!$D$4:$G$403,2,FALSE)</f>
        <v>#N/A</v>
      </c>
      <c r="F2806" s="491"/>
      <c r="G2806" s="491"/>
      <c r="H2806" s="492"/>
      <c r="I2806" s="493"/>
      <c r="J2806" s="494" t="str">
        <f>IF(I2806="","I열의 환율적용방법 선택",IF(I2806="개별환율", "직접입력 하세요.", IF(OR(I2806="가중평균환율",I2806="송금환율"), "직접입력 하세요.", IF(I2806="원화집행", 1, IF(I2806="월별평균환율(미화)",VLOOKUP(MONTH(A2806),월별평균환율!$B$34:$D$45,2,0), IF(I2806="월별평균환율(현지화)",VLOOKUP(MONTH(A2806),월별평균환율!$B$34:$D$45,3,0)))))))</f>
        <v>I열의 환율적용방법 선택</v>
      </c>
      <c r="K2806" s="495">
        <f t="shared" si="43"/>
        <v>0</v>
      </c>
      <c r="L2806" s="491"/>
      <c r="M2806" s="496"/>
      <c r="N2806" s="496"/>
    </row>
    <row r="2807" spans="1:14" x14ac:dyDescent="0.3">
      <c r="A2807" s="490"/>
      <c r="B2807" s="490"/>
      <c r="C2807" s="673" t="e">
        <f>VLOOKUP(F2807,DB!$D$4:$G$403,4,FALSE)</f>
        <v>#N/A</v>
      </c>
      <c r="D2807" s="674" t="e">
        <f>VLOOKUP(F2807,DB!$D$4:$G$403,3,FALSE)</f>
        <v>#N/A</v>
      </c>
      <c r="E2807" s="675" t="e">
        <f>VLOOKUP(F2807,DB!$D$4:$G$403,2,FALSE)</f>
        <v>#N/A</v>
      </c>
      <c r="F2807" s="491"/>
      <c r="G2807" s="491"/>
      <c r="H2807" s="492"/>
      <c r="I2807" s="493"/>
      <c r="J2807" s="494" t="str">
        <f>IF(I2807="","I열의 환율적용방법 선택",IF(I2807="개별환율", "직접입력 하세요.", IF(OR(I2807="가중평균환율",I2807="송금환율"), "직접입력 하세요.", IF(I2807="원화집행", 1, IF(I2807="월별평균환율(미화)",VLOOKUP(MONTH(A2807),월별평균환율!$B$34:$D$45,2,0), IF(I2807="월별평균환율(현지화)",VLOOKUP(MONTH(A2807),월별평균환율!$B$34:$D$45,3,0)))))))</f>
        <v>I열의 환율적용방법 선택</v>
      </c>
      <c r="K2807" s="495">
        <f t="shared" si="43"/>
        <v>0</v>
      </c>
      <c r="L2807" s="491"/>
      <c r="M2807" s="496"/>
      <c r="N2807" s="496"/>
    </row>
    <row r="2808" spans="1:14" x14ac:dyDescent="0.3">
      <c r="A2808" s="490"/>
      <c r="B2808" s="490"/>
      <c r="C2808" s="673" t="e">
        <f>VLOOKUP(F2808,DB!$D$4:$G$403,4,FALSE)</f>
        <v>#N/A</v>
      </c>
      <c r="D2808" s="674" t="e">
        <f>VLOOKUP(F2808,DB!$D$4:$G$403,3,FALSE)</f>
        <v>#N/A</v>
      </c>
      <c r="E2808" s="675" t="e">
        <f>VLOOKUP(F2808,DB!$D$4:$G$403,2,FALSE)</f>
        <v>#N/A</v>
      </c>
      <c r="F2808" s="491"/>
      <c r="G2808" s="491"/>
      <c r="H2808" s="492"/>
      <c r="I2808" s="493"/>
      <c r="J2808" s="494" t="str">
        <f>IF(I2808="","I열의 환율적용방법 선택",IF(I2808="개별환율", "직접입력 하세요.", IF(OR(I2808="가중평균환율",I2808="송금환율"), "직접입력 하세요.", IF(I2808="원화집행", 1, IF(I2808="월별평균환율(미화)",VLOOKUP(MONTH(A2808),월별평균환율!$B$34:$D$45,2,0), IF(I2808="월별평균환율(현지화)",VLOOKUP(MONTH(A2808),월별평균환율!$B$34:$D$45,3,0)))))))</f>
        <v>I열의 환율적용방법 선택</v>
      </c>
      <c r="K2808" s="495">
        <f t="shared" si="43"/>
        <v>0</v>
      </c>
      <c r="L2808" s="491"/>
      <c r="M2808" s="496"/>
      <c r="N2808" s="496"/>
    </row>
    <row r="2809" spans="1:14" x14ac:dyDescent="0.3">
      <c r="A2809" s="490"/>
      <c r="B2809" s="490"/>
      <c r="C2809" s="673" t="e">
        <f>VLOOKUP(F2809,DB!$D$4:$G$403,4,FALSE)</f>
        <v>#N/A</v>
      </c>
      <c r="D2809" s="674" t="e">
        <f>VLOOKUP(F2809,DB!$D$4:$G$403,3,FALSE)</f>
        <v>#N/A</v>
      </c>
      <c r="E2809" s="675" t="e">
        <f>VLOOKUP(F2809,DB!$D$4:$G$403,2,FALSE)</f>
        <v>#N/A</v>
      </c>
      <c r="F2809" s="491"/>
      <c r="G2809" s="491"/>
      <c r="H2809" s="492"/>
      <c r="I2809" s="493"/>
      <c r="J2809" s="494" t="str">
        <f>IF(I2809="","I열의 환율적용방법 선택",IF(I2809="개별환율", "직접입력 하세요.", IF(OR(I2809="가중평균환율",I2809="송금환율"), "직접입력 하세요.", IF(I2809="원화집행", 1, IF(I2809="월별평균환율(미화)",VLOOKUP(MONTH(A2809),월별평균환율!$B$34:$D$45,2,0), IF(I2809="월별평균환율(현지화)",VLOOKUP(MONTH(A2809),월별평균환율!$B$34:$D$45,3,0)))))))</f>
        <v>I열의 환율적용방법 선택</v>
      </c>
      <c r="K2809" s="495">
        <f t="shared" si="43"/>
        <v>0</v>
      </c>
      <c r="L2809" s="491"/>
      <c r="M2809" s="496"/>
      <c r="N2809" s="496"/>
    </row>
    <row r="2810" spans="1:14" x14ac:dyDescent="0.3">
      <c r="A2810" s="490"/>
      <c r="B2810" s="490"/>
      <c r="C2810" s="673" t="e">
        <f>VLOOKUP(F2810,DB!$D$4:$G$403,4,FALSE)</f>
        <v>#N/A</v>
      </c>
      <c r="D2810" s="674" t="e">
        <f>VLOOKUP(F2810,DB!$D$4:$G$403,3,FALSE)</f>
        <v>#N/A</v>
      </c>
      <c r="E2810" s="675" t="e">
        <f>VLOOKUP(F2810,DB!$D$4:$G$403,2,FALSE)</f>
        <v>#N/A</v>
      </c>
      <c r="F2810" s="491"/>
      <c r="G2810" s="491"/>
      <c r="H2810" s="492"/>
      <c r="I2810" s="493"/>
      <c r="J2810" s="494" t="str">
        <f>IF(I2810="","I열의 환율적용방법 선택",IF(I2810="개별환율", "직접입력 하세요.", IF(OR(I2810="가중평균환율",I2810="송금환율"), "직접입력 하세요.", IF(I2810="원화집행", 1, IF(I2810="월별평균환율(미화)",VLOOKUP(MONTH(A2810),월별평균환율!$B$34:$D$45,2,0), IF(I2810="월별평균환율(현지화)",VLOOKUP(MONTH(A2810),월별평균환율!$B$34:$D$45,3,0)))))))</f>
        <v>I열의 환율적용방법 선택</v>
      </c>
      <c r="K2810" s="495">
        <f t="shared" si="43"/>
        <v>0</v>
      </c>
      <c r="L2810" s="491"/>
      <c r="M2810" s="496"/>
      <c r="N2810" s="496"/>
    </row>
    <row r="2811" spans="1:14" x14ac:dyDescent="0.3">
      <c r="A2811" s="490"/>
      <c r="B2811" s="490"/>
      <c r="C2811" s="673" t="e">
        <f>VLOOKUP(F2811,DB!$D$4:$G$403,4,FALSE)</f>
        <v>#N/A</v>
      </c>
      <c r="D2811" s="674" t="e">
        <f>VLOOKUP(F2811,DB!$D$4:$G$403,3,FALSE)</f>
        <v>#N/A</v>
      </c>
      <c r="E2811" s="675" t="e">
        <f>VLOOKUP(F2811,DB!$D$4:$G$403,2,FALSE)</f>
        <v>#N/A</v>
      </c>
      <c r="F2811" s="491"/>
      <c r="G2811" s="491"/>
      <c r="H2811" s="492"/>
      <c r="I2811" s="493"/>
      <c r="J2811" s="494" t="str">
        <f>IF(I2811="","I열의 환율적용방법 선택",IF(I2811="개별환율", "직접입력 하세요.", IF(OR(I2811="가중평균환율",I2811="송금환율"), "직접입력 하세요.", IF(I2811="원화집행", 1, IF(I2811="월별평균환율(미화)",VLOOKUP(MONTH(A2811),월별평균환율!$B$34:$D$45,2,0), IF(I2811="월별평균환율(현지화)",VLOOKUP(MONTH(A2811),월별평균환율!$B$34:$D$45,3,0)))))))</f>
        <v>I열의 환율적용방법 선택</v>
      </c>
      <c r="K2811" s="495">
        <f t="shared" si="43"/>
        <v>0</v>
      </c>
      <c r="L2811" s="491"/>
      <c r="M2811" s="496"/>
      <c r="N2811" s="496"/>
    </row>
    <row r="2812" spans="1:14" x14ac:dyDescent="0.3">
      <c r="A2812" s="490"/>
      <c r="B2812" s="490"/>
      <c r="C2812" s="673" t="e">
        <f>VLOOKUP(F2812,DB!$D$4:$G$403,4,FALSE)</f>
        <v>#N/A</v>
      </c>
      <c r="D2812" s="674" t="e">
        <f>VLOOKUP(F2812,DB!$D$4:$G$403,3,FALSE)</f>
        <v>#N/A</v>
      </c>
      <c r="E2812" s="675" t="e">
        <f>VLOOKUP(F2812,DB!$D$4:$G$403,2,FALSE)</f>
        <v>#N/A</v>
      </c>
      <c r="F2812" s="491"/>
      <c r="G2812" s="491"/>
      <c r="H2812" s="492"/>
      <c r="I2812" s="493"/>
      <c r="J2812" s="494" t="str">
        <f>IF(I2812="","I열의 환율적용방법 선택",IF(I2812="개별환율", "직접입력 하세요.", IF(OR(I2812="가중평균환율",I2812="송금환율"), "직접입력 하세요.", IF(I2812="원화집행", 1, IF(I2812="월별평균환율(미화)",VLOOKUP(MONTH(A2812),월별평균환율!$B$34:$D$45,2,0), IF(I2812="월별평균환율(현지화)",VLOOKUP(MONTH(A2812),월별평균환율!$B$34:$D$45,3,0)))))))</f>
        <v>I열의 환율적용방법 선택</v>
      </c>
      <c r="K2812" s="495">
        <f t="shared" si="43"/>
        <v>0</v>
      </c>
      <c r="L2812" s="491"/>
      <c r="M2812" s="496"/>
      <c r="N2812" s="496"/>
    </row>
    <row r="2813" spans="1:14" x14ac:dyDescent="0.3">
      <c r="A2813" s="490"/>
      <c r="B2813" s="490"/>
      <c r="C2813" s="673" t="e">
        <f>VLOOKUP(F2813,DB!$D$4:$G$403,4,FALSE)</f>
        <v>#N/A</v>
      </c>
      <c r="D2813" s="674" t="e">
        <f>VLOOKUP(F2813,DB!$D$4:$G$403,3,FALSE)</f>
        <v>#N/A</v>
      </c>
      <c r="E2813" s="675" t="e">
        <f>VLOOKUP(F2813,DB!$D$4:$G$403,2,FALSE)</f>
        <v>#N/A</v>
      </c>
      <c r="F2813" s="491"/>
      <c r="G2813" s="491"/>
      <c r="H2813" s="492"/>
      <c r="I2813" s="493"/>
      <c r="J2813" s="494" t="str">
        <f>IF(I2813="","I열의 환율적용방법 선택",IF(I2813="개별환율", "직접입력 하세요.", IF(OR(I2813="가중평균환율",I2813="송금환율"), "직접입력 하세요.", IF(I2813="원화집행", 1, IF(I2813="월별평균환율(미화)",VLOOKUP(MONTH(A2813),월별평균환율!$B$34:$D$45,2,0), IF(I2813="월별평균환율(현지화)",VLOOKUP(MONTH(A2813),월별평균환율!$B$34:$D$45,3,0)))))))</f>
        <v>I열의 환율적용방법 선택</v>
      </c>
      <c r="K2813" s="495">
        <f t="shared" si="43"/>
        <v>0</v>
      </c>
      <c r="L2813" s="491"/>
      <c r="M2813" s="496"/>
      <c r="N2813" s="496"/>
    </row>
    <row r="2814" spans="1:14" x14ac:dyDescent="0.3">
      <c r="A2814" s="490"/>
      <c r="B2814" s="490"/>
      <c r="C2814" s="673" t="e">
        <f>VLOOKUP(F2814,DB!$D$4:$G$403,4,FALSE)</f>
        <v>#N/A</v>
      </c>
      <c r="D2814" s="674" t="e">
        <f>VLOOKUP(F2814,DB!$D$4:$G$403,3,FALSE)</f>
        <v>#N/A</v>
      </c>
      <c r="E2814" s="675" t="e">
        <f>VLOOKUP(F2814,DB!$D$4:$G$403,2,FALSE)</f>
        <v>#N/A</v>
      </c>
      <c r="F2814" s="491"/>
      <c r="G2814" s="491"/>
      <c r="H2814" s="492"/>
      <c r="I2814" s="493"/>
      <c r="J2814" s="494" t="str">
        <f>IF(I2814="","I열의 환율적용방법 선택",IF(I2814="개별환율", "직접입력 하세요.", IF(OR(I2814="가중평균환율",I2814="송금환율"), "직접입력 하세요.", IF(I2814="원화집행", 1, IF(I2814="월별평균환율(미화)",VLOOKUP(MONTH(A2814),월별평균환율!$B$34:$D$45,2,0), IF(I2814="월별평균환율(현지화)",VLOOKUP(MONTH(A2814),월별평균환율!$B$34:$D$45,3,0)))))))</f>
        <v>I열의 환율적용방법 선택</v>
      </c>
      <c r="K2814" s="495">
        <f t="shared" si="43"/>
        <v>0</v>
      </c>
      <c r="L2814" s="491"/>
      <c r="M2814" s="496"/>
      <c r="N2814" s="496"/>
    </row>
    <row r="2815" spans="1:14" x14ac:dyDescent="0.3">
      <c r="A2815" s="490"/>
      <c r="B2815" s="490"/>
      <c r="C2815" s="673" t="e">
        <f>VLOOKUP(F2815,DB!$D$4:$G$403,4,FALSE)</f>
        <v>#N/A</v>
      </c>
      <c r="D2815" s="674" t="e">
        <f>VLOOKUP(F2815,DB!$D$4:$G$403,3,FALSE)</f>
        <v>#N/A</v>
      </c>
      <c r="E2815" s="675" t="e">
        <f>VLOOKUP(F2815,DB!$D$4:$G$403,2,FALSE)</f>
        <v>#N/A</v>
      </c>
      <c r="F2815" s="491"/>
      <c r="G2815" s="491"/>
      <c r="H2815" s="492"/>
      <c r="I2815" s="493"/>
      <c r="J2815" s="494" t="str">
        <f>IF(I2815="","I열의 환율적용방법 선택",IF(I2815="개별환율", "직접입력 하세요.", IF(OR(I2815="가중평균환율",I2815="송금환율"), "직접입력 하세요.", IF(I2815="원화집행", 1, IF(I2815="월별평균환율(미화)",VLOOKUP(MONTH(A2815),월별평균환율!$B$34:$D$45,2,0), IF(I2815="월별평균환율(현지화)",VLOOKUP(MONTH(A2815),월별평균환율!$B$34:$D$45,3,0)))))))</f>
        <v>I열의 환율적용방법 선택</v>
      </c>
      <c r="K2815" s="495">
        <f t="shared" si="43"/>
        <v>0</v>
      </c>
      <c r="L2815" s="491"/>
      <c r="M2815" s="496"/>
      <c r="N2815" s="496"/>
    </row>
    <row r="2816" spans="1:14" x14ac:dyDescent="0.3">
      <c r="A2816" s="490"/>
      <c r="B2816" s="490"/>
      <c r="C2816" s="673" t="e">
        <f>VLOOKUP(F2816,DB!$D$4:$G$403,4,FALSE)</f>
        <v>#N/A</v>
      </c>
      <c r="D2816" s="674" t="e">
        <f>VLOOKUP(F2816,DB!$D$4:$G$403,3,FALSE)</f>
        <v>#N/A</v>
      </c>
      <c r="E2816" s="675" t="e">
        <f>VLOOKUP(F2816,DB!$D$4:$G$403,2,FALSE)</f>
        <v>#N/A</v>
      </c>
      <c r="F2816" s="491"/>
      <c r="G2816" s="491"/>
      <c r="H2816" s="492"/>
      <c r="I2816" s="493"/>
      <c r="J2816" s="494" t="str">
        <f>IF(I2816="","I열의 환율적용방법 선택",IF(I2816="개별환율", "직접입력 하세요.", IF(OR(I2816="가중평균환율",I2816="송금환율"), "직접입력 하세요.", IF(I2816="원화집행", 1, IF(I2816="월별평균환율(미화)",VLOOKUP(MONTH(A2816),월별평균환율!$B$34:$D$45,2,0), IF(I2816="월별평균환율(현지화)",VLOOKUP(MONTH(A2816),월별평균환율!$B$34:$D$45,3,0)))))))</f>
        <v>I열의 환율적용방법 선택</v>
      </c>
      <c r="K2816" s="495">
        <f t="shared" si="43"/>
        <v>0</v>
      </c>
      <c r="L2816" s="491"/>
      <c r="M2816" s="496"/>
      <c r="N2816" s="496"/>
    </row>
    <row r="2817" spans="1:14" x14ac:dyDescent="0.3">
      <c r="A2817" s="490"/>
      <c r="B2817" s="490"/>
      <c r="C2817" s="673" t="e">
        <f>VLOOKUP(F2817,DB!$D$4:$G$403,4,FALSE)</f>
        <v>#N/A</v>
      </c>
      <c r="D2817" s="674" t="e">
        <f>VLOOKUP(F2817,DB!$D$4:$G$403,3,FALSE)</f>
        <v>#N/A</v>
      </c>
      <c r="E2817" s="675" t="e">
        <f>VLOOKUP(F2817,DB!$D$4:$G$403,2,FALSE)</f>
        <v>#N/A</v>
      </c>
      <c r="F2817" s="491"/>
      <c r="G2817" s="491"/>
      <c r="H2817" s="492"/>
      <c r="I2817" s="493"/>
      <c r="J2817" s="494" t="str">
        <f>IF(I2817="","I열의 환율적용방법 선택",IF(I2817="개별환율", "직접입력 하세요.", IF(OR(I2817="가중평균환율",I2817="송금환율"), "직접입력 하세요.", IF(I2817="원화집행", 1, IF(I2817="월별평균환율(미화)",VLOOKUP(MONTH(A2817),월별평균환율!$B$34:$D$45,2,0), IF(I2817="월별평균환율(현지화)",VLOOKUP(MONTH(A2817),월별평균환율!$B$34:$D$45,3,0)))))))</f>
        <v>I열의 환율적용방법 선택</v>
      </c>
      <c r="K2817" s="495">
        <f t="shared" si="43"/>
        <v>0</v>
      </c>
      <c r="L2817" s="491"/>
      <c r="M2817" s="496"/>
      <c r="N2817" s="496"/>
    </row>
    <row r="2818" spans="1:14" x14ac:dyDescent="0.3">
      <c r="A2818" s="490"/>
      <c r="B2818" s="490"/>
      <c r="C2818" s="673" t="e">
        <f>VLOOKUP(F2818,DB!$D$4:$G$403,4,FALSE)</f>
        <v>#N/A</v>
      </c>
      <c r="D2818" s="674" t="e">
        <f>VLOOKUP(F2818,DB!$D$4:$G$403,3,FALSE)</f>
        <v>#N/A</v>
      </c>
      <c r="E2818" s="675" t="e">
        <f>VLOOKUP(F2818,DB!$D$4:$G$403,2,FALSE)</f>
        <v>#N/A</v>
      </c>
      <c r="F2818" s="491"/>
      <c r="G2818" s="491"/>
      <c r="H2818" s="492"/>
      <c r="I2818" s="493"/>
      <c r="J2818" s="494" t="str">
        <f>IF(I2818="","I열의 환율적용방법 선택",IF(I2818="개별환율", "직접입력 하세요.", IF(OR(I2818="가중평균환율",I2818="송금환율"), "직접입력 하세요.", IF(I2818="원화집행", 1, IF(I2818="월별평균환율(미화)",VLOOKUP(MONTH(A2818),월별평균환율!$B$34:$D$45,2,0), IF(I2818="월별평균환율(현지화)",VLOOKUP(MONTH(A2818),월별평균환율!$B$34:$D$45,3,0)))))))</f>
        <v>I열의 환율적용방법 선택</v>
      </c>
      <c r="K2818" s="495">
        <f t="shared" si="43"/>
        <v>0</v>
      </c>
      <c r="L2818" s="491"/>
      <c r="M2818" s="496"/>
      <c r="N2818" s="496"/>
    </row>
    <row r="2819" spans="1:14" x14ac:dyDescent="0.3">
      <c r="A2819" s="490"/>
      <c r="B2819" s="490"/>
      <c r="C2819" s="673" t="e">
        <f>VLOOKUP(F2819,DB!$D$4:$G$403,4,FALSE)</f>
        <v>#N/A</v>
      </c>
      <c r="D2819" s="674" t="e">
        <f>VLOOKUP(F2819,DB!$D$4:$G$403,3,FALSE)</f>
        <v>#N/A</v>
      </c>
      <c r="E2819" s="675" t="e">
        <f>VLOOKUP(F2819,DB!$D$4:$G$403,2,FALSE)</f>
        <v>#N/A</v>
      </c>
      <c r="F2819" s="491"/>
      <c r="G2819" s="491"/>
      <c r="H2819" s="492"/>
      <c r="I2819" s="493"/>
      <c r="J2819" s="494" t="str">
        <f>IF(I2819="","I열의 환율적용방법 선택",IF(I2819="개별환율", "직접입력 하세요.", IF(OR(I2819="가중평균환율",I2819="송금환율"), "직접입력 하세요.", IF(I2819="원화집행", 1, IF(I2819="월별평균환율(미화)",VLOOKUP(MONTH(A2819),월별평균환율!$B$34:$D$45,2,0), IF(I2819="월별평균환율(현지화)",VLOOKUP(MONTH(A2819),월별평균환율!$B$34:$D$45,3,0)))))))</f>
        <v>I열의 환율적용방법 선택</v>
      </c>
      <c r="K2819" s="495">
        <f t="shared" si="43"/>
        <v>0</v>
      </c>
      <c r="L2819" s="491"/>
      <c r="M2819" s="496"/>
      <c r="N2819" s="496"/>
    </row>
    <row r="2820" spans="1:14" x14ac:dyDescent="0.3">
      <c r="A2820" s="490"/>
      <c r="B2820" s="490"/>
      <c r="C2820" s="673" t="e">
        <f>VLOOKUP(F2820,DB!$D$4:$G$403,4,FALSE)</f>
        <v>#N/A</v>
      </c>
      <c r="D2820" s="674" t="e">
        <f>VLOOKUP(F2820,DB!$D$4:$G$403,3,FALSE)</f>
        <v>#N/A</v>
      </c>
      <c r="E2820" s="675" t="e">
        <f>VLOOKUP(F2820,DB!$D$4:$G$403,2,FALSE)</f>
        <v>#N/A</v>
      </c>
      <c r="F2820" s="491"/>
      <c r="G2820" s="491"/>
      <c r="H2820" s="492"/>
      <c r="I2820" s="493"/>
      <c r="J2820" s="494" t="str">
        <f>IF(I2820="","I열의 환율적용방법 선택",IF(I2820="개별환율", "직접입력 하세요.", IF(OR(I2820="가중평균환율",I2820="송금환율"), "직접입력 하세요.", IF(I2820="원화집행", 1, IF(I2820="월별평균환율(미화)",VLOOKUP(MONTH(A2820),월별평균환율!$B$34:$D$45,2,0), IF(I2820="월별평균환율(현지화)",VLOOKUP(MONTH(A2820),월별평균환율!$B$34:$D$45,3,0)))))))</f>
        <v>I열의 환율적용방법 선택</v>
      </c>
      <c r="K2820" s="495">
        <f t="shared" si="43"/>
        <v>0</v>
      </c>
      <c r="L2820" s="491"/>
      <c r="M2820" s="496"/>
      <c r="N2820" s="496"/>
    </row>
    <row r="2821" spans="1:14" x14ac:dyDescent="0.3">
      <c r="A2821" s="490"/>
      <c r="B2821" s="490"/>
      <c r="C2821" s="673" t="e">
        <f>VLOOKUP(F2821,DB!$D$4:$G$403,4,FALSE)</f>
        <v>#N/A</v>
      </c>
      <c r="D2821" s="674" t="e">
        <f>VLOOKUP(F2821,DB!$D$4:$G$403,3,FALSE)</f>
        <v>#N/A</v>
      </c>
      <c r="E2821" s="675" t="e">
        <f>VLOOKUP(F2821,DB!$D$4:$G$403,2,FALSE)</f>
        <v>#N/A</v>
      </c>
      <c r="F2821" s="491"/>
      <c r="G2821" s="491"/>
      <c r="H2821" s="492"/>
      <c r="I2821" s="493"/>
      <c r="J2821" s="494" t="str">
        <f>IF(I2821="","I열의 환율적용방법 선택",IF(I2821="개별환율", "직접입력 하세요.", IF(OR(I2821="가중평균환율",I2821="송금환율"), "직접입력 하세요.", IF(I2821="원화집행", 1, IF(I2821="월별평균환율(미화)",VLOOKUP(MONTH(A2821),월별평균환율!$B$34:$D$45,2,0), IF(I2821="월별평균환율(현지화)",VLOOKUP(MONTH(A2821),월별평균환율!$B$34:$D$45,3,0)))))))</f>
        <v>I열의 환율적용방법 선택</v>
      </c>
      <c r="K2821" s="495">
        <f t="shared" ref="K2821:K2884" si="44">IFERROR(ROUND(H2821*J2821, 0),0)</f>
        <v>0</v>
      </c>
      <c r="L2821" s="491"/>
      <c r="M2821" s="496"/>
      <c r="N2821" s="496"/>
    </row>
    <row r="2822" spans="1:14" x14ac:dyDescent="0.3">
      <c r="A2822" s="490"/>
      <c r="B2822" s="490"/>
      <c r="C2822" s="673" t="e">
        <f>VLOOKUP(F2822,DB!$D$4:$G$403,4,FALSE)</f>
        <v>#N/A</v>
      </c>
      <c r="D2822" s="674" t="e">
        <f>VLOOKUP(F2822,DB!$D$4:$G$403,3,FALSE)</f>
        <v>#N/A</v>
      </c>
      <c r="E2822" s="675" t="e">
        <f>VLOOKUP(F2822,DB!$D$4:$G$403,2,FALSE)</f>
        <v>#N/A</v>
      </c>
      <c r="F2822" s="491"/>
      <c r="G2822" s="491"/>
      <c r="H2822" s="492"/>
      <c r="I2822" s="493"/>
      <c r="J2822" s="494" t="str">
        <f>IF(I2822="","I열의 환율적용방법 선택",IF(I2822="개별환율", "직접입력 하세요.", IF(OR(I2822="가중평균환율",I2822="송금환율"), "직접입력 하세요.", IF(I2822="원화집행", 1, IF(I2822="월별평균환율(미화)",VLOOKUP(MONTH(A2822),월별평균환율!$B$34:$D$45,2,0), IF(I2822="월별평균환율(현지화)",VLOOKUP(MONTH(A2822),월별평균환율!$B$34:$D$45,3,0)))))))</f>
        <v>I열의 환율적용방법 선택</v>
      </c>
      <c r="K2822" s="495">
        <f t="shared" si="44"/>
        <v>0</v>
      </c>
      <c r="L2822" s="491"/>
      <c r="M2822" s="496"/>
      <c r="N2822" s="496"/>
    </row>
    <row r="2823" spans="1:14" x14ac:dyDescent="0.3">
      <c r="A2823" s="490"/>
      <c r="B2823" s="490"/>
      <c r="C2823" s="673" t="e">
        <f>VLOOKUP(F2823,DB!$D$4:$G$403,4,FALSE)</f>
        <v>#N/A</v>
      </c>
      <c r="D2823" s="674" t="e">
        <f>VLOOKUP(F2823,DB!$D$4:$G$403,3,FALSE)</f>
        <v>#N/A</v>
      </c>
      <c r="E2823" s="675" t="e">
        <f>VLOOKUP(F2823,DB!$D$4:$G$403,2,FALSE)</f>
        <v>#N/A</v>
      </c>
      <c r="F2823" s="491"/>
      <c r="G2823" s="491"/>
      <c r="H2823" s="492"/>
      <c r="I2823" s="493"/>
      <c r="J2823" s="494" t="str">
        <f>IF(I2823="","I열의 환율적용방법 선택",IF(I2823="개별환율", "직접입력 하세요.", IF(OR(I2823="가중평균환율",I2823="송금환율"), "직접입력 하세요.", IF(I2823="원화집행", 1, IF(I2823="월별평균환율(미화)",VLOOKUP(MONTH(A2823),월별평균환율!$B$34:$D$45,2,0), IF(I2823="월별평균환율(현지화)",VLOOKUP(MONTH(A2823),월별평균환율!$B$34:$D$45,3,0)))))))</f>
        <v>I열의 환율적용방법 선택</v>
      </c>
      <c r="K2823" s="495">
        <f t="shared" si="44"/>
        <v>0</v>
      </c>
      <c r="L2823" s="491"/>
      <c r="M2823" s="496"/>
      <c r="N2823" s="496"/>
    </row>
    <row r="2824" spans="1:14" x14ac:dyDescent="0.3">
      <c r="A2824" s="490"/>
      <c r="B2824" s="490"/>
      <c r="C2824" s="673" t="e">
        <f>VLOOKUP(F2824,DB!$D$4:$G$403,4,FALSE)</f>
        <v>#N/A</v>
      </c>
      <c r="D2824" s="674" t="e">
        <f>VLOOKUP(F2824,DB!$D$4:$G$403,3,FALSE)</f>
        <v>#N/A</v>
      </c>
      <c r="E2824" s="675" t="e">
        <f>VLOOKUP(F2824,DB!$D$4:$G$403,2,FALSE)</f>
        <v>#N/A</v>
      </c>
      <c r="F2824" s="491"/>
      <c r="G2824" s="491"/>
      <c r="H2824" s="492"/>
      <c r="I2824" s="493"/>
      <c r="J2824" s="494" t="str">
        <f>IF(I2824="","I열의 환율적용방법 선택",IF(I2824="개별환율", "직접입력 하세요.", IF(OR(I2824="가중평균환율",I2824="송금환율"), "직접입력 하세요.", IF(I2824="원화집행", 1, IF(I2824="월별평균환율(미화)",VLOOKUP(MONTH(A2824),월별평균환율!$B$34:$D$45,2,0), IF(I2824="월별평균환율(현지화)",VLOOKUP(MONTH(A2824),월별평균환율!$B$34:$D$45,3,0)))))))</f>
        <v>I열의 환율적용방법 선택</v>
      </c>
      <c r="K2824" s="495">
        <f t="shared" si="44"/>
        <v>0</v>
      </c>
      <c r="L2824" s="491"/>
      <c r="M2824" s="496"/>
      <c r="N2824" s="496"/>
    </row>
    <row r="2825" spans="1:14" x14ac:dyDescent="0.3">
      <c r="A2825" s="490"/>
      <c r="B2825" s="490"/>
      <c r="C2825" s="673" t="e">
        <f>VLOOKUP(F2825,DB!$D$4:$G$403,4,FALSE)</f>
        <v>#N/A</v>
      </c>
      <c r="D2825" s="674" t="e">
        <f>VLOOKUP(F2825,DB!$D$4:$G$403,3,FALSE)</f>
        <v>#N/A</v>
      </c>
      <c r="E2825" s="675" t="e">
        <f>VLOOKUP(F2825,DB!$D$4:$G$403,2,FALSE)</f>
        <v>#N/A</v>
      </c>
      <c r="F2825" s="491"/>
      <c r="G2825" s="491"/>
      <c r="H2825" s="492"/>
      <c r="I2825" s="493"/>
      <c r="J2825" s="494" t="str">
        <f>IF(I2825="","I열의 환율적용방법 선택",IF(I2825="개별환율", "직접입력 하세요.", IF(OR(I2825="가중평균환율",I2825="송금환율"), "직접입력 하세요.", IF(I2825="원화집행", 1, IF(I2825="월별평균환율(미화)",VLOOKUP(MONTH(A2825),월별평균환율!$B$34:$D$45,2,0), IF(I2825="월별평균환율(현지화)",VLOOKUP(MONTH(A2825),월별평균환율!$B$34:$D$45,3,0)))))))</f>
        <v>I열의 환율적용방법 선택</v>
      </c>
      <c r="K2825" s="495">
        <f t="shared" si="44"/>
        <v>0</v>
      </c>
      <c r="L2825" s="491"/>
      <c r="M2825" s="496"/>
      <c r="N2825" s="496"/>
    </row>
    <row r="2826" spans="1:14" x14ac:dyDescent="0.3">
      <c r="A2826" s="490"/>
      <c r="B2826" s="490"/>
      <c r="C2826" s="673" t="e">
        <f>VLOOKUP(F2826,DB!$D$4:$G$403,4,FALSE)</f>
        <v>#N/A</v>
      </c>
      <c r="D2826" s="674" t="e">
        <f>VLOOKUP(F2826,DB!$D$4:$G$403,3,FALSE)</f>
        <v>#N/A</v>
      </c>
      <c r="E2826" s="675" t="e">
        <f>VLOOKUP(F2826,DB!$D$4:$G$403,2,FALSE)</f>
        <v>#N/A</v>
      </c>
      <c r="F2826" s="491"/>
      <c r="G2826" s="491"/>
      <c r="H2826" s="492"/>
      <c r="I2826" s="493"/>
      <c r="J2826" s="494" t="str">
        <f>IF(I2826="","I열의 환율적용방법 선택",IF(I2826="개별환율", "직접입력 하세요.", IF(OR(I2826="가중평균환율",I2826="송금환율"), "직접입력 하세요.", IF(I2826="원화집행", 1, IF(I2826="월별평균환율(미화)",VLOOKUP(MONTH(A2826),월별평균환율!$B$34:$D$45,2,0), IF(I2826="월별평균환율(현지화)",VLOOKUP(MONTH(A2826),월별평균환율!$B$34:$D$45,3,0)))))))</f>
        <v>I열의 환율적용방법 선택</v>
      </c>
      <c r="K2826" s="495">
        <f t="shared" si="44"/>
        <v>0</v>
      </c>
      <c r="L2826" s="491"/>
      <c r="M2826" s="496"/>
      <c r="N2826" s="496"/>
    </row>
    <row r="2827" spans="1:14" x14ac:dyDescent="0.3">
      <c r="A2827" s="490"/>
      <c r="B2827" s="490"/>
      <c r="C2827" s="673" t="e">
        <f>VLOOKUP(F2827,DB!$D$4:$G$403,4,FALSE)</f>
        <v>#N/A</v>
      </c>
      <c r="D2827" s="674" t="e">
        <f>VLOOKUP(F2827,DB!$D$4:$G$403,3,FALSE)</f>
        <v>#N/A</v>
      </c>
      <c r="E2827" s="675" t="e">
        <f>VLOOKUP(F2827,DB!$D$4:$G$403,2,FALSE)</f>
        <v>#N/A</v>
      </c>
      <c r="F2827" s="491"/>
      <c r="G2827" s="491"/>
      <c r="H2827" s="492"/>
      <c r="I2827" s="493"/>
      <c r="J2827" s="494" t="str">
        <f>IF(I2827="","I열의 환율적용방법 선택",IF(I2827="개별환율", "직접입력 하세요.", IF(OR(I2827="가중평균환율",I2827="송금환율"), "직접입력 하세요.", IF(I2827="원화집행", 1, IF(I2827="월별평균환율(미화)",VLOOKUP(MONTH(A2827),월별평균환율!$B$34:$D$45,2,0), IF(I2827="월별평균환율(현지화)",VLOOKUP(MONTH(A2827),월별평균환율!$B$34:$D$45,3,0)))))))</f>
        <v>I열의 환율적용방법 선택</v>
      </c>
      <c r="K2827" s="495">
        <f t="shared" si="44"/>
        <v>0</v>
      </c>
      <c r="L2827" s="491"/>
      <c r="M2827" s="496"/>
      <c r="N2827" s="496"/>
    </row>
    <row r="2828" spans="1:14" x14ac:dyDescent="0.3">
      <c r="A2828" s="490"/>
      <c r="B2828" s="490"/>
      <c r="C2828" s="673" t="e">
        <f>VLOOKUP(F2828,DB!$D$4:$G$403,4,FALSE)</f>
        <v>#N/A</v>
      </c>
      <c r="D2828" s="674" t="e">
        <f>VLOOKUP(F2828,DB!$D$4:$G$403,3,FALSE)</f>
        <v>#N/A</v>
      </c>
      <c r="E2828" s="675" t="e">
        <f>VLOOKUP(F2828,DB!$D$4:$G$403,2,FALSE)</f>
        <v>#N/A</v>
      </c>
      <c r="F2828" s="491"/>
      <c r="G2828" s="491"/>
      <c r="H2828" s="492"/>
      <c r="I2828" s="493"/>
      <c r="J2828" s="494" t="str">
        <f>IF(I2828="","I열의 환율적용방법 선택",IF(I2828="개별환율", "직접입력 하세요.", IF(OR(I2828="가중평균환율",I2828="송금환율"), "직접입력 하세요.", IF(I2828="원화집행", 1, IF(I2828="월별평균환율(미화)",VLOOKUP(MONTH(A2828),월별평균환율!$B$34:$D$45,2,0), IF(I2828="월별평균환율(현지화)",VLOOKUP(MONTH(A2828),월별평균환율!$B$34:$D$45,3,0)))))))</f>
        <v>I열의 환율적용방법 선택</v>
      </c>
      <c r="K2828" s="495">
        <f t="shared" si="44"/>
        <v>0</v>
      </c>
      <c r="L2828" s="491"/>
      <c r="M2828" s="496"/>
      <c r="N2828" s="496"/>
    </row>
    <row r="2829" spans="1:14" x14ac:dyDescent="0.3">
      <c r="A2829" s="490"/>
      <c r="B2829" s="490"/>
      <c r="C2829" s="673" t="e">
        <f>VLOOKUP(F2829,DB!$D$4:$G$403,4,FALSE)</f>
        <v>#N/A</v>
      </c>
      <c r="D2829" s="674" t="e">
        <f>VLOOKUP(F2829,DB!$D$4:$G$403,3,FALSE)</f>
        <v>#N/A</v>
      </c>
      <c r="E2829" s="675" t="e">
        <f>VLOOKUP(F2829,DB!$D$4:$G$403,2,FALSE)</f>
        <v>#N/A</v>
      </c>
      <c r="F2829" s="491"/>
      <c r="G2829" s="491"/>
      <c r="H2829" s="492"/>
      <c r="I2829" s="493"/>
      <c r="J2829" s="494" t="str">
        <f>IF(I2829="","I열의 환율적용방법 선택",IF(I2829="개별환율", "직접입력 하세요.", IF(OR(I2829="가중평균환율",I2829="송금환율"), "직접입력 하세요.", IF(I2829="원화집행", 1, IF(I2829="월별평균환율(미화)",VLOOKUP(MONTH(A2829),월별평균환율!$B$34:$D$45,2,0), IF(I2829="월별평균환율(현지화)",VLOOKUP(MONTH(A2829),월별평균환율!$B$34:$D$45,3,0)))))))</f>
        <v>I열의 환율적용방법 선택</v>
      </c>
      <c r="K2829" s="495">
        <f t="shared" si="44"/>
        <v>0</v>
      </c>
      <c r="L2829" s="491"/>
      <c r="M2829" s="496"/>
      <c r="N2829" s="496"/>
    </row>
    <row r="2830" spans="1:14" x14ac:dyDescent="0.3">
      <c r="A2830" s="490"/>
      <c r="B2830" s="490"/>
      <c r="C2830" s="673" t="e">
        <f>VLOOKUP(F2830,DB!$D$4:$G$403,4,FALSE)</f>
        <v>#N/A</v>
      </c>
      <c r="D2830" s="674" t="e">
        <f>VLOOKUP(F2830,DB!$D$4:$G$403,3,FALSE)</f>
        <v>#N/A</v>
      </c>
      <c r="E2830" s="675" t="e">
        <f>VLOOKUP(F2830,DB!$D$4:$G$403,2,FALSE)</f>
        <v>#N/A</v>
      </c>
      <c r="F2830" s="491"/>
      <c r="G2830" s="491"/>
      <c r="H2830" s="492"/>
      <c r="I2830" s="493"/>
      <c r="J2830" s="494" t="str">
        <f>IF(I2830="","I열의 환율적용방법 선택",IF(I2830="개별환율", "직접입력 하세요.", IF(OR(I2830="가중평균환율",I2830="송금환율"), "직접입력 하세요.", IF(I2830="원화집행", 1, IF(I2830="월별평균환율(미화)",VLOOKUP(MONTH(A2830),월별평균환율!$B$34:$D$45,2,0), IF(I2830="월별평균환율(현지화)",VLOOKUP(MONTH(A2830),월별평균환율!$B$34:$D$45,3,0)))))))</f>
        <v>I열의 환율적용방법 선택</v>
      </c>
      <c r="K2830" s="495">
        <f t="shared" si="44"/>
        <v>0</v>
      </c>
      <c r="L2830" s="491"/>
      <c r="M2830" s="496"/>
      <c r="N2830" s="496"/>
    </row>
    <row r="2831" spans="1:14" x14ac:dyDescent="0.3">
      <c r="A2831" s="490"/>
      <c r="B2831" s="490"/>
      <c r="C2831" s="673" t="e">
        <f>VLOOKUP(F2831,DB!$D$4:$G$403,4,FALSE)</f>
        <v>#N/A</v>
      </c>
      <c r="D2831" s="674" t="e">
        <f>VLOOKUP(F2831,DB!$D$4:$G$403,3,FALSE)</f>
        <v>#N/A</v>
      </c>
      <c r="E2831" s="675" t="e">
        <f>VLOOKUP(F2831,DB!$D$4:$G$403,2,FALSE)</f>
        <v>#N/A</v>
      </c>
      <c r="F2831" s="491"/>
      <c r="G2831" s="491"/>
      <c r="H2831" s="492"/>
      <c r="I2831" s="493"/>
      <c r="J2831" s="494" t="str">
        <f>IF(I2831="","I열의 환율적용방법 선택",IF(I2831="개별환율", "직접입력 하세요.", IF(OR(I2831="가중평균환율",I2831="송금환율"), "직접입력 하세요.", IF(I2831="원화집행", 1, IF(I2831="월별평균환율(미화)",VLOOKUP(MONTH(A2831),월별평균환율!$B$34:$D$45,2,0), IF(I2831="월별평균환율(현지화)",VLOOKUP(MONTH(A2831),월별평균환율!$B$34:$D$45,3,0)))))))</f>
        <v>I열의 환율적용방법 선택</v>
      </c>
      <c r="K2831" s="495">
        <f t="shared" si="44"/>
        <v>0</v>
      </c>
      <c r="L2831" s="491"/>
      <c r="M2831" s="496"/>
      <c r="N2831" s="496"/>
    </row>
    <row r="2832" spans="1:14" x14ac:dyDescent="0.3">
      <c r="A2832" s="490"/>
      <c r="B2832" s="490"/>
      <c r="C2832" s="673" t="e">
        <f>VLOOKUP(F2832,DB!$D$4:$G$403,4,FALSE)</f>
        <v>#N/A</v>
      </c>
      <c r="D2832" s="674" t="e">
        <f>VLOOKUP(F2832,DB!$D$4:$G$403,3,FALSE)</f>
        <v>#N/A</v>
      </c>
      <c r="E2832" s="675" t="e">
        <f>VLOOKUP(F2832,DB!$D$4:$G$403,2,FALSE)</f>
        <v>#N/A</v>
      </c>
      <c r="F2832" s="491"/>
      <c r="G2832" s="491"/>
      <c r="H2832" s="492"/>
      <c r="I2832" s="493"/>
      <c r="J2832" s="494" t="str">
        <f>IF(I2832="","I열의 환율적용방법 선택",IF(I2832="개별환율", "직접입력 하세요.", IF(OR(I2832="가중평균환율",I2832="송금환율"), "직접입력 하세요.", IF(I2832="원화집행", 1, IF(I2832="월별평균환율(미화)",VLOOKUP(MONTH(A2832),월별평균환율!$B$34:$D$45,2,0), IF(I2832="월별평균환율(현지화)",VLOOKUP(MONTH(A2832),월별평균환율!$B$34:$D$45,3,0)))))))</f>
        <v>I열의 환율적용방법 선택</v>
      </c>
      <c r="K2832" s="495">
        <f t="shared" si="44"/>
        <v>0</v>
      </c>
      <c r="L2832" s="491"/>
      <c r="M2832" s="496"/>
      <c r="N2832" s="496"/>
    </row>
    <row r="2833" spans="1:14" x14ac:dyDescent="0.3">
      <c r="A2833" s="490"/>
      <c r="B2833" s="490"/>
      <c r="C2833" s="673" t="e">
        <f>VLOOKUP(F2833,DB!$D$4:$G$403,4,FALSE)</f>
        <v>#N/A</v>
      </c>
      <c r="D2833" s="674" t="e">
        <f>VLOOKUP(F2833,DB!$D$4:$G$403,3,FALSE)</f>
        <v>#N/A</v>
      </c>
      <c r="E2833" s="675" t="e">
        <f>VLOOKUP(F2833,DB!$D$4:$G$403,2,FALSE)</f>
        <v>#N/A</v>
      </c>
      <c r="F2833" s="491"/>
      <c r="G2833" s="491"/>
      <c r="H2833" s="492"/>
      <c r="I2833" s="493"/>
      <c r="J2833" s="494" t="str">
        <f>IF(I2833="","I열의 환율적용방법 선택",IF(I2833="개별환율", "직접입력 하세요.", IF(OR(I2833="가중평균환율",I2833="송금환율"), "직접입력 하세요.", IF(I2833="원화집행", 1, IF(I2833="월별평균환율(미화)",VLOOKUP(MONTH(A2833),월별평균환율!$B$34:$D$45,2,0), IF(I2833="월별평균환율(현지화)",VLOOKUP(MONTH(A2833),월별평균환율!$B$34:$D$45,3,0)))))))</f>
        <v>I열의 환율적용방법 선택</v>
      </c>
      <c r="K2833" s="495">
        <f t="shared" si="44"/>
        <v>0</v>
      </c>
      <c r="L2833" s="491"/>
      <c r="M2833" s="496"/>
      <c r="N2833" s="496"/>
    </row>
    <row r="2834" spans="1:14" x14ac:dyDescent="0.3">
      <c r="A2834" s="490"/>
      <c r="B2834" s="490"/>
      <c r="C2834" s="673" t="e">
        <f>VLOOKUP(F2834,DB!$D$4:$G$403,4,FALSE)</f>
        <v>#N/A</v>
      </c>
      <c r="D2834" s="674" t="e">
        <f>VLOOKUP(F2834,DB!$D$4:$G$403,3,FALSE)</f>
        <v>#N/A</v>
      </c>
      <c r="E2834" s="675" t="e">
        <f>VLOOKUP(F2834,DB!$D$4:$G$403,2,FALSE)</f>
        <v>#N/A</v>
      </c>
      <c r="F2834" s="491"/>
      <c r="G2834" s="491"/>
      <c r="H2834" s="492"/>
      <c r="I2834" s="493"/>
      <c r="J2834" s="494" t="str">
        <f>IF(I2834="","I열의 환율적용방법 선택",IF(I2834="개별환율", "직접입력 하세요.", IF(OR(I2834="가중평균환율",I2834="송금환율"), "직접입력 하세요.", IF(I2834="원화집행", 1, IF(I2834="월별평균환율(미화)",VLOOKUP(MONTH(A2834),월별평균환율!$B$34:$D$45,2,0), IF(I2834="월별평균환율(현지화)",VLOOKUP(MONTH(A2834),월별평균환율!$B$34:$D$45,3,0)))))))</f>
        <v>I열의 환율적용방법 선택</v>
      </c>
      <c r="K2834" s="495">
        <f t="shared" si="44"/>
        <v>0</v>
      </c>
      <c r="L2834" s="491"/>
      <c r="M2834" s="496"/>
      <c r="N2834" s="496"/>
    </row>
    <row r="2835" spans="1:14" x14ac:dyDescent="0.3">
      <c r="A2835" s="490"/>
      <c r="B2835" s="490"/>
      <c r="C2835" s="673" t="e">
        <f>VLOOKUP(F2835,DB!$D$4:$G$403,4,FALSE)</f>
        <v>#N/A</v>
      </c>
      <c r="D2835" s="674" t="e">
        <f>VLOOKUP(F2835,DB!$D$4:$G$403,3,FALSE)</f>
        <v>#N/A</v>
      </c>
      <c r="E2835" s="675" t="e">
        <f>VLOOKUP(F2835,DB!$D$4:$G$403,2,FALSE)</f>
        <v>#N/A</v>
      </c>
      <c r="F2835" s="491"/>
      <c r="G2835" s="491"/>
      <c r="H2835" s="492"/>
      <c r="I2835" s="493"/>
      <c r="J2835" s="494" t="str">
        <f>IF(I2835="","I열의 환율적용방법 선택",IF(I2835="개별환율", "직접입력 하세요.", IF(OR(I2835="가중평균환율",I2835="송금환율"), "직접입력 하세요.", IF(I2835="원화집행", 1, IF(I2835="월별평균환율(미화)",VLOOKUP(MONTH(A2835),월별평균환율!$B$34:$D$45,2,0), IF(I2835="월별평균환율(현지화)",VLOOKUP(MONTH(A2835),월별평균환율!$B$34:$D$45,3,0)))))))</f>
        <v>I열의 환율적용방법 선택</v>
      </c>
      <c r="K2835" s="495">
        <f t="shared" si="44"/>
        <v>0</v>
      </c>
      <c r="L2835" s="491"/>
      <c r="M2835" s="496"/>
      <c r="N2835" s="496"/>
    </row>
    <row r="2836" spans="1:14" x14ac:dyDescent="0.3">
      <c r="A2836" s="490"/>
      <c r="B2836" s="490"/>
      <c r="C2836" s="673" t="e">
        <f>VLOOKUP(F2836,DB!$D$4:$G$403,4,FALSE)</f>
        <v>#N/A</v>
      </c>
      <c r="D2836" s="674" t="e">
        <f>VLOOKUP(F2836,DB!$D$4:$G$403,3,FALSE)</f>
        <v>#N/A</v>
      </c>
      <c r="E2836" s="675" t="e">
        <f>VLOOKUP(F2836,DB!$D$4:$G$403,2,FALSE)</f>
        <v>#N/A</v>
      </c>
      <c r="F2836" s="491"/>
      <c r="G2836" s="491"/>
      <c r="H2836" s="492"/>
      <c r="I2836" s="493"/>
      <c r="J2836" s="494" t="str">
        <f>IF(I2836="","I열의 환율적용방법 선택",IF(I2836="개별환율", "직접입력 하세요.", IF(OR(I2836="가중평균환율",I2836="송금환율"), "직접입력 하세요.", IF(I2836="원화집행", 1, IF(I2836="월별평균환율(미화)",VLOOKUP(MONTH(A2836),월별평균환율!$B$34:$D$45,2,0), IF(I2836="월별평균환율(현지화)",VLOOKUP(MONTH(A2836),월별평균환율!$B$34:$D$45,3,0)))))))</f>
        <v>I열의 환율적용방법 선택</v>
      </c>
      <c r="K2836" s="495">
        <f t="shared" si="44"/>
        <v>0</v>
      </c>
      <c r="L2836" s="491"/>
      <c r="M2836" s="496"/>
      <c r="N2836" s="496"/>
    </row>
    <row r="2837" spans="1:14" x14ac:dyDescent="0.3">
      <c r="A2837" s="490"/>
      <c r="B2837" s="490"/>
      <c r="C2837" s="673" t="e">
        <f>VLOOKUP(F2837,DB!$D$4:$G$403,4,FALSE)</f>
        <v>#N/A</v>
      </c>
      <c r="D2837" s="674" t="e">
        <f>VLOOKUP(F2837,DB!$D$4:$G$403,3,FALSE)</f>
        <v>#N/A</v>
      </c>
      <c r="E2837" s="675" t="e">
        <f>VLOOKUP(F2837,DB!$D$4:$G$403,2,FALSE)</f>
        <v>#N/A</v>
      </c>
      <c r="F2837" s="491"/>
      <c r="G2837" s="491"/>
      <c r="H2837" s="492"/>
      <c r="I2837" s="493"/>
      <c r="J2837" s="494" t="str">
        <f>IF(I2837="","I열의 환율적용방법 선택",IF(I2837="개별환율", "직접입력 하세요.", IF(OR(I2837="가중평균환율",I2837="송금환율"), "직접입력 하세요.", IF(I2837="원화집행", 1, IF(I2837="월별평균환율(미화)",VLOOKUP(MONTH(A2837),월별평균환율!$B$34:$D$45,2,0), IF(I2837="월별평균환율(현지화)",VLOOKUP(MONTH(A2837),월별평균환율!$B$34:$D$45,3,0)))))))</f>
        <v>I열의 환율적용방법 선택</v>
      </c>
      <c r="K2837" s="495">
        <f t="shared" si="44"/>
        <v>0</v>
      </c>
      <c r="L2837" s="491"/>
      <c r="M2837" s="496"/>
      <c r="N2837" s="496"/>
    </row>
    <row r="2838" spans="1:14" x14ac:dyDescent="0.3">
      <c r="A2838" s="490"/>
      <c r="B2838" s="490"/>
      <c r="C2838" s="673" t="e">
        <f>VLOOKUP(F2838,DB!$D$4:$G$403,4,FALSE)</f>
        <v>#N/A</v>
      </c>
      <c r="D2838" s="674" t="e">
        <f>VLOOKUP(F2838,DB!$D$4:$G$403,3,FALSE)</f>
        <v>#N/A</v>
      </c>
      <c r="E2838" s="675" t="e">
        <f>VLOOKUP(F2838,DB!$D$4:$G$403,2,FALSE)</f>
        <v>#N/A</v>
      </c>
      <c r="F2838" s="491"/>
      <c r="G2838" s="491"/>
      <c r="H2838" s="492"/>
      <c r="I2838" s="493"/>
      <c r="J2838" s="494" t="str">
        <f>IF(I2838="","I열의 환율적용방법 선택",IF(I2838="개별환율", "직접입력 하세요.", IF(OR(I2838="가중평균환율",I2838="송금환율"), "직접입력 하세요.", IF(I2838="원화집행", 1, IF(I2838="월별평균환율(미화)",VLOOKUP(MONTH(A2838),월별평균환율!$B$34:$D$45,2,0), IF(I2838="월별평균환율(현지화)",VLOOKUP(MONTH(A2838),월별평균환율!$B$34:$D$45,3,0)))))))</f>
        <v>I열의 환율적용방법 선택</v>
      </c>
      <c r="K2838" s="495">
        <f t="shared" si="44"/>
        <v>0</v>
      </c>
      <c r="L2838" s="491"/>
      <c r="M2838" s="496"/>
      <c r="N2838" s="496"/>
    </row>
    <row r="2839" spans="1:14" x14ac:dyDescent="0.3">
      <c r="A2839" s="490"/>
      <c r="B2839" s="490"/>
      <c r="C2839" s="673" t="e">
        <f>VLOOKUP(F2839,DB!$D$4:$G$403,4,FALSE)</f>
        <v>#N/A</v>
      </c>
      <c r="D2839" s="674" t="e">
        <f>VLOOKUP(F2839,DB!$D$4:$G$403,3,FALSE)</f>
        <v>#N/A</v>
      </c>
      <c r="E2839" s="675" t="e">
        <f>VLOOKUP(F2839,DB!$D$4:$G$403,2,FALSE)</f>
        <v>#N/A</v>
      </c>
      <c r="F2839" s="491"/>
      <c r="G2839" s="491"/>
      <c r="H2839" s="492"/>
      <c r="I2839" s="493"/>
      <c r="J2839" s="494" t="str">
        <f>IF(I2839="","I열의 환율적용방법 선택",IF(I2839="개별환율", "직접입력 하세요.", IF(OR(I2839="가중평균환율",I2839="송금환율"), "직접입력 하세요.", IF(I2839="원화집행", 1, IF(I2839="월별평균환율(미화)",VLOOKUP(MONTH(A2839),월별평균환율!$B$34:$D$45,2,0), IF(I2839="월별평균환율(현지화)",VLOOKUP(MONTH(A2839),월별평균환율!$B$34:$D$45,3,0)))))))</f>
        <v>I열의 환율적용방법 선택</v>
      </c>
      <c r="K2839" s="495">
        <f t="shared" si="44"/>
        <v>0</v>
      </c>
      <c r="L2839" s="491"/>
      <c r="M2839" s="496"/>
      <c r="N2839" s="496"/>
    </row>
    <row r="2840" spans="1:14" x14ac:dyDescent="0.3">
      <c r="A2840" s="490"/>
      <c r="B2840" s="490"/>
      <c r="C2840" s="673" t="e">
        <f>VLOOKUP(F2840,DB!$D$4:$G$403,4,FALSE)</f>
        <v>#N/A</v>
      </c>
      <c r="D2840" s="674" t="e">
        <f>VLOOKUP(F2840,DB!$D$4:$G$403,3,FALSE)</f>
        <v>#N/A</v>
      </c>
      <c r="E2840" s="675" t="e">
        <f>VLOOKUP(F2840,DB!$D$4:$G$403,2,FALSE)</f>
        <v>#N/A</v>
      </c>
      <c r="F2840" s="491"/>
      <c r="G2840" s="491"/>
      <c r="H2840" s="492"/>
      <c r="I2840" s="493"/>
      <c r="J2840" s="494" t="str">
        <f>IF(I2840="","I열의 환율적용방법 선택",IF(I2840="개별환율", "직접입력 하세요.", IF(OR(I2840="가중평균환율",I2840="송금환율"), "직접입력 하세요.", IF(I2840="원화집행", 1, IF(I2840="월별평균환율(미화)",VLOOKUP(MONTH(A2840),월별평균환율!$B$34:$D$45,2,0), IF(I2840="월별평균환율(현지화)",VLOOKUP(MONTH(A2840),월별평균환율!$B$34:$D$45,3,0)))))))</f>
        <v>I열의 환율적용방법 선택</v>
      </c>
      <c r="K2840" s="495">
        <f t="shared" si="44"/>
        <v>0</v>
      </c>
      <c r="L2840" s="491"/>
      <c r="M2840" s="496"/>
      <c r="N2840" s="496"/>
    </row>
    <row r="2841" spans="1:14" x14ac:dyDescent="0.3">
      <c r="A2841" s="490"/>
      <c r="B2841" s="490"/>
      <c r="C2841" s="673" t="e">
        <f>VLOOKUP(F2841,DB!$D$4:$G$403,4,FALSE)</f>
        <v>#N/A</v>
      </c>
      <c r="D2841" s="674" t="e">
        <f>VLOOKUP(F2841,DB!$D$4:$G$403,3,FALSE)</f>
        <v>#N/A</v>
      </c>
      <c r="E2841" s="675" t="e">
        <f>VLOOKUP(F2841,DB!$D$4:$G$403,2,FALSE)</f>
        <v>#N/A</v>
      </c>
      <c r="F2841" s="491"/>
      <c r="G2841" s="491"/>
      <c r="H2841" s="492"/>
      <c r="I2841" s="493"/>
      <c r="J2841" s="494" t="str">
        <f>IF(I2841="","I열의 환율적용방법 선택",IF(I2841="개별환율", "직접입력 하세요.", IF(OR(I2841="가중평균환율",I2841="송금환율"), "직접입력 하세요.", IF(I2841="원화집행", 1, IF(I2841="월별평균환율(미화)",VLOOKUP(MONTH(A2841),월별평균환율!$B$34:$D$45,2,0), IF(I2841="월별평균환율(현지화)",VLOOKUP(MONTH(A2841),월별평균환율!$B$34:$D$45,3,0)))))))</f>
        <v>I열의 환율적용방법 선택</v>
      </c>
      <c r="K2841" s="495">
        <f t="shared" si="44"/>
        <v>0</v>
      </c>
      <c r="L2841" s="491"/>
      <c r="M2841" s="496"/>
      <c r="N2841" s="496"/>
    </row>
    <row r="2842" spans="1:14" x14ac:dyDescent="0.3">
      <c r="A2842" s="490"/>
      <c r="B2842" s="490"/>
      <c r="C2842" s="673" t="e">
        <f>VLOOKUP(F2842,DB!$D$4:$G$403,4,FALSE)</f>
        <v>#N/A</v>
      </c>
      <c r="D2842" s="674" t="e">
        <f>VLOOKUP(F2842,DB!$D$4:$G$403,3,FALSE)</f>
        <v>#N/A</v>
      </c>
      <c r="E2842" s="675" t="e">
        <f>VLOOKUP(F2842,DB!$D$4:$G$403,2,FALSE)</f>
        <v>#N/A</v>
      </c>
      <c r="F2842" s="491"/>
      <c r="G2842" s="491"/>
      <c r="H2842" s="492"/>
      <c r="I2842" s="493"/>
      <c r="J2842" s="494" t="str">
        <f>IF(I2842="","I열의 환율적용방법 선택",IF(I2842="개별환율", "직접입력 하세요.", IF(OR(I2842="가중평균환율",I2842="송금환율"), "직접입력 하세요.", IF(I2842="원화집행", 1, IF(I2842="월별평균환율(미화)",VLOOKUP(MONTH(A2842),월별평균환율!$B$34:$D$45,2,0), IF(I2842="월별평균환율(현지화)",VLOOKUP(MONTH(A2842),월별평균환율!$B$34:$D$45,3,0)))))))</f>
        <v>I열의 환율적용방법 선택</v>
      </c>
      <c r="K2842" s="495">
        <f t="shared" si="44"/>
        <v>0</v>
      </c>
      <c r="L2842" s="491"/>
      <c r="M2842" s="496"/>
      <c r="N2842" s="496"/>
    </row>
    <row r="2843" spans="1:14" x14ac:dyDescent="0.3">
      <c r="A2843" s="490"/>
      <c r="B2843" s="490"/>
      <c r="C2843" s="673" t="e">
        <f>VLOOKUP(F2843,DB!$D$4:$G$403,4,FALSE)</f>
        <v>#N/A</v>
      </c>
      <c r="D2843" s="674" t="e">
        <f>VLOOKUP(F2843,DB!$D$4:$G$403,3,FALSE)</f>
        <v>#N/A</v>
      </c>
      <c r="E2843" s="675" t="e">
        <f>VLOOKUP(F2843,DB!$D$4:$G$403,2,FALSE)</f>
        <v>#N/A</v>
      </c>
      <c r="F2843" s="491"/>
      <c r="G2843" s="491"/>
      <c r="H2843" s="492"/>
      <c r="I2843" s="493"/>
      <c r="J2843" s="494" t="str">
        <f>IF(I2843="","I열의 환율적용방법 선택",IF(I2843="개별환율", "직접입력 하세요.", IF(OR(I2843="가중평균환율",I2843="송금환율"), "직접입력 하세요.", IF(I2843="원화집행", 1, IF(I2843="월별평균환율(미화)",VLOOKUP(MONTH(A2843),월별평균환율!$B$34:$D$45,2,0), IF(I2843="월별평균환율(현지화)",VLOOKUP(MONTH(A2843),월별평균환율!$B$34:$D$45,3,0)))))))</f>
        <v>I열의 환율적용방법 선택</v>
      </c>
      <c r="K2843" s="495">
        <f t="shared" si="44"/>
        <v>0</v>
      </c>
      <c r="L2843" s="491"/>
      <c r="M2843" s="496"/>
      <c r="N2843" s="496"/>
    </row>
    <row r="2844" spans="1:14" x14ac:dyDescent="0.3">
      <c r="A2844" s="490"/>
      <c r="B2844" s="490"/>
      <c r="C2844" s="673" t="e">
        <f>VLOOKUP(F2844,DB!$D$4:$G$403,4,FALSE)</f>
        <v>#N/A</v>
      </c>
      <c r="D2844" s="674" t="e">
        <f>VLOOKUP(F2844,DB!$D$4:$G$403,3,FALSE)</f>
        <v>#N/A</v>
      </c>
      <c r="E2844" s="675" t="e">
        <f>VLOOKUP(F2844,DB!$D$4:$G$403,2,FALSE)</f>
        <v>#N/A</v>
      </c>
      <c r="F2844" s="491"/>
      <c r="G2844" s="491"/>
      <c r="H2844" s="492"/>
      <c r="I2844" s="493"/>
      <c r="J2844" s="494" t="str">
        <f>IF(I2844="","I열의 환율적용방법 선택",IF(I2844="개별환율", "직접입력 하세요.", IF(OR(I2844="가중평균환율",I2844="송금환율"), "직접입력 하세요.", IF(I2844="원화집행", 1, IF(I2844="월별평균환율(미화)",VLOOKUP(MONTH(A2844),월별평균환율!$B$34:$D$45,2,0), IF(I2844="월별평균환율(현지화)",VLOOKUP(MONTH(A2844),월별평균환율!$B$34:$D$45,3,0)))))))</f>
        <v>I열의 환율적용방법 선택</v>
      </c>
      <c r="K2844" s="495">
        <f t="shared" si="44"/>
        <v>0</v>
      </c>
      <c r="L2844" s="491"/>
      <c r="M2844" s="496"/>
      <c r="N2844" s="496"/>
    </row>
    <row r="2845" spans="1:14" x14ac:dyDescent="0.3">
      <c r="A2845" s="490"/>
      <c r="B2845" s="490"/>
      <c r="C2845" s="673" t="e">
        <f>VLOOKUP(F2845,DB!$D$4:$G$403,4,FALSE)</f>
        <v>#N/A</v>
      </c>
      <c r="D2845" s="674" t="e">
        <f>VLOOKUP(F2845,DB!$D$4:$G$403,3,FALSE)</f>
        <v>#N/A</v>
      </c>
      <c r="E2845" s="675" t="e">
        <f>VLOOKUP(F2845,DB!$D$4:$G$403,2,FALSE)</f>
        <v>#N/A</v>
      </c>
      <c r="F2845" s="491"/>
      <c r="G2845" s="491"/>
      <c r="H2845" s="492"/>
      <c r="I2845" s="493"/>
      <c r="J2845" s="494" t="str">
        <f>IF(I2845="","I열의 환율적용방법 선택",IF(I2845="개별환율", "직접입력 하세요.", IF(OR(I2845="가중평균환율",I2845="송금환율"), "직접입력 하세요.", IF(I2845="원화집행", 1, IF(I2845="월별평균환율(미화)",VLOOKUP(MONTH(A2845),월별평균환율!$B$34:$D$45,2,0), IF(I2845="월별평균환율(현지화)",VLOOKUP(MONTH(A2845),월별평균환율!$B$34:$D$45,3,0)))))))</f>
        <v>I열의 환율적용방법 선택</v>
      </c>
      <c r="K2845" s="495">
        <f t="shared" si="44"/>
        <v>0</v>
      </c>
      <c r="L2845" s="491"/>
      <c r="M2845" s="496"/>
      <c r="N2845" s="496"/>
    </row>
    <row r="2846" spans="1:14" x14ac:dyDescent="0.3">
      <c r="A2846" s="490"/>
      <c r="B2846" s="490"/>
      <c r="C2846" s="673" t="e">
        <f>VLOOKUP(F2846,DB!$D$4:$G$403,4,FALSE)</f>
        <v>#N/A</v>
      </c>
      <c r="D2846" s="674" t="e">
        <f>VLOOKUP(F2846,DB!$D$4:$G$403,3,FALSE)</f>
        <v>#N/A</v>
      </c>
      <c r="E2846" s="675" t="e">
        <f>VLOOKUP(F2846,DB!$D$4:$G$403,2,FALSE)</f>
        <v>#N/A</v>
      </c>
      <c r="F2846" s="491"/>
      <c r="G2846" s="491"/>
      <c r="H2846" s="492"/>
      <c r="I2846" s="493"/>
      <c r="J2846" s="494" t="str">
        <f>IF(I2846="","I열의 환율적용방법 선택",IF(I2846="개별환율", "직접입력 하세요.", IF(OR(I2846="가중평균환율",I2846="송금환율"), "직접입력 하세요.", IF(I2846="원화집행", 1, IF(I2846="월별평균환율(미화)",VLOOKUP(MONTH(A2846),월별평균환율!$B$34:$D$45,2,0), IF(I2846="월별평균환율(현지화)",VLOOKUP(MONTH(A2846),월별평균환율!$B$34:$D$45,3,0)))))))</f>
        <v>I열의 환율적용방법 선택</v>
      </c>
      <c r="K2846" s="495">
        <f t="shared" si="44"/>
        <v>0</v>
      </c>
      <c r="L2846" s="491"/>
      <c r="M2846" s="496"/>
      <c r="N2846" s="496"/>
    </row>
    <row r="2847" spans="1:14" x14ac:dyDescent="0.3">
      <c r="A2847" s="490"/>
      <c r="B2847" s="490"/>
      <c r="C2847" s="673" t="e">
        <f>VLOOKUP(F2847,DB!$D$4:$G$403,4,FALSE)</f>
        <v>#N/A</v>
      </c>
      <c r="D2847" s="674" t="e">
        <f>VLOOKUP(F2847,DB!$D$4:$G$403,3,FALSE)</f>
        <v>#N/A</v>
      </c>
      <c r="E2847" s="675" t="e">
        <f>VLOOKUP(F2847,DB!$D$4:$G$403,2,FALSE)</f>
        <v>#N/A</v>
      </c>
      <c r="F2847" s="491"/>
      <c r="G2847" s="491"/>
      <c r="H2847" s="492"/>
      <c r="I2847" s="493"/>
      <c r="J2847" s="494" t="str">
        <f>IF(I2847="","I열의 환율적용방법 선택",IF(I2847="개별환율", "직접입력 하세요.", IF(OR(I2847="가중평균환율",I2847="송금환율"), "직접입력 하세요.", IF(I2847="원화집행", 1, IF(I2847="월별평균환율(미화)",VLOOKUP(MONTH(A2847),월별평균환율!$B$34:$D$45,2,0), IF(I2847="월별평균환율(현지화)",VLOOKUP(MONTH(A2847),월별평균환율!$B$34:$D$45,3,0)))))))</f>
        <v>I열의 환율적용방법 선택</v>
      </c>
      <c r="K2847" s="495">
        <f t="shared" si="44"/>
        <v>0</v>
      </c>
      <c r="L2847" s="491"/>
      <c r="M2847" s="496"/>
      <c r="N2847" s="496"/>
    </row>
    <row r="2848" spans="1:14" x14ac:dyDescent="0.3">
      <c r="A2848" s="490"/>
      <c r="B2848" s="490"/>
      <c r="C2848" s="673" t="e">
        <f>VLOOKUP(F2848,DB!$D$4:$G$403,4,FALSE)</f>
        <v>#N/A</v>
      </c>
      <c r="D2848" s="674" t="e">
        <f>VLOOKUP(F2848,DB!$D$4:$G$403,3,FALSE)</f>
        <v>#N/A</v>
      </c>
      <c r="E2848" s="675" t="e">
        <f>VLOOKUP(F2848,DB!$D$4:$G$403,2,FALSE)</f>
        <v>#N/A</v>
      </c>
      <c r="F2848" s="491"/>
      <c r="G2848" s="491"/>
      <c r="H2848" s="492"/>
      <c r="I2848" s="493"/>
      <c r="J2848" s="494" t="str">
        <f>IF(I2848="","I열의 환율적용방법 선택",IF(I2848="개별환율", "직접입력 하세요.", IF(OR(I2848="가중평균환율",I2848="송금환율"), "직접입력 하세요.", IF(I2848="원화집행", 1, IF(I2848="월별평균환율(미화)",VLOOKUP(MONTH(A2848),월별평균환율!$B$34:$D$45,2,0), IF(I2848="월별평균환율(현지화)",VLOOKUP(MONTH(A2848),월별평균환율!$B$34:$D$45,3,0)))))))</f>
        <v>I열의 환율적용방법 선택</v>
      </c>
      <c r="K2848" s="495">
        <f t="shared" si="44"/>
        <v>0</v>
      </c>
      <c r="L2848" s="491"/>
      <c r="M2848" s="496"/>
      <c r="N2848" s="496"/>
    </row>
    <row r="2849" spans="1:14" x14ac:dyDescent="0.3">
      <c r="A2849" s="490"/>
      <c r="B2849" s="490"/>
      <c r="C2849" s="673" t="e">
        <f>VLOOKUP(F2849,DB!$D$4:$G$403,4,FALSE)</f>
        <v>#N/A</v>
      </c>
      <c r="D2849" s="674" t="e">
        <f>VLOOKUP(F2849,DB!$D$4:$G$403,3,FALSE)</f>
        <v>#N/A</v>
      </c>
      <c r="E2849" s="675" t="e">
        <f>VLOOKUP(F2849,DB!$D$4:$G$403,2,FALSE)</f>
        <v>#N/A</v>
      </c>
      <c r="F2849" s="491"/>
      <c r="G2849" s="491"/>
      <c r="H2849" s="492"/>
      <c r="I2849" s="493"/>
      <c r="J2849" s="494" t="str">
        <f>IF(I2849="","I열의 환율적용방법 선택",IF(I2849="개별환율", "직접입력 하세요.", IF(OR(I2849="가중평균환율",I2849="송금환율"), "직접입력 하세요.", IF(I2849="원화집행", 1, IF(I2849="월별평균환율(미화)",VLOOKUP(MONTH(A2849),월별평균환율!$B$34:$D$45,2,0), IF(I2849="월별평균환율(현지화)",VLOOKUP(MONTH(A2849),월별평균환율!$B$34:$D$45,3,0)))))))</f>
        <v>I열의 환율적용방법 선택</v>
      </c>
      <c r="K2849" s="495">
        <f t="shared" si="44"/>
        <v>0</v>
      </c>
      <c r="L2849" s="491"/>
      <c r="M2849" s="496"/>
      <c r="N2849" s="496"/>
    </row>
    <row r="2850" spans="1:14" x14ac:dyDescent="0.3">
      <c r="A2850" s="490"/>
      <c r="B2850" s="490"/>
      <c r="C2850" s="673" t="e">
        <f>VLOOKUP(F2850,DB!$D$4:$G$403,4,FALSE)</f>
        <v>#N/A</v>
      </c>
      <c r="D2850" s="674" t="e">
        <f>VLOOKUP(F2850,DB!$D$4:$G$403,3,FALSE)</f>
        <v>#N/A</v>
      </c>
      <c r="E2850" s="675" t="e">
        <f>VLOOKUP(F2850,DB!$D$4:$G$403,2,FALSE)</f>
        <v>#N/A</v>
      </c>
      <c r="F2850" s="491"/>
      <c r="G2850" s="491"/>
      <c r="H2850" s="492"/>
      <c r="I2850" s="493"/>
      <c r="J2850" s="494" t="str">
        <f>IF(I2850="","I열의 환율적용방법 선택",IF(I2850="개별환율", "직접입력 하세요.", IF(OR(I2850="가중평균환율",I2850="송금환율"), "직접입력 하세요.", IF(I2850="원화집행", 1, IF(I2850="월별평균환율(미화)",VLOOKUP(MONTH(A2850),월별평균환율!$B$34:$D$45,2,0), IF(I2850="월별평균환율(현지화)",VLOOKUP(MONTH(A2850),월별평균환율!$B$34:$D$45,3,0)))))))</f>
        <v>I열의 환율적용방법 선택</v>
      </c>
      <c r="K2850" s="495">
        <f t="shared" si="44"/>
        <v>0</v>
      </c>
      <c r="L2850" s="491"/>
      <c r="M2850" s="496"/>
      <c r="N2850" s="496"/>
    </row>
    <row r="2851" spans="1:14" x14ac:dyDescent="0.3">
      <c r="A2851" s="490"/>
      <c r="B2851" s="490"/>
      <c r="C2851" s="673" t="e">
        <f>VLOOKUP(F2851,DB!$D$4:$G$403,4,FALSE)</f>
        <v>#N/A</v>
      </c>
      <c r="D2851" s="674" t="e">
        <f>VLOOKUP(F2851,DB!$D$4:$G$403,3,FALSE)</f>
        <v>#N/A</v>
      </c>
      <c r="E2851" s="675" t="e">
        <f>VLOOKUP(F2851,DB!$D$4:$G$403,2,FALSE)</f>
        <v>#N/A</v>
      </c>
      <c r="F2851" s="491"/>
      <c r="G2851" s="491"/>
      <c r="H2851" s="492"/>
      <c r="I2851" s="493"/>
      <c r="J2851" s="494" t="str">
        <f>IF(I2851="","I열의 환율적용방법 선택",IF(I2851="개별환율", "직접입력 하세요.", IF(OR(I2851="가중평균환율",I2851="송금환율"), "직접입력 하세요.", IF(I2851="원화집행", 1, IF(I2851="월별평균환율(미화)",VLOOKUP(MONTH(A2851),월별평균환율!$B$34:$D$45,2,0), IF(I2851="월별평균환율(현지화)",VLOOKUP(MONTH(A2851),월별평균환율!$B$34:$D$45,3,0)))))))</f>
        <v>I열의 환율적용방법 선택</v>
      </c>
      <c r="K2851" s="495">
        <f t="shared" si="44"/>
        <v>0</v>
      </c>
      <c r="L2851" s="491"/>
      <c r="M2851" s="496"/>
      <c r="N2851" s="496"/>
    </row>
    <row r="2852" spans="1:14" x14ac:dyDescent="0.3">
      <c r="A2852" s="490"/>
      <c r="B2852" s="490"/>
      <c r="C2852" s="673" t="e">
        <f>VLOOKUP(F2852,DB!$D$4:$G$403,4,FALSE)</f>
        <v>#N/A</v>
      </c>
      <c r="D2852" s="674" t="e">
        <f>VLOOKUP(F2852,DB!$D$4:$G$403,3,FALSE)</f>
        <v>#N/A</v>
      </c>
      <c r="E2852" s="675" t="e">
        <f>VLOOKUP(F2852,DB!$D$4:$G$403,2,FALSE)</f>
        <v>#N/A</v>
      </c>
      <c r="F2852" s="491"/>
      <c r="G2852" s="491"/>
      <c r="H2852" s="492"/>
      <c r="I2852" s="493"/>
      <c r="J2852" s="494" t="str">
        <f>IF(I2852="","I열의 환율적용방법 선택",IF(I2852="개별환율", "직접입력 하세요.", IF(OR(I2852="가중평균환율",I2852="송금환율"), "직접입력 하세요.", IF(I2852="원화집행", 1, IF(I2852="월별평균환율(미화)",VLOOKUP(MONTH(A2852),월별평균환율!$B$34:$D$45,2,0), IF(I2852="월별평균환율(현지화)",VLOOKUP(MONTH(A2852),월별평균환율!$B$34:$D$45,3,0)))))))</f>
        <v>I열의 환율적용방법 선택</v>
      </c>
      <c r="K2852" s="495">
        <f t="shared" si="44"/>
        <v>0</v>
      </c>
      <c r="L2852" s="491"/>
      <c r="M2852" s="496"/>
      <c r="N2852" s="496"/>
    </row>
    <row r="2853" spans="1:14" x14ac:dyDescent="0.3">
      <c r="A2853" s="490"/>
      <c r="B2853" s="490"/>
      <c r="C2853" s="673" t="e">
        <f>VLOOKUP(F2853,DB!$D$4:$G$403,4,FALSE)</f>
        <v>#N/A</v>
      </c>
      <c r="D2853" s="674" t="e">
        <f>VLOOKUP(F2853,DB!$D$4:$G$403,3,FALSE)</f>
        <v>#N/A</v>
      </c>
      <c r="E2853" s="675" t="e">
        <f>VLOOKUP(F2853,DB!$D$4:$G$403,2,FALSE)</f>
        <v>#N/A</v>
      </c>
      <c r="F2853" s="491"/>
      <c r="G2853" s="491"/>
      <c r="H2853" s="492"/>
      <c r="I2853" s="493"/>
      <c r="J2853" s="494" t="str">
        <f>IF(I2853="","I열의 환율적용방법 선택",IF(I2853="개별환율", "직접입력 하세요.", IF(OR(I2853="가중평균환율",I2853="송금환율"), "직접입력 하세요.", IF(I2853="원화집행", 1, IF(I2853="월별평균환율(미화)",VLOOKUP(MONTH(A2853),월별평균환율!$B$34:$D$45,2,0), IF(I2853="월별평균환율(현지화)",VLOOKUP(MONTH(A2853),월별평균환율!$B$34:$D$45,3,0)))))))</f>
        <v>I열의 환율적용방법 선택</v>
      </c>
      <c r="K2853" s="495">
        <f t="shared" si="44"/>
        <v>0</v>
      </c>
      <c r="L2853" s="491"/>
      <c r="M2853" s="496"/>
      <c r="N2853" s="496"/>
    </row>
    <row r="2854" spans="1:14" x14ac:dyDescent="0.3">
      <c r="A2854" s="490"/>
      <c r="B2854" s="490"/>
      <c r="C2854" s="673" t="e">
        <f>VLOOKUP(F2854,DB!$D$4:$G$403,4,FALSE)</f>
        <v>#N/A</v>
      </c>
      <c r="D2854" s="674" t="e">
        <f>VLOOKUP(F2854,DB!$D$4:$G$403,3,FALSE)</f>
        <v>#N/A</v>
      </c>
      <c r="E2854" s="675" t="e">
        <f>VLOOKUP(F2854,DB!$D$4:$G$403,2,FALSE)</f>
        <v>#N/A</v>
      </c>
      <c r="F2854" s="491"/>
      <c r="G2854" s="491"/>
      <c r="H2854" s="492"/>
      <c r="I2854" s="493"/>
      <c r="J2854" s="494" t="str">
        <f>IF(I2854="","I열의 환율적용방법 선택",IF(I2854="개별환율", "직접입력 하세요.", IF(OR(I2854="가중평균환율",I2854="송금환율"), "직접입력 하세요.", IF(I2854="원화집행", 1, IF(I2854="월별평균환율(미화)",VLOOKUP(MONTH(A2854),월별평균환율!$B$34:$D$45,2,0), IF(I2854="월별평균환율(현지화)",VLOOKUP(MONTH(A2854),월별평균환율!$B$34:$D$45,3,0)))))))</f>
        <v>I열의 환율적용방법 선택</v>
      </c>
      <c r="K2854" s="495">
        <f t="shared" si="44"/>
        <v>0</v>
      </c>
      <c r="L2854" s="491"/>
      <c r="M2854" s="496"/>
      <c r="N2854" s="496"/>
    </row>
    <row r="2855" spans="1:14" x14ac:dyDescent="0.3">
      <c r="A2855" s="490"/>
      <c r="B2855" s="490"/>
      <c r="C2855" s="673" t="e">
        <f>VLOOKUP(F2855,DB!$D$4:$G$403,4,FALSE)</f>
        <v>#N/A</v>
      </c>
      <c r="D2855" s="674" t="e">
        <f>VLOOKUP(F2855,DB!$D$4:$G$403,3,FALSE)</f>
        <v>#N/A</v>
      </c>
      <c r="E2855" s="675" t="e">
        <f>VLOOKUP(F2855,DB!$D$4:$G$403,2,FALSE)</f>
        <v>#N/A</v>
      </c>
      <c r="F2855" s="491"/>
      <c r="G2855" s="491"/>
      <c r="H2855" s="492"/>
      <c r="I2855" s="493"/>
      <c r="J2855" s="494" t="str">
        <f>IF(I2855="","I열의 환율적용방법 선택",IF(I2855="개별환율", "직접입력 하세요.", IF(OR(I2855="가중평균환율",I2855="송금환율"), "직접입력 하세요.", IF(I2855="원화집행", 1, IF(I2855="월별평균환율(미화)",VLOOKUP(MONTH(A2855),월별평균환율!$B$34:$D$45,2,0), IF(I2855="월별평균환율(현지화)",VLOOKUP(MONTH(A2855),월별평균환율!$B$34:$D$45,3,0)))))))</f>
        <v>I열의 환율적용방법 선택</v>
      </c>
      <c r="K2855" s="495">
        <f t="shared" si="44"/>
        <v>0</v>
      </c>
      <c r="L2855" s="491"/>
      <c r="M2855" s="496"/>
      <c r="N2855" s="496"/>
    </row>
    <row r="2856" spans="1:14" x14ac:dyDescent="0.3">
      <c r="A2856" s="490"/>
      <c r="B2856" s="490"/>
      <c r="C2856" s="673" t="e">
        <f>VLOOKUP(F2856,DB!$D$4:$G$403,4,FALSE)</f>
        <v>#N/A</v>
      </c>
      <c r="D2856" s="674" t="e">
        <f>VLOOKUP(F2856,DB!$D$4:$G$403,3,FALSE)</f>
        <v>#N/A</v>
      </c>
      <c r="E2856" s="675" t="e">
        <f>VLOOKUP(F2856,DB!$D$4:$G$403,2,FALSE)</f>
        <v>#N/A</v>
      </c>
      <c r="F2856" s="491"/>
      <c r="G2856" s="491"/>
      <c r="H2856" s="492"/>
      <c r="I2856" s="493"/>
      <c r="J2856" s="494" t="str">
        <f>IF(I2856="","I열의 환율적용방법 선택",IF(I2856="개별환율", "직접입력 하세요.", IF(OR(I2856="가중평균환율",I2856="송금환율"), "직접입력 하세요.", IF(I2856="원화집행", 1, IF(I2856="월별평균환율(미화)",VLOOKUP(MONTH(A2856),월별평균환율!$B$34:$D$45,2,0), IF(I2856="월별평균환율(현지화)",VLOOKUP(MONTH(A2856),월별평균환율!$B$34:$D$45,3,0)))))))</f>
        <v>I열의 환율적용방법 선택</v>
      </c>
      <c r="K2856" s="495">
        <f t="shared" si="44"/>
        <v>0</v>
      </c>
      <c r="L2856" s="491"/>
      <c r="M2856" s="496"/>
      <c r="N2856" s="496"/>
    </row>
    <row r="2857" spans="1:14" x14ac:dyDescent="0.3">
      <c r="A2857" s="490"/>
      <c r="B2857" s="490"/>
      <c r="C2857" s="673" t="e">
        <f>VLOOKUP(F2857,DB!$D$4:$G$403,4,FALSE)</f>
        <v>#N/A</v>
      </c>
      <c r="D2857" s="674" t="e">
        <f>VLOOKUP(F2857,DB!$D$4:$G$403,3,FALSE)</f>
        <v>#N/A</v>
      </c>
      <c r="E2857" s="675" t="e">
        <f>VLOOKUP(F2857,DB!$D$4:$G$403,2,FALSE)</f>
        <v>#N/A</v>
      </c>
      <c r="F2857" s="491"/>
      <c r="G2857" s="491"/>
      <c r="H2857" s="492"/>
      <c r="I2857" s="493"/>
      <c r="J2857" s="494" t="str">
        <f>IF(I2857="","I열의 환율적용방법 선택",IF(I2857="개별환율", "직접입력 하세요.", IF(OR(I2857="가중평균환율",I2857="송금환율"), "직접입력 하세요.", IF(I2857="원화집행", 1, IF(I2857="월별평균환율(미화)",VLOOKUP(MONTH(A2857),월별평균환율!$B$34:$D$45,2,0), IF(I2857="월별평균환율(현지화)",VLOOKUP(MONTH(A2857),월별평균환율!$B$34:$D$45,3,0)))))))</f>
        <v>I열의 환율적용방법 선택</v>
      </c>
      <c r="K2857" s="495">
        <f t="shared" si="44"/>
        <v>0</v>
      </c>
      <c r="L2857" s="491"/>
      <c r="M2857" s="496"/>
      <c r="N2857" s="496"/>
    </row>
    <row r="2858" spans="1:14" x14ac:dyDescent="0.3">
      <c r="A2858" s="490"/>
      <c r="B2858" s="490"/>
      <c r="C2858" s="673" t="e">
        <f>VLOOKUP(F2858,DB!$D$4:$G$403,4,FALSE)</f>
        <v>#N/A</v>
      </c>
      <c r="D2858" s="674" t="e">
        <f>VLOOKUP(F2858,DB!$D$4:$G$403,3,FALSE)</f>
        <v>#N/A</v>
      </c>
      <c r="E2858" s="675" t="e">
        <f>VLOOKUP(F2858,DB!$D$4:$G$403,2,FALSE)</f>
        <v>#N/A</v>
      </c>
      <c r="F2858" s="491"/>
      <c r="G2858" s="491"/>
      <c r="H2858" s="492"/>
      <c r="I2858" s="493"/>
      <c r="J2858" s="494" t="str">
        <f>IF(I2858="","I열의 환율적용방법 선택",IF(I2858="개별환율", "직접입력 하세요.", IF(OR(I2858="가중평균환율",I2858="송금환율"), "직접입력 하세요.", IF(I2858="원화집행", 1, IF(I2858="월별평균환율(미화)",VLOOKUP(MONTH(A2858),월별평균환율!$B$34:$D$45,2,0), IF(I2858="월별평균환율(현지화)",VLOOKUP(MONTH(A2858),월별평균환율!$B$34:$D$45,3,0)))))))</f>
        <v>I열의 환율적용방법 선택</v>
      </c>
      <c r="K2858" s="495">
        <f t="shared" si="44"/>
        <v>0</v>
      </c>
      <c r="L2858" s="491"/>
      <c r="M2858" s="496"/>
      <c r="N2858" s="496"/>
    </row>
    <row r="2859" spans="1:14" x14ac:dyDescent="0.3">
      <c r="A2859" s="490"/>
      <c r="B2859" s="490"/>
      <c r="C2859" s="673" t="e">
        <f>VLOOKUP(F2859,DB!$D$4:$G$403,4,FALSE)</f>
        <v>#N/A</v>
      </c>
      <c r="D2859" s="674" t="e">
        <f>VLOOKUP(F2859,DB!$D$4:$G$403,3,FALSE)</f>
        <v>#N/A</v>
      </c>
      <c r="E2859" s="675" t="e">
        <f>VLOOKUP(F2859,DB!$D$4:$G$403,2,FALSE)</f>
        <v>#N/A</v>
      </c>
      <c r="F2859" s="491"/>
      <c r="G2859" s="491"/>
      <c r="H2859" s="492"/>
      <c r="I2859" s="493"/>
      <c r="J2859" s="494" t="str">
        <f>IF(I2859="","I열의 환율적용방법 선택",IF(I2859="개별환율", "직접입력 하세요.", IF(OR(I2859="가중평균환율",I2859="송금환율"), "직접입력 하세요.", IF(I2859="원화집행", 1, IF(I2859="월별평균환율(미화)",VLOOKUP(MONTH(A2859),월별평균환율!$B$34:$D$45,2,0), IF(I2859="월별평균환율(현지화)",VLOOKUP(MONTH(A2859),월별평균환율!$B$34:$D$45,3,0)))))))</f>
        <v>I열의 환율적용방법 선택</v>
      </c>
      <c r="K2859" s="495">
        <f t="shared" si="44"/>
        <v>0</v>
      </c>
      <c r="L2859" s="491"/>
      <c r="M2859" s="496"/>
      <c r="N2859" s="496"/>
    </row>
    <row r="2860" spans="1:14" x14ac:dyDescent="0.3">
      <c r="A2860" s="490"/>
      <c r="B2860" s="490"/>
      <c r="C2860" s="673" t="e">
        <f>VLOOKUP(F2860,DB!$D$4:$G$403,4,FALSE)</f>
        <v>#N/A</v>
      </c>
      <c r="D2860" s="674" t="e">
        <f>VLOOKUP(F2860,DB!$D$4:$G$403,3,FALSE)</f>
        <v>#N/A</v>
      </c>
      <c r="E2860" s="675" t="e">
        <f>VLOOKUP(F2860,DB!$D$4:$G$403,2,FALSE)</f>
        <v>#N/A</v>
      </c>
      <c r="F2860" s="491"/>
      <c r="G2860" s="491"/>
      <c r="H2860" s="492"/>
      <c r="I2860" s="493"/>
      <c r="J2860" s="494" t="str">
        <f>IF(I2860="","I열의 환율적용방법 선택",IF(I2860="개별환율", "직접입력 하세요.", IF(OR(I2860="가중평균환율",I2860="송금환율"), "직접입력 하세요.", IF(I2860="원화집행", 1, IF(I2860="월별평균환율(미화)",VLOOKUP(MONTH(A2860),월별평균환율!$B$34:$D$45,2,0), IF(I2860="월별평균환율(현지화)",VLOOKUP(MONTH(A2860),월별평균환율!$B$34:$D$45,3,0)))))))</f>
        <v>I열의 환율적용방법 선택</v>
      </c>
      <c r="K2860" s="495">
        <f t="shared" si="44"/>
        <v>0</v>
      </c>
      <c r="L2860" s="491"/>
      <c r="M2860" s="496"/>
      <c r="N2860" s="496"/>
    </row>
    <row r="2861" spans="1:14" x14ac:dyDescent="0.3">
      <c r="A2861" s="490"/>
      <c r="B2861" s="490"/>
      <c r="C2861" s="673" t="e">
        <f>VLOOKUP(F2861,DB!$D$4:$G$403,4,FALSE)</f>
        <v>#N/A</v>
      </c>
      <c r="D2861" s="674" t="e">
        <f>VLOOKUP(F2861,DB!$D$4:$G$403,3,FALSE)</f>
        <v>#N/A</v>
      </c>
      <c r="E2861" s="675" t="e">
        <f>VLOOKUP(F2861,DB!$D$4:$G$403,2,FALSE)</f>
        <v>#N/A</v>
      </c>
      <c r="F2861" s="491"/>
      <c r="G2861" s="491"/>
      <c r="H2861" s="492"/>
      <c r="I2861" s="493"/>
      <c r="J2861" s="494" t="str">
        <f>IF(I2861="","I열의 환율적용방법 선택",IF(I2861="개별환율", "직접입력 하세요.", IF(OR(I2861="가중평균환율",I2861="송금환율"), "직접입력 하세요.", IF(I2861="원화집행", 1, IF(I2861="월별평균환율(미화)",VLOOKUP(MONTH(A2861),월별평균환율!$B$34:$D$45,2,0), IF(I2861="월별평균환율(현지화)",VLOOKUP(MONTH(A2861),월별평균환율!$B$34:$D$45,3,0)))))))</f>
        <v>I열의 환율적용방법 선택</v>
      </c>
      <c r="K2861" s="495">
        <f t="shared" si="44"/>
        <v>0</v>
      </c>
      <c r="L2861" s="491"/>
      <c r="M2861" s="496"/>
      <c r="N2861" s="496"/>
    </row>
    <row r="2862" spans="1:14" x14ac:dyDescent="0.3">
      <c r="A2862" s="490"/>
      <c r="B2862" s="490"/>
      <c r="C2862" s="673" t="e">
        <f>VLOOKUP(F2862,DB!$D$4:$G$403,4,FALSE)</f>
        <v>#N/A</v>
      </c>
      <c r="D2862" s="674" t="e">
        <f>VLOOKUP(F2862,DB!$D$4:$G$403,3,FALSE)</f>
        <v>#N/A</v>
      </c>
      <c r="E2862" s="675" t="e">
        <f>VLOOKUP(F2862,DB!$D$4:$G$403,2,FALSE)</f>
        <v>#N/A</v>
      </c>
      <c r="F2862" s="491"/>
      <c r="G2862" s="491"/>
      <c r="H2862" s="492"/>
      <c r="I2862" s="493"/>
      <c r="J2862" s="494" t="str">
        <f>IF(I2862="","I열의 환율적용방법 선택",IF(I2862="개별환율", "직접입력 하세요.", IF(OR(I2862="가중평균환율",I2862="송금환율"), "직접입력 하세요.", IF(I2862="원화집행", 1, IF(I2862="월별평균환율(미화)",VLOOKUP(MONTH(A2862),월별평균환율!$B$34:$D$45,2,0), IF(I2862="월별평균환율(현지화)",VLOOKUP(MONTH(A2862),월별평균환율!$B$34:$D$45,3,0)))))))</f>
        <v>I열의 환율적용방법 선택</v>
      </c>
      <c r="K2862" s="495">
        <f t="shared" si="44"/>
        <v>0</v>
      </c>
      <c r="L2862" s="491"/>
      <c r="M2862" s="496"/>
      <c r="N2862" s="496"/>
    </row>
    <row r="2863" spans="1:14" x14ac:dyDescent="0.3">
      <c r="A2863" s="490"/>
      <c r="B2863" s="490"/>
      <c r="C2863" s="673" t="e">
        <f>VLOOKUP(F2863,DB!$D$4:$G$403,4,FALSE)</f>
        <v>#N/A</v>
      </c>
      <c r="D2863" s="674" t="e">
        <f>VLOOKUP(F2863,DB!$D$4:$G$403,3,FALSE)</f>
        <v>#N/A</v>
      </c>
      <c r="E2863" s="675" t="e">
        <f>VLOOKUP(F2863,DB!$D$4:$G$403,2,FALSE)</f>
        <v>#N/A</v>
      </c>
      <c r="F2863" s="491"/>
      <c r="G2863" s="491"/>
      <c r="H2863" s="492"/>
      <c r="I2863" s="493"/>
      <c r="J2863" s="494" t="str">
        <f>IF(I2863="","I열의 환율적용방법 선택",IF(I2863="개별환율", "직접입력 하세요.", IF(OR(I2863="가중평균환율",I2863="송금환율"), "직접입력 하세요.", IF(I2863="원화집행", 1, IF(I2863="월별평균환율(미화)",VLOOKUP(MONTH(A2863),월별평균환율!$B$34:$D$45,2,0), IF(I2863="월별평균환율(현지화)",VLOOKUP(MONTH(A2863),월별평균환율!$B$34:$D$45,3,0)))))))</f>
        <v>I열의 환율적용방법 선택</v>
      </c>
      <c r="K2863" s="495">
        <f t="shared" si="44"/>
        <v>0</v>
      </c>
      <c r="L2863" s="491"/>
      <c r="M2863" s="496"/>
      <c r="N2863" s="496"/>
    </row>
    <row r="2864" spans="1:14" x14ac:dyDescent="0.3">
      <c r="A2864" s="490"/>
      <c r="B2864" s="490"/>
      <c r="C2864" s="673" t="e">
        <f>VLOOKUP(F2864,DB!$D$4:$G$403,4,FALSE)</f>
        <v>#N/A</v>
      </c>
      <c r="D2864" s="674" t="e">
        <f>VLOOKUP(F2864,DB!$D$4:$G$403,3,FALSE)</f>
        <v>#N/A</v>
      </c>
      <c r="E2864" s="675" t="e">
        <f>VLOOKUP(F2864,DB!$D$4:$G$403,2,FALSE)</f>
        <v>#N/A</v>
      </c>
      <c r="F2864" s="491"/>
      <c r="G2864" s="491"/>
      <c r="H2864" s="492"/>
      <c r="I2864" s="493"/>
      <c r="J2864" s="494" t="str">
        <f>IF(I2864="","I열의 환율적용방법 선택",IF(I2864="개별환율", "직접입력 하세요.", IF(OR(I2864="가중평균환율",I2864="송금환율"), "직접입력 하세요.", IF(I2864="원화집행", 1, IF(I2864="월별평균환율(미화)",VLOOKUP(MONTH(A2864),월별평균환율!$B$34:$D$45,2,0), IF(I2864="월별평균환율(현지화)",VLOOKUP(MONTH(A2864),월별평균환율!$B$34:$D$45,3,0)))))))</f>
        <v>I열의 환율적용방법 선택</v>
      </c>
      <c r="K2864" s="495">
        <f t="shared" si="44"/>
        <v>0</v>
      </c>
      <c r="L2864" s="491"/>
      <c r="M2864" s="496"/>
      <c r="N2864" s="496"/>
    </row>
    <row r="2865" spans="1:14" x14ac:dyDescent="0.3">
      <c r="A2865" s="490"/>
      <c r="B2865" s="490"/>
      <c r="C2865" s="673" t="e">
        <f>VLOOKUP(F2865,DB!$D$4:$G$403,4,FALSE)</f>
        <v>#N/A</v>
      </c>
      <c r="D2865" s="674" t="e">
        <f>VLOOKUP(F2865,DB!$D$4:$G$403,3,FALSE)</f>
        <v>#N/A</v>
      </c>
      <c r="E2865" s="675" t="e">
        <f>VLOOKUP(F2865,DB!$D$4:$G$403,2,FALSE)</f>
        <v>#N/A</v>
      </c>
      <c r="F2865" s="491"/>
      <c r="G2865" s="491"/>
      <c r="H2865" s="492"/>
      <c r="I2865" s="493"/>
      <c r="J2865" s="494" t="str">
        <f>IF(I2865="","I열의 환율적용방법 선택",IF(I2865="개별환율", "직접입력 하세요.", IF(OR(I2865="가중평균환율",I2865="송금환율"), "직접입력 하세요.", IF(I2865="원화집행", 1, IF(I2865="월별평균환율(미화)",VLOOKUP(MONTH(A2865),월별평균환율!$B$34:$D$45,2,0), IF(I2865="월별평균환율(현지화)",VLOOKUP(MONTH(A2865),월별평균환율!$B$34:$D$45,3,0)))))))</f>
        <v>I열의 환율적용방법 선택</v>
      </c>
      <c r="K2865" s="495">
        <f t="shared" si="44"/>
        <v>0</v>
      </c>
      <c r="L2865" s="491"/>
      <c r="M2865" s="496"/>
      <c r="N2865" s="496"/>
    </row>
    <row r="2866" spans="1:14" x14ac:dyDescent="0.3">
      <c r="A2866" s="490"/>
      <c r="B2866" s="490"/>
      <c r="C2866" s="673" t="e">
        <f>VLOOKUP(F2866,DB!$D$4:$G$403,4,FALSE)</f>
        <v>#N/A</v>
      </c>
      <c r="D2866" s="674" t="e">
        <f>VLOOKUP(F2866,DB!$D$4:$G$403,3,FALSE)</f>
        <v>#N/A</v>
      </c>
      <c r="E2866" s="675" t="e">
        <f>VLOOKUP(F2866,DB!$D$4:$G$403,2,FALSE)</f>
        <v>#N/A</v>
      </c>
      <c r="F2866" s="491"/>
      <c r="G2866" s="491"/>
      <c r="H2866" s="492"/>
      <c r="I2866" s="493"/>
      <c r="J2866" s="494" t="str">
        <f>IF(I2866="","I열의 환율적용방법 선택",IF(I2866="개별환율", "직접입력 하세요.", IF(OR(I2866="가중평균환율",I2866="송금환율"), "직접입력 하세요.", IF(I2866="원화집행", 1, IF(I2866="월별평균환율(미화)",VLOOKUP(MONTH(A2866),월별평균환율!$B$34:$D$45,2,0), IF(I2866="월별평균환율(현지화)",VLOOKUP(MONTH(A2866),월별평균환율!$B$34:$D$45,3,0)))))))</f>
        <v>I열의 환율적용방법 선택</v>
      </c>
      <c r="K2866" s="495">
        <f t="shared" si="44"/>
        <v>0</v>
      </c>
      <c r="L2866" s="491"/>
      <c r="M2866" s="496"/>
      <c r="N2866" s="496"/>
    </row>
    <row r="2867" spans="1:14" x14ac:dyDescent="0.3">
      <c r="A2867" s="490"/>
      <c r="B2867" s="490"/>
      <c r="C2867" s="673" t="e">
        <f>VLOOKUP(F2867,DB!$D$4:$G$403,4,FALSE)</f>
        <v>#N/A</v>
      </c>
      <c r="D2867" s="674" t="e">
        <f>VLOOKUP(F2867,DB!$D$4:$G$403,3,FALSE)</f>
        <v>#N/A</v>
      </c>
      <c r="E2867" s="675" t="e">
        <f>VLOOKUP(F2867,DB!$D$4:$G$403,2,FALSE)</f>
        <v>#N/A</v>
      </c>
      <c r="F2867" s="491"/>
      <c r="G2867" s="491"/>
      <c r="H2867" s="492"/>
      <c r="I2867" s="493"/>
      <c r="J2867" s="494" t="str">
        <f>IF(I2867="","I열의 환율적용방법 선택",IF(I2867="개별환율", "직접입력 하세요.", IF(OR(I2867="가중평균환율",I2867="송금환율"), "직접입력 하세요.", IF(I2867="원화집행", 1, IF(I2867="월별평균환율(미화)",VLOOKUP(MONTH(A2867),월별평균환율!$B$34:$D$45,2,0), IF(I2867="월별평균환율(현지화)",VLOOKUP(MONTH(A2867),월별평균환율!$B$34:$D$45,3,0)))))))</f>
        <v>I열의 환율적용방법 선택</v>
      </c>
      <c r="K2867" s="495">
        <f t="shared" si="44"/>
        <v>0</v>
      </c>
      <c r="L2867" s="491"/>
      <c r="M2867" s="496"/>
      <c r="N2867" s="496"/>
    </row>
    <row r="2868" spans="1:14" x14ac:dyDescent="0.3">
      <c r="A2868" s="490"/>
      <c r="B2868" s="490"/>
      <c r="C2868" s="673" t="e">
        <f>VLOOKUP(F2868,DB!$D$4:$G$403,4,FALSE)</f>
        <v>#N/A</v>
      </c>
      <c r="D2868" s="674" t="e">
        <f>VLOOKUP(F2868,DB!$D$4:$G$403,3,FALSE)</f>
        <v>#N/A</v>
      </c>
      <c r="E2868" s="675" t="e">
        <f>VLOOKUP(F2868,DB!$D$4:$G$403,2,FALSE)</f>
        <v>#N/A</v>
      </c>
      <c r="F2868" s="491"/>
      <c r="G2868" s="491"/>
      <c r="H2868" s="492"/>
      <c r="I2868" s="493"/>
      <c r="J2868" s="494" t="str">
        <f>IF(I2868="","I열의 환율적용방법 선택",IF(I2868="개별환율", "직접입력 하세요.", IF(OR(I2868="가중평균환율",I2868="송금환율"), "직접입력 하세요.", IF(I2868="원화집행", 1, IF(I2868="월별평균환율(미화)",VLOOKUP(MONTH(A2868),월별평균환율!$B$34:$D$45,2,0), IF(I2868="월별평균환율(현지화)",VLOOKUP(MONTH(A2868),월별평균환율!$B$34:$D$45,3,0)))))))</f>
        <v>I열의 환율적용방법 선택</v>
      </c>
      <c r="K2868" s="495">
        <f t="shared" si="44"/>
        <v>0</v>
      </c>
      <c r="L2868" s="491"/>
      <c r="M2868" s="496"/>
      <c r="N2868" s="496"/>
    </row>
    <row r="2869" spans="1:14" x14ac:dyDescent="0.3">
      <c r="A2869" s="490"/>
      <c r="B2869" s="490"/>
      <c r="C2869" s="673" t="e">
        <f>VLOOKUP(F2869,DB!$D$4:$G$403,4,FALSE)</f>
        <v>#N/A</v>
      </c>
      <c r="D2869" s="674" t="e">
        <f>VLOOKUP(F2869,DB!$D$4:$G$403,3,FALSE)</f>
        <v>#N/A</v>
      </c>
      <c r="E2869" s="675" t="e">
        <f>VLOOKUP(F2869,DB!$D$4:$G$403,2,FALSE)</f>
        <v>#N/A</v>
      </c>
      <c r="F2869" s="491"/>
      <c r="G2869" s="491"/>
      <c r="H2869" s="492"/>
      <c r="I2869" s="493"/>
      <c r="J2869" s="494" t="str">
        <f>IF(I2869="","I열의 환율적용방법 선택",IF(I2869="개별환율", "직접입력 하세요.", IF(OR(I2869="가중평균환율",I2869="송금환율"), "직접입력 하세요.", IF(I2869="원화집행", 1, IF(I2869="월별평균환율(미화)",VLOOKUP(MONTH(A2869),월별평균환율!$B$34:$D$45,2,0), IF(I2869="월별평균환율(현지화)",VLOOKUP(MONTH(A2869),월별평균환율!$B$34:$D$45,3,0)))))))</f>
        <v>I열의 환율적용방법 선택</v>
      </c>
      <c r="K2869" s="495">
        <f t="shared" si="44"/>
        <v>0</v>
      </c>
      <c r="L2869" s="491"/>
      <c r="M2869" s="496"/>
      <c r="N2869" s="496"/>
    </row>
    <row r="2870" spans="1:14" x14ac:dyDescent="0.3">
      <c r="A2870" s="490"/>
      <c r="B2870" s="490"/>
      <c r="C2870" s="673" t="e">
        <f>VLOOKUP(F2870,DB!$D$4:$G$403,4,FALSE)</f>
        <v>#N/A</v>
      </c>
      <c r="D2870" s="674" t="e">
        <f>VLOOKUP(F2870,DB!$D$4:$G$403,3,FALSE)</f>
        <v>#N/A</v>
      </c>
      <c r="E2870" s="675" t="e">
        <f>VLOOKUP(F2870,DB!$D$4:$G$403,2,FALSE)</f>
        <v>#N/A</v>
      </c>
      <c r="F2870" s="491"/>
      <c r="G2870" s="491"/>
      <c r="H2870" s="492"/>
      <c r="I2870" s="493"/>
      <c r="J2870" s="494" t="str">
        <f>IF(I2870="","I열의 환율적용방법 선택",IF(I2870="개별환율", "직접입력 하세요.", IF(OR(I2870="가중평균환율",I2870="송금환율"), "직접입력 하세요.", IF(I2870="원화집행", 1, IF(I2870="월별평균환율(미화)",VLOOKUP(MONTH(A2870),월별평균환율!$B$34:$D$45,2,0), IF(I2870="월별평균환율(현지화)",VLOOKUP(MONTH(A2870),월별평균환율!$B$34:$D$45,3,0)))))))</f>
        <v>I열의 환율적용방법 선택</v>
      </c>
      <c r="K2870" s="495">
        <f t="shared" si="44"/>
        <v>0</v>
      </c>
      <c r="L2870" s="491"/>
      <c r="M2870" s="496"/>
      <c r="N2870" s="496"/>
    </row>
    <row r="2871" spans="1:14" x14ac:dyDescent="0.3">
      <c r="A2871" s="490"/>
      <c r="B2871" s="490"/>
      <c r="C2871" s="673" t="e">
        <f>VLOOKUP(F2871,DB!$D$4:$G$403,4,FALSE)</f>
        <v>#N/A</v>
      </c>
      <c r="D2871" s="674" t="e">
        <f>VLOOKUP(F2871,DB!$D$4:$G$403,3,FALSE)</f>
        <v>#N/A</v>
      </c>
      <c r="E2871" s="675" t="e">
        <f>VLOOKUP(F2871,DB!$D$4:$G$403,2,FALSE)</f>
        <v>#N/A</v>
      </c>
      <c r="F2871" s="491"/>
      <c r="G2871" s="491"/>
      <c r="H2871" s="492"/>
      <c r="I2871" s="493"/>
      <c r="J2871" s="494" t="str">
        <f>IF(I2871="","I열의 환율적용방법 선택",IF(I2871="개별환율", "직접입력 하세요.", IF(OR(I2871="가중평균환율",I2871="송금환율"), "직접입력 하세요.", IF(I2871="원화집행", 1, IF(I2871="월별평균환율(미화)",VLOOKUP(MONTH(A2871),월별평균환율!$B$34:$D$45,2,0), IF(I2871="월별평균환율(현지화)",VLOOKUP(MONTH(A2871),월별평균환율!$B$34:$D$45,3,0)))))))</f>
        <v>I열의 환율적용방법 선택</v>
      </c>
      <c r="K2871" s="495">
        <f t="shared" si="44"/>
        <v>0</v>
      </c>
      <c r="L2871" s="491"/>
      <c r="M2871" s="496"/>
      <c r="N2871" s="496"/>
    </row>
    <row r="2872" spans="1:14" x14ac:dyDescent="0.3">
      <c r="A2872" s="490"/>
      <c r="B2872" s="490"/>
      <c r="C2872" s="673" t="e">
        <f>VLOOKUP(F2872,DB!$D$4:$G$403,4,FALSE)</f>
        <v>#N/A</v>
      </c>
      <c r="D2872" s="674" t="e">
        <f>VLOOKUP(F2872,DB!$D$4:$G$403,3,FALSE)</f>
        <v>#N/A</v>
      </c>
      <c r="E2872" s="675" t="e">
        <f>VLOOKUP(F2872,DB!$D$4:$G$403,2,FALSE)</f>
        <v>#N/A</v>
      </c>
      <c r="F2872" s="491"/>
      <c r="G2872" s="491"/>
      <c r="H2872" s="492"/>
      <c r="I2872" s="493"/>
      <c r="J2872" s="494" t="str">
        <f>IF(I2872="","I열의 환율적용방법 선택",IF(I2872="개별환율", "직접입력 하세요.", IF(OR(I2872="가중평균환율",I2872="송금환율"), "직접입력 하세요.", IF(I2872="원화집행", 1, IF(I2872="월별평균환율(미화)",VLOOKUP(MONTH(A2872),월별평균환율!$B$34:$D$45,2,0), IF(I2872="월별평균환율(현지화)",VLOOKUP(MONTH(A2872),월별평균환율!$B$34:$D$45,3,0)))))))</f>
        <v>I열의 환율적용방법 선택</v>
      </c>
      <c r="K2872" s="495">
        <f t="shared" si="44"/>
        <v>0</v>
      </c>
      <c r="L2872" s="491"/>
      <c r="M2872" s="496"/>
      <c r="N2872" s="496"/>
    </row>
    <row r="2873" spans="1:14" x14ac:dyDescent="0.3">
      <c r="A2873" s="490"/>
      <c r="B2873" s="490"/>
      <c r="C2873" s="673" t="e">
        <f>VLOOKUP(F2873,DB!$D$4:$G$403,4,FALSE)</f>
        <v>#N/A</v>
      </c>
      <c r="D2873" s="674" t="e">
        <f>VLOOKUP(F2873,DB!$D$4:$G$403,3,FALSE)</f>
        <v>#N/A</v>
      </c>
      <c r="E2873" s="675" t="e">
        <f>VLOOKUP(F2873,DB!$D$4:$G$403,2,FALSE)</f>
        <v>#N/A</v>
      </c>
      <c r="F2873" s="491"/>
      <c r="G2873" s="491"/>
      <c r="H2873" s="492"/>
      <c r="I2873" s="493"/>
      <c r="J2873" s="494" t="str">
        <f>IF(I2873="","I열의 환율적용방법 선택",IF(I2873="개별환율", "직접입력 하세요.", IF(OR(I2873="가중평균환율",I2873="송금환율"), "직접입력 하세요.", IF(I2873="원화집행", 1, IF(I2873="월별평균환율(미화)",VLOOKUP(MONTH(A2873),월별평균환율!$B$34:$D$45,2,0), IF(I2873="월별평균환율(현지화)",VLOOKUP(MONTH(A2873),월별평균환율!$B$34:$D$45,3,0)))))))</f>
        <v>I열의 환율적용방법 선택</v>
      </c>
      <c r="K2873" s="495">
        <f t="shared" si="44"/>
        <v>0</v>
      </c>
      <c r="L2873" s="491"/>
      <c r="M2873" s="496"/>
      <c r="N2873" s="496"/>
    </row>
    <row r="2874" spans="1:14" x14ac:dyDescent="0.3">
      <c r="A2874" s="490"/>
      <c r="B2874" s="490"/>
      <c r="C2874" s="673" t="e">
        <f>VLOOKUP(F2874,DB!$D$4:$G$403,4,FALSE)</f>
        <v>#N/A</v>
      </c>
      <c r="D2874" s="674" t="e">
        <f>VLOOKUP(F2874,DB!$D$4:$G$403,3,FALSE)</f>
        <v>#N/A</v>
      </c>
      <c r="E2874" s="675" t="e">
        <f>VLOOKUP(F2874,DB!$D$4:$G$403,2,FALSE)</f>
        <v>#N/A</v>
      </c>
      <c r="F2874" s="491"/>
      <c r="G2874" s="491"/>
      <c r="H2874" s="492"/>
      <c r="I2874" s="493"/>
      <c r="J2874" s="494" t="str">
        <f>IF(I2874="","I열의 환율적용방법 선택",IF(I2874="개별환율", "직접입력 하세요.", IF(OR(I2874="가중평균환율",I2874="송금환율"), "직접입력 하세요.", IF(I2874="원화집행", 1, IF(I2874="월별평균환율(미화)",VLOOKUP(MONTH(A2874),월별평균환율!$B$34:$D$45,2,0), IF(I2874="월별평균환율(현지화)",VLOOKUP(MONTH(A2874),월별평균환율!$B$34:$D$45,3,0)))))))</f>
        <v>I열의 환율적용방법 선택</v>
      </c>
      <c r="K2874" s="495">
        <f t="shared" si="44"/>
        <v>0</v>
      </c>
      <c r="L2874" s="491"/>
      <c r="M2874" s="496"/>
      <c r="N2874" s="496"/>
    </row>
    <row r="2875" spans="1:14" x14ac:dyDescent="0.3">
      <c r="A2875" s="490"/>
      <c r="B2875" s="490"/>
      <c r="C2875" s="673" t="e">
        <f>VLOOKUP(F2875,DB!$D$4:$G$403,4,FALSE)</f>
        <v>#N/A</v>
      </c>
      <c r="D2875" s="674" t="e">
        <f>VLOOKUP(F2875,DB!$D$4:$G$403,3,FALSE)</f>
        <v>#N/A</v>
      </c>
      <c r="E2875" s="675" t="e">
        <f>VLOOKUP(F2875,DB!$D$4:$G$403,2,FALSE)</f>
        <v>#N/A</v>
      </c>
      <c r="F2875" s="491"/>
      <c r="G2875" s="491"/>
      <c r="H2875" s="492"/>
      <c r="I2875" s="493"/>
      <c r="J2875" s="494" t="str">
        <f>IF(I2875="","I열의 환율적용방법 선택",IF(I2875="개별환율", "직접입력 하세요.", IF(OR(I2875="가중평균환율",I2875="송금환율"), "직접입력 하세요.", IF(I2875="원화집행", 1, IF(I2875="월별평균환율(미화)",VLOOKUP(MONTH(A2875),월별평균환율!$B$34:$D$45,2,0), IF(I2875="월별평균환율(현지화)",VLOOKUP(MONTH(A2875),월별평균환율!$B$34:$D$45,3,0)))))))</f>
        <v>I열의 환율적용방법 선택</v>
      </c>
      <c r="K2875" s="495">
        <f t="shared" si="44"/>
        <v>0</v>
      </c>
      <c r="L2875" s="491"/>
      <c r="M2875" s="496"/>
      <c r="N2875" s="496"/>
    </row>
    <row r="2876" spans="1:14" x14ac:dyDescent="0.3">
      <c r="A2876" s="490"/>
      <c r="B2876" s="490"/>
      <c r="C2876" s="673" t="e">
        <f>VLOOKUP(F2876,DB!$D$4:$G$403,4,FALSE)</f>
        <v>#N/A</v>
      </c>
      <c r="D2876" s="674" t="e">
        <f>VLOOKUP(F2876,DB!$D$4:$G$403,3,FALSE)</f>
        <v>#N/A</v>
      </c>
      <c r="E2876" s="675" t="e">
        <f>VLOOKUP(F2876,DB!$D$4:$G$403,2,FALSE)</f>
        <v>#N/A</v>
      </c>
      <c r="F2876" s="491"/>
      <c r="G2876" s="491"/>
      <c r="H2876" s="492"/>
      <c r="I2876" s="493"/>
      <c r="J2876" s="494" t="str">
        <f>IF(I2876="","I열의 환율적용방법 선택",IF(I2876="개별환율", "직접입력 하세요.", IF(OR(I2876="가중평균환율",I2876="송금환율"), "직접입력 하세요.", IF(I2876="원화집행", 1, IF(I2876="월별평균환율(미화)",VLOOKUP(MONTH(A2876),월별평균환율!$B$34:$D$45,2,0), IF(I2876="월별평균환율(현지화)",VLOOKUP(MONTH(A2876),월별평균환율!$B$34:$D$45,3,0)))))))</f>
        <v>I열의 환율적용방법 선택</v>
      </c>
      <c r="K2876" s="495">
        <f t="shared" si="44"/>
        <v>0</v>
      </c>
      <c r="L2876" s="491"/>
      <c r="M2876" s="496"/>
      <c r="N2876" s="496"/>
    </row>
    <row r="2877" spans="1:14" x14ac:dyDescent="0.3">
      <c r="A2877" s="490"/>
      <c r="B2877" s="490"/>
      <c r="C2877" s="673" t="e">
        <f>VLOOKUP(F2877,DB!$D$4:$G$403,4,FALSE)</f>
        <v>#N/A</v>
      </c>
      <c r="D2877" s="674" t="e">
        <f>VLOOKUP(F2877,DB!$D$4:$G$403,3,FALSE)</f>
        <v>#N/A</v>
      </c>
      <c r="E2877" s="675" t="e">
        <f>VLOOKUP(F2877,DB!$D$4:$G$403,2,FALSE)</f>
        <v>#N/A</v>
      </c>
      <c r="F2877" s="491"/>
      <c r="G2877" s="491"/>
      <c r="H2877" s="492"/>
      <c r="I2877" s="493"/>
      <c r="J2877" s="494" t="str">
        <f>IF(I2877="","I열의 환율적용방법 선택",IF(I2877="개별환율", "직접입력 하세요.", IF(OR(I2877="가중평균환율",I2877="송금환율"), "직접입력 하세요.", IF(I2877="원화집행", 1, IF(I2877="월별평균환율(미화)",VLOOKUP(MONTH(A2877),월별평균환율!$B$34:$D$45,2,0), IF(I2877="월별평균환율(현지화)",VLOOKUP(MONTH(A2877),월별평균환율!$B$34:$D$45,3,0)))))))</f>
        <v>I열의 환율적용방법 선택</v>
      </c>
      <c r="K2877" s="495">
        <f t="shared" si="44"/>
        <v>0</v>
      </c>
      <c r="L2877" s="491"/>
      <c r="M2877" s="496"/>
      <c r="N2877" s="496"/>
    </row>
    <row r="2878" spans="1:14" x14ac:dyDescent="0.3">
      <c r="A2878" s="490"/>
      <c r="B2878" s="490"/>
      <c r="C2878" s="673" t="e">
        <f>VLOOKUP(F2878,DB!$D$4:$G$403,4,FALSE)</f>
        <v>#N/A</v>
      </c>
      <c r="D2878" s="674" t="e">
        <f>VLOOKUP(F2878,DB!$D$4:$G$403,3,FALSE)</f>
        <v>#N/A</v>
      </c>
      <c r="E2878" s="675" t="e">
        <f>VLOOKUP(F2878,DB!$D$4:$G$403,2,FALSE)</f>
        <v>#N/A</v>
      </c>
      <c r="F2878" s="491"/>
      <c r="G2878" s="491"/>
      <c r="H2878" s="492"/>
      <c r="I2878" s="493"/>
      <c r="J2878" s="494" t="str">
        <f>IF(I2878="","I열의 환율적용방법 선택",IF(I2878="개별환율", "직접입력 하세요.", IF(OR(I2878="가중평균환율",I2878="송금환율"), "직접입력 하세요.", IF(I2878="원화집행", 1, IF(I2878="월별평균환율(미화)",VLOOKUP(MONTH(A2878),월별평균환율!$B$34:$D$45,2,0), IF(I2878="월별평균환율(현지화)",VLOOKUP(MONTH(A2878),월별평균환율!$B$34:$D$45,3,0)))))))</f>
        <v>I열의 환율적용방법 선택</v>
      </c>
      <c r="K2878" s="495">
        <f t="shared" si="44"/>
        <v>0</v>
      </c>
      <c r="L2878" s="491"/>
      <c r="M2878" s="496"/>
      <c r="N2878" s="496"/>
    </row>
    <row r="2879" spans="1:14" x14ac:dyDescent="0.3">
      <c r="A2879" s="490"/>
      <c r="B2879" s="490"/>
      <c r="C2879" s="673" t="e">
        <f>VLOOKUP(F2879,DB!$D$4:$G$403,4,FALSE)</f>
        <v>#N/A</v>
      </c>
      <c r="D2879" s="674" t="e">
        <f>VLOOKUP(F2879,DB!$D$4:$G$403,3,FALSE)</f>
        <v>#N/A</v>
      </c>
      <c r="E2879" s="675" t="e">
        <f>VLOOKUP(F2879,DB!$D$4:$G$403,2,FALSE)</f>
        <v>#N/A</v>
      </c>
      <c r="F2879" s="491"/>
      <c r="G2879" s="491"/>
      <c r="H2879" s="492"/>
      <c r="I2879" s="493"/>
      <c r="J2879" s="494" t="str">
        <f>IF(I2879="","I열의 환율적용방법 선택",IF(I2879="개별환율", "직접입력 하세요.", IF(OR(I2879="가중평균환율",I2879="송금환율"), "직접입력 하세요.", IF(I2879="원화집행", 1, IF(I2879="월별평균환율(미화)",VLOOKUP(MONTH(A2879),월별평균환율!$B$34:$D$45,2,0), IF(I2879="월별평균환율(현지화)",VLOOKUP(MONTH(A2879),월별평균환율!$B$34:$D$45,3,0)))))))</f>
        <v>I열의 환율적용방법 선택</v>
      </c>
      <c r="K2879" s="495">
        <f t="shared" si="44"/>
        <v>0</v>
      </c>
      <c r="L2879" s="491"/>
      <c r="M2879" s="496"/>
      <c r="N2879" s="496"/>
    </row>
    <row r="2880" spans="1:14" x14ac:dyDescent="0.3">
      <c r="A2880" s="490"/>
      <c r="B2880" s="490"/>
      <c r="C2880" s="673" t="e">
        <f>VLOOKUP(F2880,DB!$D$4:$G$403,4,FALSE)</f>
        <v>#N/A</v>
      </c>
      <c r="D2880" s="674" t="e">
        <f>VLOOKUP(F2880,DB!$D$4:$G$403,3,FALSE)</f>
        <v>#N/A</v>
      </c>
      <c r="E2880" s="675" t="e">
        <f>VLOOKUP(F2880,DB!$D$4:$G$403,2,FALSE)</f>
        <v>#N/A</v>
      </c>
      <c r="F2880" s="491"/>
      <c r="G2880" s="491"/>
      <c r="H2880" s="492"/>
      <c r="I2880" s="493"/>
      <c r="J2880" s="494" t="str">
        <f>IF(I2880="","I열의 환율적용방법 선택",IF(I2880="개별환율", "직접입력 하세요.", IF(OR(I2880="가중평균환율",I2880="송금환율"), "직접입력 하세요.", IF(I2880="원화집행", 1, IF(I2880="월별평균환율(미화)",VLOOKUP(MONTH(A2880),월별평균환율!$B$34:$D$45,2,0), IF(I2880="월별평균환율(현지화)",VLOOKUP(MONTH(A2880),월별평균환율!$B$34:$D$45,3,0)))))))</f>
        <v>I열의 환율적용방법 선택</v>
      </c>
      <c r="K2880" s="495">
        <f t="shared" si="44"/>
        <v>0</v>
      </c>
      <c r="L2880" s="491"/>
      <c r="M2880" s="496"/>
      <c r="N2880" s="496"/>
    </row>
    <row r="2881" spans="1:14" x14ac:dyDescent="0.3">
      <c r="A2881" s="490"/>
      <c r="B2881" s="490"/>
      <c r="C2881" s="673" t="e">
        <f>VLOOKUP(F2881,DB!$D$4:$G$403,4,FALSE)</f>
        <v>#N/A</v>
      </c>
      <c r="D2881" s="674" t="e">
        <f>VLOOKUP(F2881,DB!$D$4:$G$403,3,FALSE)</f>
        <v>#N/A</v>
      </c>
      <c r="E2881" s="675" t="e">
        <f>VLOOKUP(F2881,DB!$D$4:$G$403,2,FALSE)</f>
        <v>#N/A</v>
      </c>
      <c r="F2881" s="491"/>
      <c r="G2881" s="491"/>
      <c r="H2881" s="492"/>
      <c r="I2881" s="493"/>
      <c r="J2881" s="494" t="str">
        <f>IF(I2881="","I열의 환율적용방법 선택",IF(I2881="개별환율", "직접입력 하세요.", IF(OR(I2881="가중평균환율",I2881="송금환율"), "직접입력 하세요.", IF(I2881="원화집행", 1, IF(I2881="월별평균환율(미화)",VLOOKUP(MONTH(A2881),월별평균환율!$B$34:$D$45,2,0), IF(I2881="월별평균환율(현지화)",VLOOKUP(MONTH(A2881),월별평균환율!$B$34:$D$45,3,0)))))))</f>
        <v>I열의 환율적용방법 선택</v>
      </c>
      <c r="K2881" s="495">
        <f t="shared" si="44"/>
        <v>0</v>
      </c>
      <c r="L2881" s="491"/>
      <c r="M2881" s="496"/>
      <c r="N2881" s="496"/>
    </row>
    <row r="2882" spans="1:14" x14ac:dyDescent="0.3">
      <c r="A2882" s="490"/>
      <c r="B2882" s="490"/>
      <c r="C2882" s="673" t="e">
        <f>VLOOKUP(F2882,DB!$D$4:$G$403,4,FALSE)</f>
        <v>#N/A</v>
      </c>
      <c r="D2882" s="674" t="e">
        <f>VLOOKUP(F2882,DB!$D$4:$G$403,3,FALSE)</f>
        <v>#N/A</v>
      </c>
      <c r="E2882" s="675" t="e">
        <f>VLOOKUP(F2882,DB!$D$4:$G$403,2,FALSE)</f>
        <v>#N/A</v>
      </c>
      <c r="F2882" s="491"/>
      <c r="G2882" s="491"/>
      <c r="H2882" s="492"/>
      <c r="I2882" s="493"/>
      <c r="J2882" s="494" t="str">
        <f>IF(I2882="","I열의 환율적용방법 선택",IF(I2882="개별환율", "직접입력 하세요.", IF(OR(I2882="가중평균환율",I2882="송금환율"), "직접입력 하세요.", IF(I2882="원화집행", 1, IF(I2882="월별평균환율(미화)",VLOOKUP(MONTH(A2882),월별평균환율!$B$34:$D$45,2,0), IF(I2882="월별평균환율(현지화)",VLOOKUP(MONTH(A2882),월별평균환율!$B$34:$D$45,3,0)))))))</f>
        <v>I열의 환율적용방법 선택</v>
      </c>
      <c r="K2882" s="495">
        <f t="shared" si="44"/>
        <v>0</v>
      </c>
      <c r="L2882" s="491"/>
      <c r="M2882" s="496"/>
      <c r="N2882" s="496"/>
    </row>
    <row r="2883" spans="1:14" x14ac:dyDescent="0.3">
      <c r="A2883" s="490"/>
      <c r="B2883" s="490"/>
      <c r="C2883" s="673" t="e">
        <f>VLOOKUP(F2883,DB!$D$4:$G$403,4,FALSE)</f>
        <v>#N/A</v>
      </c>
      <c r="D2883" s="674" t="e">
        <f>VLOOKUP(F2883,DB!$D$4:$G$403,3,FALSE)</f>
        <v>#N/A</v>
      </c>
      <c r="E2883" s="675" t="e">
        <f>VLOOKUP(F2883,DB!$D$4:$G$403,2,FALSE)</f>
        <v>#N/A</v>
      </c>
      <c r="F2883" s="491"/>
      <c r="G2883" s="491"/>
      <c r="H2883" s="492"/>
      <c r="I2883" s="493"/>
      <c r="J2883" s="494" t="str">
        <f>IF(I2883="","I열의 환율적용방법 선택",IF(I2883="개별환율", "직접입력 하세요.", IF(OR(I2883="가중평균환율",I2883="송금환율"), "직접입력 하세요.", IF(I2883="원화집행", 1, IF(I2883="월별평균환율(미화)",VLOOKUP(MONTH(A2883),월별평균환율!$B$34:$D$45,2,0), IF(I2883="월별평균환율(현지화)",VLOOKUP(MONTH(A2883),월별평균환율!$B$34:$D$45,3,0)))))))</f>
        <v>I열의 환율적용방법 선택</v>
      </c>
      <c r="K2883" s="495">
        <f t="shared" si="44"/>
        <v>0</v>
      </c>
      <c r="L2883" s="491"/>
      <c r="M2883" s="496"/>
      <c r="N2883" s="496"/>
    </row>
    <row r="2884" spans="1:14" x14ac:dyDescent="0.3">
      <c r="A2884" s="490"/>
      <c r="B2884" s="490"/>
      <c r="C2884" s="673" t="e">
        <f>VLOOKUP(F2884,DB!$D$4:$G$403,4,FALSE)</f>
        <v>#N/A</v>
      </c>
      <c r="D2884" s="674" t="e">
        <f>VLOOKUP(F2884,DB!$D$4:$G$403,3,FALSE)</f>
        <v>#N/A</v>
      </c>
      <c r="E2884" s="675" t="e">
        <f>VLOOKUP(F2884,DB!$D$4:$G$403,2,FALSE)</f>
        <v>#N/A</v>
      </c>
      <c r="F2884" s="491"/>
      <c r="G2884" s="491"/>
      <c r="H2884" s="492"/>
      <c r="I2884" s="493"/>
      <c r="J2884" s="494" t="str">
        <f>IF(I2884="","I열의 환율적용방법 선택",IF(I2884="개별환율", "직접입력 하세요.", IF(OR(I2884="가중평균환율",I2884="송금환율"), "직접입력 하세요.", IF(I2884="원화집행", 1, IF(I2884="월별평균환율(미화)",VLOOKUP(MONTH(A2884),월별평균환율!$B$34:$D$45,2,0), IF(I2884="월별평균환율(현지화)",VLOOKUP(MONTH(A2884),월별평균환율!$B$34:$D$45,3,0)))))))</f>
        <v>I열의 환율적용방법 선택</v>
      </c>
      <c r="K2884" s="495">
        <f t="shared" si="44"/>
        <v>0</v>
      </c>
      <c r="L2884" s="491"/>
      <c r="M2884" s="496"/>
      <c r="N2884" s="496"/>
    </row>
    <row r="2885" spans="1:14" x14ac:dyDescent="0.3">
      <c r="A2885" s="490"/>
      <c r="B2885" s="490"/>
      <c r="C2885" s="673" t="e">
        <f>VLOOKUP(F2885,DB!$D$4:$G$403,4,FALSE)</f>
        <v>#N/A</v>
      </c>
      <c r="D2885" s="674" t="e">
        <f>VLOOKUP(F2885,DB!$D$4:$G$403,3,FALSE)</f>
        <v>#N/A</v>
      </c>
      <c r="E2885" s="675" t="e">
        <f>VLOOKUP(F2885,DB!$D$4:$G$403,2,FALSE)</f>
        <v>#N/A</v>
      </c>
      <c r="F2885" s="491"/>
      <c r="G2885" s="491"/>
      <c r="H2885" s="492"/>
      <c r="I2885" s="493"/>
      <c r="J2885" s="494" t="str">
        <f>IF(I2885="","I열의 환율적용방법 선택",IF(I2885="개별환율", "직접입력 하세요.", IF(OR(I2885="가중평균환율",I2885="송금환율"), "직접입력 하세요.", IF(I2885="원화집행", 1, IF(I2885="월별평균환율(미화)",VLOOKUP(MONTH(A2885),월별평균환율!$B$34:$D$45,2,0), IF(I2885="월별평균환율(현지화)",VLOOKUP(MONTH(A2885),월별평균환율!$B$34:$D$45,3,0)))))))</f>
        <v>I열의 환율적용방법 선택</v>
      </c>
      <c r="K2885" s="495">
        <f t="shared" ref="K2885:K2948" si="45">IFERROR(ROUND(H2885*J2885, 0),0)</f>
        <v>0</v>
      </c>
      <c r="L2885" s="491"/>
      <c r="M2885" s="496"/>
      <c r="N2885" s="496"/>
    </row>
    <row r="2886" spans="1:14" x14ac:dyDescent="0.3">
      <c r="A2886" s="490"/>
      <c r="B2886" s="490"/>
      <c r="C2886" s="673" t="e">
        <f>VLOOKUP(F2886,DB!$D$4:$G$403,4,FALSE)</f>
        <v>#N/A</v>
      </c>
      <c r="D2886" s="674" t="e">
        <f>VLOOKUP(F2886,DB!$D$4:$G$403,3,FALSE)</f>
        <v>#N/A</v>
      </c>
      <c r="E2886" s="675" t="e">
        <f>VLOOKUP(F2886,DB!$D$4:$G$403,2,FALSE)</f>
        <v>#N/A</v>
      </c>
      <c r="F2886" s="491"/>
      <c r="G2886" s="491"/>
      <c r="H2886" s="492"/>
      <c r="I2886" s="493"/>
      <c r="J2886" s="494" t="str">
        <f>IF(I2886="","I열의 환율적용방법 선택",IF(I2886="개별환율", "직접입력 하세요.", IF(OR(I2886="가중평균환율",I2886="송금환율"), "직접입력 하세요.", IF(I2886="원화집행", 1, IF(I2886="월별평균환율(미화)",VLOOKUP(MONTH(A2886),월별평균환율!$B$34:$D$45,2,0), IF(I2886="월별평균환율(현지화)",VLOOKUP(MONTH(A2886),월별평균환율!$B$34:$D$45,3,0)))))))</f>
        <v>I열의 환율적용방법 선택</v>
      </c>
      <c r="K2886" s="495">
        <f t="shared" si="45"/>
        <v>0</v>
      </c>
      <c r="L2886" s="491"/>
      <c r="M2886" s="496"/>
      <c r="N2886" s="496"/>
    </row>
    <row r="2887" spans="1:14" x14ac:dyDescent="0.3">
      <c r="A2887" s="490"/>
      <c r="B2887" s="490"/>
      <c r="C2887" s="673" t="e">
        <f>VLOOKUP(F2887,DB!$D$4:$G$403,4,FALSE)</f>
        <v>#N/A</v>
      </c>
      <c r="D2887" s="674" t="e">
        <f>VLOOKUP(F2887,DB!$D$4:$G$403,3,FALSE)</f>
        <v>#N/A</v>
      </c>
      <c r="E2887" s="675" t="e">
        <f>VLOOKUP(F2887,DB!$D$4:$G$403,2,FALSE)</f>
        <v>#N/A</v>
      </c>
      <c r="F2887" s="491"/>
      <c r="G2887" s="491"/>
      <c r="H2887" s="492"/>
      <c r="I2887" s="493"/>
      <c r="J2887" s="494" t="str">
        <f>IF(I2887="","I열의 환율적용방법 선택",IF(I2887="개별환율", "직접입력 하세요.", IF(OR(I2887="가중평균환율",I2887="송금환율"), "직접입력 하세요.", IF(I2887="원화집행", 1, IF(I2887="월별평균환율(미화)",VLOOKUP(MONTH(A2887),월별평균환율!$B$34:$D$45,2,0), IF(I2887="월별평균환율(현지화)",VLOOKUP(MONTH(A2887),월별평균환율!$B$34:$D$45,3,0)))))))</f>
        <v>I열의 환율적용방법 선택</v>
      </c>
      <c r="K2887" s="495">
        <f t="shared" si="45"/>
        <v>0</v>
      </c>
      <c r="L2887" s="491"/>
      <c r="M2887" s="496"/>
      <c r="N2887" s="496"/>
    </row>
    <row r="2888" spans="1:14" x14ac:dyDescent="0.3">
      <c r="A2888" s="490"/>
      <c r="B2888" s="490"/>
      <c r="C2888" s="673" t="e">
        <f>VLOOKUP(F2888,DB!$D$4:$G$403,4,FALSE)</f>
        <v>#N/A</v>
      </c>
      <c r="D2888" s="674" t="e">
        <f>VLOOKUP(F2888,DB!$D$4:$G$403,3,FALSE)</f>
        <v>#N/A</v>
      </c>
      <c r="E2888" s="675" t="e">
        <f>VLOOKUP(F2888,DB!$D$4:$G$403,2,FALSE)</f>
        <v>#N/A</v>
      </c>
      <c r="F2888" s="491"/>
      <c r="G2888" s="491"/>
      <c r="H2888" s="492"/>
      <c r="I2888" s="493"/>
      <c r="J2888" s="494" t="str">
        <f>IF(I2888="","I열의 환율적용방법 선택",IF(I2888="개별환율", "직접입력 하세요.", IF(OR(I2888="가중평균환율",I2888="송금환율"), "직접입력 하세요.", IF(I2888="원화집행", 1, IF(I2888="월별평균환율(미화)",VLOOKUP(MONTH(A2888),월별평균환율!$B$34:$D$45,2,0), IF(I2888="월별평균환율(현지화)",VLOOKUP(MONTH(A2888),월별평균환율!$B$34:$D$45,3,0)))))))</f>
        <v>I열의 환율적용방법 선택</v>
      </c>
      <c r="K2888" s="495">
        <f t="shared" si="45"/>
        <v>0</v>
      </c>
      <c r="L2888" s="491"/>
      <c r="M2888" s="496"/>
      <c r="N2888" s="496"/>
    </row>
    <row r="2889" spans="1:14" x14ac:dyDescent="0.3">
      <c r="A2889" s="490"/>
      <c r="B2889" s="490"/>
      <c r="C2889" s="673" t="e">
        <f>VLOOKUP(F2889,DB!$D$4:$G$403,4,FALSE)</f>
        <v>#N/A</v>
      </c>
      <c r="D2889" s="674" t="e">
        <f>VLOOKUP(F2889,DB!$D$4:$G$403,3,FALSE)</f>
        <v>#N/A</v>
      </c>
      <c r="E2889" s="675" t="e">
        <f>VLOOKUP(F2889,DB!$D$4:$G$403,2,FALSE)</f>
        <v>#N/A</v>
      </c>
      <c r="F2889" s="491"/>
      <c r="G2889" s="491"/>
      <c r="H2889" s="492"/>
      <c r="I2889" s="493"/>
      <c r="J2889" s="494" t="str">
        <f>IF(I2889="","I열의 환율적용방법 선택",IF(I2889="개별환율", "직접입력 하세요.", IF(OR(I2889="가중평균환율",I2889="송금환율"), "직접입력 하세요.", IF(I2889="원화집행", 1, IF(I2889="월별평균환율(미화)",VLOOKUP(MONTH(A2889),월별평균환율!$B$34:$D$45,2,0), IF(I2889="월별평균환율(현지화)",VLOOKUP(MONTH(A2889),월별평균환율!$B$34:$D$45,3,0)))))))</f>
        <v>I열의 환율적용방법 선택</v>
      </c>
      <c r="K2889" s="495">
        <f t="shared" si="45"/>
        <v>0</v>
      </c>
      <c r="L2889" s="491"/>
      <c r="M2889" s="496"/>
      <c r="N2889" s="496"/>
    </row>
    <row r="2890" spans="1:14" x14ac:dyDescent="0.3">
      <c r="A2890" s="490"/>
      <c r="B2890" s="490"/>
      <c r="C2890" s="673" t="e">
        <f>VLOOKUP(F2890,DB!$D$4:$G$403,4,FALSE)</f>
        <v>#N/A</v>
      </c>
      <c r="D2890" s="674" t="e">
        <f>VLOOKUP(F2890,DB!$D$4:$G$403,3,FALSE)</f>
        <v>#N/A</v>
      </c>
      <c r="E2890" s="675" t="e">
        <f>VLOOKUP(F2890,DB!$D$4:$G$403,2,FALSE)</f>
        <v>#N/A</v>
      </c>
      <c r="F2890" s="491"/>
      <c r="G2890" s="491"/>
      <c r="H2890" s="492"/>
      <c r="I2890" s="493"/>
      <c r="J2890" s="494" t="str">
        <f>IF(I2890="","I열의 환율적용방법 선택",IF(I2890="개별환율", "직접입력 하세요.", IF(OR(I2890="가중평균환율",I2890="송금환율"), "직접입력 하세요.", IF(I2890="원화집행", 1, IF(I2890="월별평균환율(미화)",VLOOKUP(MONTH(A2890),월별평균환율!$B$34:$D$45,2,0), IF(I2890="월별평균환율(현지화)",VLOOKUP(MONTH(A2890),월별평균환율!$B$34:$D$45,3,0)))))))</f>
        <v>I열의 환율적용방법 선택</v>
      </c>
      <c r="K2890" s="495">
        <f t="shared" si="45"/>
        <v>0</v>
      </c>
      <c r="L2890" s="491"/>
      <c r="M2890" s="496"/>
      <c r="N2890" s="496"/>
    </row>
    <row r="2891" spans="1:14" x14ac:dyDescent="0.3">
      <c r="A2891" s="490"/>
      <c r="B2891" s="490"/>
      <c r="C2891" s="673" t="e">
        <f>VLOOKUP(F2891,DB!$D$4:$G$403,4,FALSE)</f>
        <v>#N/A</v>
      </c>
      <c r="D2891" s="674" t="e">
        <f>VLOOKUP(F2891,DB!$D$4:$G$403,3,FALSE)</f>
        <v>#N/A</v>
      </c>
      <c r="E2891" s="675" t="e">
        <f>VLOOKUP(F2891,DB!$D$4:$G$403,2,FALSE)</f>
        <v>#N/A</v>
      </c>
      <c r="F2891" s="491"/>
      <c r="G2891" s="491"/>
      <c r="H2891" s="492"/>
      <c r="I2891" s="493"/>
      <c r="J2891" s="494" t="str">
        <f>IF(I2891="","I열의 환율적용방법 선택",IF(I2891="개별환율", "직접입력 하세요.", IF(OR(I2891="가중평균환율",I2891="송금환율"), "직접입력 하세요.", IF(I2891="원화집행", 1, IF(I2891="월별평균환율(미화)",VLOOKUP(MONTH(A2891),월별평균환율!$B$34:$D$45,2,0), IF(I2891="월별평균환율(현지화)",VLOOKUP(MONTH(A2891),월별평균환율!$B$34:$D$45,3,0)))))))</f>
        <v>I열의 환율적용방법 선택</v>
      </c>
      <c r="K2891" s="495">
        <f t="shared" si="45"/>
        <v>0</v>
      </c>
      <c r="L2891" s="491"/>
      <c r="M2891" s="496"/>
      <c r="N2891" s="496"/>
    </row>
    <row r="2892" spans="1:14" x14ac:dyDescent="0.3">
      <c r="A2892" s="490"/>
      <c r="B2892" s="490"/>
      <c r="C2892" s="673" t="e">
        <f>VLOOKUP(F2892,DB!$D$4:$G$403,4,FALSE)</f>
        <v>#N/A</v>
      </c>
      <c r="D2892" s="674" t="e">
        <f>VLOOKUP(F2892,DB!$D$4:$G$403,3,FALSE)</f>
        <v>#N/A</v>
      </c>
      <c r="E2892" s="675" t="e">
        <f>VLOOKUP(F2892,DB!$D$4:$G$403,2,FALSE)</f>
        <v>#N/A</v>
      </c>
      <c r="F2892" s="491"/>
      <c r="G2892" s="491"/>
      <c r="H2892" s="492"/>
      <c r="I2892" s="493"/>
      <c r="J2892" s="494" t="str">
        <f>IF(I2892="","I열의 환율적용방법 선택",IF(I2892="개별환율", "직접입력 하세요.", IF(OR(I2892="가중평균환율",I2892="송금환율"), "직접입력 하세요.", IF(I2892="원화집행", 1, IF(I2892="월별평균환율(미화)",VLOOKUP(MONTH(A2892),월별평균환율!$B$34:$D$45,2,0), IF(I2892="월별평균환율(현지화)",VLOOKUP(MONTH(A2892),월별평균환율!$B$34:$D$45,3,0)))))))</f>
        <v>I열의 환율적용방법 선택</v>
      </c>
      <c r="K2892" s="495">
        <f t="shared" si="45"/>
        <v>0</v>
      </c>
      <c r="L2892" s="491"/>
      <c r="M2892" s="496"/>
      <c r="N2892" s="496"/>
    </row>
    <row r="2893" spans="1:14" x14ac:dyDescent="0.3">
      <c r="A2893" s="490"/>
      <c r="B2893" s="490"/>
      <c r="C2893" s="673" t="e">
        <f>VLOOKUP(F2893,DB!$D$4:$G$403,4,FALSE)</f>
        <v>#N/A</v>
      </c>
      <c r="D2893" s="674" t="e">
        <f>VLOOKUP(F2893,DB!$D$4:$G$403,3,FALSE)</f>
        <v>#N/A</v>
      </c>
      <c r="E2893" s="675" t="e">
        <f>VLOOKUP(F2893,DB!$D$4:$G$403,2,FALSE)</f>
        <v>#N/A</v>
      </c>
      <c r="F2893" s="491"/>
      <c r="G2893" s="491"/>
      <c r="H2893" s="492"/>
      <c r="I2893" s="493"/>
      <c r="J2893" s="494" t="str">
        <f>IF(I2893="","I열의 환율적용방법 선택",IF(I2893="개별환율", "직접입력 하세요.", IF(OR(I2893="가중평균환율",I2893="송금환율"), "직접입력 하세요.", IF(I2893="원화집행", 1, IF(I2893="월별평균환율(미화)",VLOOKUP(MONTH(A2893),월별평균환율!$B$34:$D$45,2,0), IF(I2893="월별평균환율(현지화)",VLOOKUP(MONTH(A2893),월별평균환율!$B$34:$D$45,3,0)))))))</f>
        <v>I열의 환율적용방법 선택</v>
      </c>
      <c r="K2893" s="495">
        <f t="shared" si="45"/>
        <v>0</v>
      </c>
      <c r="L2893" s="491"/>
      <c r="M2893" s="496"/>
      <c r="N2893" s="496"/>
    </row>
    <row r="2894" spans="1:14" x14ac:dyDescent="0.3">
      <c r="A2894" s="490"/>
      <c r="B2894" s="490"/>
      <c r="C2894" s="673" t="e">
        <f>VLOOKUP(F2894,DB!$D$4:$G$403,4,FALSE)</f>
        <v>#N/A</v>
      </c>
      <c r="D2894" s="674" t="e">
        <f>VLOOKUP(F2894,DB!$D$4:$G$403,3,FALSE)</f>
        <v>#N/A</v>
      </c>
      <c r="E2894" s="675" t="e">
        <f>VLOOKUP(F2894,DB!$D$4:$G$403,2,FALSE)</f>
        <v>#N/A</v>
      </c>
      <c r="F2894" s="491"/>
      <c r="G2894" s="491"/>
      <c r="H2894" s="492"/>
      <c r="I2894" s="493"/>
      <c r="J2894" s="494" t="str">
        <f>IF(I2894="","I열의 환율적용방법 선택",IF(I2894="개별환율", "직접입력 하세요.", IF(OR(I2894="가중평균환율",I2894="송금환율"), "직접입력 하세요.", IF(I2894="원화집행", 1, IF(I2894="월별평균환율(미화)",VLOOKUP(MONTH(A2894),월별평균환율!$B$34:$D$45,2,0), IF(I2894="월별평균환율(현지화)",VLOOKUP(MONTH(A2894),월별평균환율!$B$34:$D$45,3,0)))))))</f>
        <v>I열의 환율적용방법 선택</v>
      </c>
      <c r="K2894" s="495">
        <f t="shared" si="45"/>
        <v>0</v>
      </c>
      <c r="L2894" s="491"/>
      <c r="M2894" s="496"/>
      <c r="N2894" s="496"/>
    </row>
    <row r="2895" spans="1:14" x14ac:dyDescent="0.3">
      <c r="A2895" s="490"/>
      <c r="B2895" s="490"/>
      <c r="C2895" s="673" t="e">
        <f>VLOOKUP(F2895,DB!$D$4:$G$403,4,FALSE)</f>
        <v>#N/A</v>
      </c>
      <c r="D2895" s="674" t="e">
        <f>VLOOKUP(F2895,DB!$D$4:$G$403,3,FALSE)</f>
        <v>#N/A</v>
      </c>
      <c r="E2895" s="675" t="e">
        <f>VLOOKUP(F2895,DB!$D$4:$G$403,2,FALSE)</f>
        <v>#N/A</v>
      </c>
      <c r="F2895" s="491"/>
      <c r="G2895" s="491"/>
      <c r="H2895" s="492"/>
      <c r="I2895" s="493"/>
      <c r="J2895" s="494" t="str">
        <f>IF(I2895="","I열의 환율적용방법 선택",IF(I2895="개별환율", "직접입력 하세요.", IF(OR(I2895="가중평균환율",I2895="송금환율"), "직접입력 하세요.", IF(I2895="원화집행", 1, IF(I2895="월별평균환율(미화)",VLOOKUP(MONTH(A2895),월별평균환율!$B$34:$D$45,2,0), IF(I2895="월별평균환율(현지화)",VLOOKUP(MONTH(A2895),월별평균환율!$B$34:$D$45,3,0)))))))</f>
        <v>I열의 환율적용방법 선택</v>
      </c>
      <c r="K2895" s="495">
        <f t="shared" si="45"/>
        <v>0</v>
      </c>
      <c r="L2895" s="491"/>
      <c r="M2895" s="496"/>
      <c r="N2895" s="496"/>
    </row>
    <row r="2896" spans="1:14" x14ac:dyDescent="0.3">
      <c r="A2896" s="490"/>
      <c r="B2896" s="490"/>
      <c r="C2896" s="673" t="e">
        <f>VLOOKUP(F2896,DB!$D$4:$G$403,4,FALSE)</f>
        <v>#N/A</v>
      </c>
      <c r="D2896" s="674" t="e">
        <f>VLOOKUP(F2896,DB!$D$4:$G$403,3,FALSE)</f>
        <v>#N/A</v>
      </c>
      <c r="E2896" s="675" t="e">
        <f>VLOOKUP(F2896,DB!$D$4:$G$403,2,FALSE)</f>
        <v>#N/A</v>
      </c>
      <c r="F2896" s="491"/>
      <c r="G2896" s="491"/>
      <c r="H2896" s="492"/>
      <c r="I2896" s="493"/>
      <c r="J2896" s="494" t="str">
        <f>IF(I2896="","I열의 환율적용방법 선택",IF(I2896="개별환율", "직접입력 하세요.", IF(OR(I2896="가중평균환율",I2896="송금환율"), "직접입력 하세요.", IF(I2896="원화집행", 1, IF(I2896="월별평균환율(미화)",VLOOKUP(MONTH(A2896),월별평균환율!$B$34:$D$45,2,0), IF(I2896="월별평균환율(현지화)",VLOOKUP(MONTH(A2896),월별평균환율!$B$34:$D$45,3,0)))))))</f>
        <v>I열의 환율적용방법 선택</v>
      </c>
      <c r="K2896" s="495">
        <f t="shared" si="45"/>
        <v>0</v>
      </c>
      <c r="L2896" s="491"/>
      <c r="M2896" s="496"/>
      <c r="N2896" s="496"/>
    </row>
    <row r="2897" spans="1:14" x14ac:dyDescent="0.3">
      <c r="A2897" s="490"/>
      <c r="B2897" s="490"/>
      <c r="C2897" s="673" t="e">
        <f>VLOOKUP(F2897,DB!$D$4:$G$403,4,FALSE)</f>
        <v>#N/A</v>
      </c>
      <c r="D2897" s="674" t="e">
        <f>VLOOKUP(F2897,DB!$D$4:$G$403,3,FALSE)</f>
        <v>#N/A</v>
      </c>
      <c r="E2897" s="675" t="e">
        <f>VLOOKUP(F2897,DB!$D$4:$G$403,2,FALSE)</f>
        <v>#N/A</v>
      </c>
      <c r="F2897" s="491"/>
      <c r="G2897" s="491"/>
      <c r="H2897" s="492"/>
      <c r="I2897" s="493"/>
      <c r="J2897" s="494" t="str">
        <f>IF(I2897="","I열의 환율적용방법 선택",IF(I2897="개별환율", "직접입력 하세요.", IF(OR(I2897="가중평균환율",I2897="송금환율"), "직접입력 하세요.", IF(I2897="원화집행", 1, IF(I2897="월별평균환율(미화)",VLOOKUP(MONTH(A2897),월별평균환율!$B$34:$D$45,2,0), IF(I2897="월별평균환율(현지화)",VLOOKUP(MONTH(A2897),월별평균환율!$B$34:$D$45,3,0)))))))</f>
        <v>I열의 환율적용방법 선택</v>
      </c>
      <c r="K2897" s="495">
        <f t="shared" si="45"/>
        <v>0</v>
      </c>
      <c r="L2897" s="491"/>
      <c r="M2897" s="496"/>
      <c r="N2897" s="496"/>
    </row>
    <row r="2898" spans="1:14" x14ac:dyDescent="0.3">
      <c r="A2898" s="490"/>
      <c r="B2898" s="490"/>
      <c r="C2898" s="673" t="e">
        <f>VLOOKUP(F2898,DB!$D$4:$G$403,4,FALSE)</f>
        <v>#N/A</v>
      </c>
      <c r="D2898" s="674" t="e">
        <f>VLOOKUP(F2898,DB!$D$4:$G$403,3,FALSE)</f>
        <v>#N/A</v>
      </c>
      <c r="E2898" s="675" t="e">
        <f>VLOOKUP(F2898,DB!$D$4:$G$403,2,FALSE)</f>
        <v>#N/A</v>
      </c>
      <c r="F2898" s="491"/>
      <c r="G2898" s="491"/>
      <c r="H2898" s="492"/>
      <c r="I2898" s="493"/>
      <c r="J2898" s="494" t="str">
        <f>IF(I2898="","I열의 환율적용방법 선택",IF(I2898="개별환율", "직접입력 하세요.", IF(OR(I2898="가중평균환율",I2898="송금환율"), "직접입력 하세요.", IF(I2898="원화집행", 1, IF(I2898="월별평균환율(미화)",VLOOKUP(MONTH(A2898),월별평균환율!$B$34:$D$45,2,0), IF(I2898="월별평균환율(현지화)",VLOOKUP(MONTH(A2898),월별평균환율!$B$34:$D$45,3,0)))))))</f>
        <v>I열의 환율적용방법 선택</v>
      </c>
      <c r="K2898" s="495">
        <f t="shared" si="45"/>
        <v>0</v>
      </c>
      <c r="L2898" s="491"/>
      <c r="M2898" s="496"/>
      <c r="N2898" s="496"/>
    </row>
    <row r="2899" spans="1:14" x14ac:dyDescent="0.3">
      <c r="A2899" s="490"/>
      <c r="B2899" s="490"/>
      <c r="C2899" s="673" t="e">
        <f>VLOOKUP(F2899,DB!$D$4:$G$403,4,FALSE)</f>
        <v>#N/A</v>
      </c>
      <c r="D2899" s="674" t="e">
        <f>VLOOKUP(F2899,DB!$D$4:$G$403,3,FALSE)</f>
        <v>#N/A</v>
      </c>
      <c r="E2899" s="675" t="e">
        <f>VLOOKUP(F2899,DB!$D$4:$G$403,2,FALSE)</f>
        <v>#N/A</v>
      </c>
      <c r="F2899" s="491"/>
      <c r="G2899" s="491"/>
      <c r="H2899" s="492"/>
      <c r="I2899" s="493"/>
      <c r="J2899" s="494" t="str">
        <f>IF(I2899="","I열의 환율적용방법 선택",IF(I2899="개별환율", "직접입력 하세요.", IF(OR(I2899="가중평균환율",I2899="송금환율"), "직접입력 하세요.", IF(I2899="원화집행", 1, IF(I2899="월별평균환율(미화)",VLOOKUP(MONTH(A2899),월별평균환율!$B$34:$D$45,2,0), IF(I2899="월별평균환율(현지화)",VLOOKUP(MONTH(A2899),월별평균환율!$B$34:$D$45,3,0)))))))</f>
        <v>I열의 환율적용방법 선택</v>
      </c>
      <c r="K2899" s="495">
        <f t="shared" si="45"/>
        <v>0</v>
      </c>
      <c r="L2899" s="491"/>
      <c r="M2899" s="496"/>
      <c r="N2899" s="496"/>
    </row>
    <row r="2900" spans="1:14" x14ac:dyDescent="0.3">
      <c r="A2900" s="490"/>
      <c r="B2900" s="490"/>
      <c r="C2900" s="673" t="e">
        <f>VLOOKUP(F2900,DB!$D$4:$G$403,4,FALSE)</f>
        <v>#N/A</v>
      </c>
      <c r="D2900" s="674" t="e">
        <f>VLOOKUP(F2900,DB!$D$4:$G$403,3,FALSE)</f>
        <v>#N/A</v>
      </c>
      <c r="E2900" s="675" t="e">
        <f>VLOOKUP(F2900,DB!$D$4:$G$403,2,FALSE)</f>
        <v>#N/A</v>
      </c>
      <c r="F2900" s="491"/>
      <c r="G2900" s="491"/>
      <c r="H2900" s="492"/>
      <c r="I2900" s="493"/>
      <c r="J2900" s="494" t="str">
        <f>IF(I2900="","I열의 환율적용방법 선택",IF(I2900="개별환율", "직접입력 하세요.", IF(OR(I2900="가중평균환율",I2900="송금환율"), "직접입력 하세요.", IF(I2900="원화집행", 1, IF(I2900="월별평균환율(미화)",VLOOKUP(MONTH(A2900),월별평균환율!$B$34:$D$45,2,0), IF(I2900="월별평균환율(현지화)",VLOOKUP(MONTH(A2900),월별평균환율!$B$34:$D$45,3,0)))))))</f>
        <v>I열의 환율적용방법 선택</v>
      </c>
      <c r="K2900" s="495">
        <f t="shared" si="45"/>
        <v>0</v>
      </c>
      <c r="L2900" s="491"/>
      <c r="M2900" s="496"/>
      <c r="N2900" s="496"/>
    </row>
    <row r="2901" spans="1:14" x14ac:dyDescent="0.3">
      <c r="A2901" s="490"/>
      <c r="B2901" s="490"/>
      <c r="C2901" s="673" t="e">
        <f>VLOOKUP(F2901,DB!$D$4:$G$403,4,FALSE)</f>
        <v>#N/A</v>
      </c>
      <c r="D2901" s="674" t="e">
        <f>VLOOKUP(F2901,DB!$D$4:$G$403,3,FALSE)</f>
        <v>#N/A</v>
      </c>
      <c r="E2901" s="675" t="e">
        <f>VLOOKUP(F2901,DB!$D$4:$G$403,2,FALSE)</f>
        <v>#N/A</v>
      </c>
      <c r="F2901" s="491"/>
      <c r="G2901" s="491"/>
      <c r="H2901" s="492"/>
      <c r="I2901" s="493"/>
      <c r="J2901" s="494" t="str">
        <f>IF(I2901="","I열의 환율적용방법 선택",IF(I2901="개별환율", "직접입력 하세요.", IF(OR(I2901="가중평균환율",I2901="송금환율"), "직접입력 하세요.", IF(I2901="원화집행", 1, IF(I2901="월별평균환율(미화)",VLOOKUP(MONTH(A2901),월별평균환율!$B$34:$D$45,2,0), IF(I2901="월별평균환율(현지화)",VLOOKUP(MONTH(A2901),월별평균환율!$B$34:$D$45,3,0)))))))</f>
        <v>I열의 환율적용방법 선택</v>
      </c>
      <c r="K2901" s="495">
        <f t="shared" si="45"/>
        <v>0</v>
      </c>
      <c r="L2901" s="491"/>
      <c r="M2901" s="496"/>
      <c r="N2901" s="496"/>
    </row>
    <row r="2902" spans="1:14" x14ac:dyDescent="0.3">
      <c r="A2902" s="490"/>
      <c r="B2902" s="490"/>
      <c r="C2902" s="673" t="e">
        <f>VLOOKUP(F2902,DB!$D$4:$G$403,4,FALSE)</f>
        <v>#N/A</v>
      </c>
      <c r="D2902" s="674" t="e">
        <f>VLOOKUP(F2902,DB!$D$4:$G$403,3,FALSE)</f>
        <v>#N/A</v>
      </c>
      <c r="E2902" s="675" t="e">
        <f>VLOOKUP(F2902,DB!$D$4:$G$403,2,FALSE)</f>
        <v>#N/A</v>
      </c>
      <c r="F2902" s="491"/>
      <c r="G2902" s="491"/>
      <c r="H2902" s="492"/>
      <c r="I2902" s="493"/>
      <c r="J2902" s="494" t="str">
        <f>IF(I2902="","I열의 환율적용방법 선택",IF(I2902="개별환율", "직접입력 하세요.", IF(OR(I2902="가중평균환율",I2902="송금환율"), "직접입력 하세요.", IF(I2902="원화집행", 1, IF(I2902="월별평균환율(미화)",VLOOKUP(MONTH(A2902),월별평균환율!$B$34:$D$45,2,0), IF(I2902="월별평균환율(현지화)",VLOOKUP(MONTH(A2902),월별평균환율!$B$34:$D$45,3,0)))))))</f>
        <v>I열의 환율적용방법 선택</v>
      </c>
      <c r="K2902" s="495">
        <f t="shared" si="45"/>
        <v>0</v>
      </c>
      <c r="L2902" s="491"/>
      <c r="M2902" s="496"/>
      <c r="N2902" s="496"/>
    </row>
    <row r="2903" spans="1:14" x14ac:dyDescent="0.3">
      <c r="A2903" s="490"/>
      <c r="B2903" s="490"/>
      <c r="C2903" s="673" t="e">
        <f>VLOOKUP(F2903,DB!$D$4:$G$403,4,FALSE)</f>
        <v>#N/A</v>
      </c>
      <c r="D2903" s="674" t="e">
        <f>VLOOKUP(F2903,DB!$D$4:$G$403,3,FALSE)</f>
        <v>#N/A</v>
      </c>
      <c r="E2903" s="675" t="e">
        <f>VLOOKUP(F2903,DB!$D$4:$G$403,2,FALSE)</f>
        <v>#N/A</v>
      </c>
      <c r="F2903" s="491"/>
      <c r="G2903" s="491"/>
      <c r="H2903" s="492"/>
      <c r="I2903" s="493"/>
      <c r="J2903" s="494" t="str">
        <f>IF(I2903="","I열의 환율적용방법 선택",IF(I2903="개별환율", "직접입력 하세요.", IF(OR(I2903="가중평균환율",I2903="송금환율"), "직접입력 하세요.", IF(I2903="원화집행", 1, IF(I2903="월별평균환율(미화)",VLOOKUP(MONTH(A2903),월별평균환율!$B$34:$D$45,2,0), IF(I2903="월별평균환율(현지화)",VLOOKUP(MONTH(A2903),월별평균환율!$B$34:$D$45,3,0)))))))</f>
        <v>I열의 환율적용방법 선택</v>
      </c>
      <c r="K2903" s="495">
        <f t="shared" si="45"/>
        <v>0</v>
      </c>
      <c r="L2903" s="491"/>
      <c r="M2903" s="496"/>
      <c r="N2903" s="496"/>
    </row>
    <row r="2904" spans="1:14" x14ac:dyDescent="0.3">
      <c r="A2904" s="490"/>
      <c r="B2904" s="490"/>
      <c r="C2904" s="673" t="e">
        <f>VLOOKUP(F2904,DB!$D$4:$G$403,4,FALSE)</f>
        <v>#N/A</v>
      </c>
      <c r="D2904" s="674" t="e">
        <f>VLOOKUP(F2904,DB!$D$4:$G$403,3,FALSE)</f>
        <v>#N/A</v>
      </c>
      <c r="E2904" s="675" t="e">
        <f>VLOOKUP(F2904,DB!$D$4:$G$403,2,FALSE)</f>
        <v>#N/A</v>
      </c>
      <c r="F2904" s="491"/>
      <c r="G2904" s="491"/>
      <c r="H2904" s="492"/>
      <c r="I2904" s="493"/>
      <c r="J2904" s="494" t="str">
        <f>IF(I2904="","I열의 환율적용방법 선택",IF(I2904="개별환율", "직접입력 하세요.", IF(OR(I2904="가중평균환율",I2904="송금환율"), "직접입력 하세요.", IF(I2904="원화집행", 1, IF(I2904="월별평균환율(미화)",VLOOKUP(MONTH(A2904),월별평균환율!$B$34:$D$45,2,0), IF(I2904="월별평균환율(현지화)",VLOOKUP(MONTH(A2904),월별평균환율!$B$34:$D$45,3,0)))))))</f>
        <v>I열의 환율적용방법 선택</v>
      </c>
      <c r="K2904" s="495">
        <f t="shared" si="45"/>
        <v>0</v>
      </c>
      <c r="L2904" s="491"/>
      <c r="M2904" s="496"/>
      <c r="N2904" s="496"/>
    </row>
    <row r="2905" spans="1:14" x14ac:dyDescent="0.3">
      <c r="A2905" s="490"/>
      <c r="B2905" s="490"/>
      <c r="C2905" s="673" t="e">
        <f>VLOOKUP(F2905,DB!$D$4:$G$403,4,FALSE)</f>
        <v>#N/A</v>
      </c>
      <c r="D2905" s="674" t="e">
        <f>VLOOKUP(F2905,DB!$D$4:$G$403,3,FALSE)</f>
        <v>#N/A</v>
      </c>
      <c r="E2905" s="675" t="e">
        <f>VLOOKUP(F2905,DB!$D$4:$G$403,2,FALSE)</f>
        <v>#N/A</v>
      </c>
      <c r="F2905" s="491"/>
      <c r="G2905" s="491"/>
      <c r="H2905" s="492"/>
      <c r="I2905" s="493"/>
      <c r="J2905" s="494" t="str">
        <f>IF(I2905="","I열의 환율적용방법 선택",IF(I2905="개별환율", "직접입력 하세요.", IF(OR(I2905="가중평균환율",I2905="송금환율"), "직접입력 하세요.", IF(I2905="원화집행", 1, IF(I2905="월별평균환율(미화)",VLOOKUP(MONTH(A2905),월별평균환율!$B$34:$D$45,2,0), IF(I2905="월별평균환율(현지화)",VLOOKUP(MONTH(A2905),월별평균환율!$B$34:$D$45,3,0)))))))</f>
        <v>I열의 환율적용방법 선택</v>
      </c>
      <c r="K2905" s="495">
        <f t="shared" si="45"/>
        <v>0</v>
      </c>
      <c r="L2905" s="491"/>
      <c r="M2905" s="496"/>
      <c r="N2905" s="496"/>
    </row>
    <row r="2906" spans="1:14" x14ac:dyDescent="0.3">
      <c r="A2906" s="490"/>
      <c r="B2906" s="490"/>
      <c r="C2906" s="673" t="e">
        <f>VLOOKUP(F2906,DB!$D$4:$G$403,4,FALSE)</f>
        <v>#N/A</v>
      </c>
      <c r="D2906" s="674" t="e">
        <f>VLOOKUP(F2906,DB!$D$4:$G$403,3,FALSE)</f>
        <v>#N/A</v>
      </c>
      <c r="E2906" s="675" t="e">
        <f>VLOOKUP(F2906,DB!$D$4:$G$403,2,FALSE)</f>
        <v>#N/A</v>
      </c>
      <c r="F2906" s="491"/>
      <c r="G2906" s="491"/>
      <c r="H2906" s="492"/>
      <c r="I2906" s="493"/>
      <c r="J2906" s="494" t="str">
        <f>IF(I2906="","I열의 환율적용방법 선택",IF(I2906="개별환율", "직접입력 하세요.", IF(OR(I2906="가중평균환율",I2906="송금환율"), "직접입력 하세요.", IF(I2906="원화집행", 1, IF(I2906="월별평균환율(미화)",VLOOKUP(MONTH(A2906),월별평균환율!$B$34:$D$45,2,0), IF(I2906="월별평균환율(현지화)",VLOOKUP(MONTH(A2906),월별평균환율!$B$34:$D$45,3,0)))))))</f>
        <v>I열의 환율적용방법 선택</v>
      </c>
      <c r="K2906" s="495">
        <f t="shared" si="45"/>
        <v>0</v>
      </c>
      <c r="L2906" s="491"/>
      <c r="M2906" s="496"/>
      <c r="N2906" s="496"/>
    </row>
    <row r="2907" spans="1:14" x14ac:dyDescent="0.3">
      <c r="A2907" s="490"/>
      <c r="B2907" s="490"/>
      <c r="C2907" s="673" t="e">
        <f>VLOOKUP(F2907,DB!$D$4:$G$403,4,FALSE)</f>
        <v>#N/A</v>
      </c>
      <c r="D2907" s="674" t="e">
        <f>VLOOKUP(F2907,DB!$D$4:$G$403,3,FALSE)</f>
        <v>#N/A</v>
      </c>
      <c r="E2907" s="675" t="e">
        <f>VLOOKUP(F2907,DB!$D$4:$G$403,2,FALSE)</f>
        <v>#N/A</v>
      </c>
      <c r="F2907" s="491"/>
      <c r="G2907" s="491"/>
      <c r="H2907" s="492"/>
      <c r="I2907" s="493"/>
      <c r="J2907" s="494" t="str">
        <f>IF(I2907="","I열의 환율적용방법 선택",IF(I2907="개별환율", "직접입력 하세요.", IF(OR(I2907="가중평균환율",I2907="송금환율"), "직접입력 하세요.", IF(I2907="원화집행", 1, IF(I2907="월별평균환율(미화)",VLOOKUP(MONTH(A2907),월별평균환율!$B$34:$D$45,2,0), IF(I2907="월별평균환율(현지화)",VLOOKUP(MONTH(A2907),월별평균환율!$B$34:$D$45,3,0)))))))</f>
        <v>I열의 환율적용방법 선택</v>
      </c>
      <c r="K2907" s="495">
        <f t="shared" si="45"/>
        <v>0</v>
      </c>
      <c r="L2907" s="491"/>
      <c r="M2907" s="496"/>
      <c r="N2907" s="496"/>
    </row>
    <row r="2908" spans="1:14" x14ac:dyDescent="0.3">
      <c r="A2908" s="490"/>
      <c r="B2908" s="490"/>
      <c r="C2908" s="673" t="e">
        <f>VLOOKUP(F2908,DB!$D$4:$G$403,4,FALSE)</f>
        <v>#N/A</v>
      </c>
      <c r="D2908" s="674" t="e">
        <f>VLOOKUP(F2908,DB!$D$4:$G$403,3,FALSE)</f>
        <v>#N/A</v>
      </c>
      <c r="E2908" s="675" t="e">
        <f>VLOOKUP(F2908,DB!$D$4:$G$403,2,FALSE)</f>
        <v>#N/A</v>
      </c>
      <c r="F2908" s="491"/>
      <c r="G2908" s="491"/>
      <c r="H2908" s="492"/>
      <c r="I2908" s="493"/>
      <c r="J2908" s="494" t="str">
        <f>IF(I2908="","I열의 환율적용방법 선택",IF(I2908="개별환율", "직접입력 하세요.", IF(OR(I2908="가중평균환율",I2908="송금환율"), "직접입력 하세요.", IF(I2908="원화집행", 1, IF(I2908="월별평균환율(미화)",VLOOKUP(MONTH(A2908),월별평균환율!$B$34:$D$45,2,0), IF(I2908="월별평균환율(현지화)",VLOOKUP(MONTH(A2908),월별평균환율!$B$34:$D$45,3,0)))))))</f>
        <v>I열의 환율적용방법 선택</v>
      </c>
      <c r="K2908" s="495">
        <f t="shared" si="45"/>
        <v>0</v>
      </c>
      <c r="L2908" s="491"/>
      <c r="M2908" s="496"/>
      <c r="N2908" s="496"/>
    </row>
    <row r="2909" spans="1:14" x14ac:dyDescent="0.3">
      <c r="A2909" s="490"/>
      <c r="B2909" s="490"/>
      <c r="C2909" s="673" t="e">
        <f>VLOOKUP(F2909,DB!$D$4:$G$403,4,FALSE)</f>
        <v>#N/A</v>
      </c>
      <c r="D2909" s="674" t="e">
        <f>VLOOKUP(F2909,DB!$D$4:$G$403,3,FALSE)</f>
        <v>#N/A</v>
      </c>
      <c r="E2909" s="675" t="e">
        <f>VLOOKUP(F2909,DB!$D$4:$G$403,2,FALSE)</f>
        <v>#N/A</v>
      </c>
      <c r="F2909" s="491"/>
      <c r="G2909" s="491"/>
      <c r="H2909" s="492"/>
      <c r="I2909" s="493"/>
      <c r="J2909" s="494" t="str">
        <f>IF(I2909="","I열의 환율적용방법 선택",IF(I2909="개별환율", "직접입력 하세요.", IF(OR(I2909="가중평균환율",I2909="송금환율"), "직접입력 하세요.", IF(I2909="원화집행", 1, IF(I2909="월별평균환율(미화)",VLOOKUP(MONTH(A2909),월별평균환율!$B$34:$D$45,2,0), IF(I2909="월별평균환율(현지화)",VLOOKUP(MONTH(A2909),월별평균환율!$B$34:$D$45,3,0)))))))</f>
        <v>I열의 환율적용방법 선택</v>
      </c>
      <c r="K2909" s="495">
        <f t="shared" si="45"/>
        <v>0</v>
      </c>
      <c r="L2909" s="491"/>
      <c r="M2909" s="496"/>
      <c r="N2909" s="496"/>
    </row>
    <row r="2910" spans="1:14" x14ac:dyDescent="0.3">
      <c r="A2910" s="490"/>
      <c r="B2910" s="490"/>
      <c r="C2910" s="673" t="e">
        <f>VLOOKUP(F2910,DB!$D$4:$G$403,4,FALSE)</f>
        <v>#N/A</v>
      </c>
      <c r="D2910" s="674" t="e">
        <f>VLOOKUP(F2910,DB!$D$4:$G$403,3,FALSE)</f>
        <v>#N/A</v>
      </c>
      <c r="E2910" s="675" t="e">
        <f>VLOOKUP(F2910,DB!$D$4:$G$403,2,FALSE)</f>
        <v>#N/A</v>
      </c>
      <c r="F2910" s="491"/>
      <c r="G2910" s="491"/>
      <c r="H2910" s="492"/>
      <c r="I2910" s="493"/>
      <c r="J2910" s="494" t="str">
        <f>IF(I2910="","I열의 환율적용방법 선택",IF(I2910="개별환율", "직접입력 하세요.", IF(OR(I2910="가중평균환율",I2910="송금환율"), "직접입력 하세요.", IF(I2910="원화집행", 1, IF(I2910="월별평균환율(미화)",VLOOKUP(MONTH(A2910),월별평균환율!$B$34:$D$45,2,0), IF(I2910="월별평균환율(현지화)",VLOOKUP(MONTH(A2910),월별평균환율!$B$34:$D$45,3,0)))))))</f>
        <v>I열의 환율적용방법 선택</v>
      </c>
      <c r="K2910" s="495">
        <f t="shared" si="45"/>
        <v>0</v>
      </c>
      <c r="L2910" s="491"/>
      <c r="M2910" s="496"/>
      <c r="N2910" s="496"/>
    </row>
    <row r="2911" spans="1:14" x14ac:dyDescent="0.3">
      <c r="A2911" s="490"/>
      <c r="B2911" s="490"/>
      <c r="C2911" s="673" t="e">
        <f>VLOOKUP(F2911,DB!$D$4:$G$403,4,FALSE)</f>
        <v>#N/A</v>
      </c>
      <c r="D2911" s="674" t="e">
        <f>VLOOKUP(F2911,DB!$D$4:$G$403,3,FALSE)</f>
        <v>#N/A</v>
      </c>
      <c r="E2911" s="675" t="e">
        <f>VLOOKUP(F2911,DB!$D$4:$G$403,2,FALSE)</f>
        <v>#N/A</v>
      </c>
      <c r="F2911" s="491"/>
      <c r="G2911" s="491"/>
      <c r="H2911" s="492"/>
      <c r="I2911" s="493"/>
      <c r="J2911" s="494" t="str">
        <f>IF(I2911="","I열의 환율적용방법 선택",IF(I2911="개별환율", "직접입력 하세요.", IF(OR(I2911="가중평균환율",I2911="송금환율"), "직접입력 하세요.", IF(I2911="원화집행", 1, IF(I2911="월별평균환율(미화)",VLOOKUP(MONTH(A2911),월별평균환율!$B$34:$D$45,2,0), IF(I2911="월별평균환율(현지화)",VLOOKUP(MONTH(A2911),월별평균환율!$B$34:$D$45,3,0)))))))</f>
        <v>I열의 환율적용방법 선택</v>
      </c>
      <c r="K2911" s="495">
        <f t="shared" si="45"/>
        <v>0</v>
      </c>
      <c r="L2911" s="491"/>
      <c r="M2911" s="496"/>
      <c r="N2911" s="496"/>
    </row>
    <row r="2912" spans="1:14" x14ac:dyDescent="0.3">
      <c r="A2912" s="490"/>
      <c r="B2912" s="490"/>
      <c r="C2912" s="673" t="e">
        <f>VLOOKUP(F2912,DB!$D$4:$G$403,4,FALSE)</f>
        <v>#N/A</v>
      </c>
      <c r="D2912" s="674" t="e">
        <f>VLOOKUP(F2912,DB!$D$4:$G$403,3,FALSE)</f>
        <v>#N/A</v>
      </c>
      <c r="E2912" s="675" t="e">
        <f>VLOOKUP(F2912,DB!$D$4:$G$403,2,FALSE)</f>
        <v>#N/A</v>
      </c>
      <c r="F2912" s="491"/>
      <c r="G2912" s="491"/>
      <c r="H2912" s="492"/>
      <c r="I2912" s="493"/>
      <c r="J2912" s="494" t="str">
        <f>IF(I2912="","I열의 환율적용방법 선택",IF(I2912="개별환율", "직접입력 하세요.", IF(OR(I2912="가중평균환율",I2912="송금환율"), "직접입력 하세요.", IF(I2912="원화집행", 1, IF(I2912="월별평균환율(미화)",VLOOKUP(MONTH(A2912),월별평균환율!$B$34:$D$45,2,0), IF(I2912="월별평균환율(현지화)",VLOOKUP(MONTH(A2912),월별평균환율!$B$34:$D$45,3,0)))))))</f>
        <v>I열의 환율적용방법 선택</v>
      </c>
      <c r="K2912" s="495">
        <f t="shared" si="45"/>
        <v>0</v>
      </c>
      <c r="L2912" s="491"/>
      <c r="M2912" s="496"/>
      <c r="N2912" s="496"/>
    </row>
    <row r="2913" spans="1:14" x14ac:dyDescent="0.3">
      <c r="A2913" s="490"/>
      <c r="B2913" s="490"/>
      <c r="C2913" s="673" t="e">
        <f>VLOOKUP(F2913,DB!$D$4:$G$403,4,FALSE)</f>
        <v>#N/A</v>
      </c>
      <c r="D2913" s="674" t="e">
        <f>VLOOKUP(F2913,DB!$D$4:$G$403,3,FALSE)</f>
        <v>#N/A</v>
      </c>
      <c r="E2913" s="675" t="e">
        <f>VLOOKUP(F2913,DB!$D$4:$G$403,2,FALSE)</f>
        <v>#N/A</v>
      </c>
      <c r="F2913" s="491"/>
      <c r="G2913" s="491"/>
      <c r="H2913" s="492"/>
      <c r="I2913" s="493"/>
      <c r="J2913" s="494" t="str">
        <f>IF(I2913="","I열의 환율적용방법 선택",IF(I2913="개별환율", "직접입력 하세요.", IF(OR(I2913="가중평균환율",I2913="송금환율"), "직접입력 하세요.", IF(I2913="원화집행", 1, IF(I2913="월별평균환율(미화)",VLOOKUP(MONTH(A2913),월별평균환율!$B$34:$D$45,2,0), IF(I2913="월별평균환율(현지화)",VLOOKUP(MONTH(A2913),월별평균환율!$B$34:$D$45,3,0)))))))</f>
        <v>I열의 환율적용방법 선택</v>
      </c>
      <c r="K2913" s="495">
        <f t="shared" si="45"/>
        <v>0</v>
      </c>
      <c r="L2913" s="491"/>
      <c r="M2913" s="496"/>
      <c r="N2913" s="496"/>
    </row>
    <row r="2914" spans="1:14" x14ac:dyDescent="0.3">
      <c r="A2914" s="490"/>
      <c r="B2914" s="490"/>
      <c r="C2914" s="673" t="e">
        <f>VLOOKUP(F2914,DB!$D$4:$G$403,4,FALSE)</f>
        <v>#N/A</v>
      </c>
      <c r="D2914" s="674" t="e">
        <f>VLOOKUP(F2914,DB!$D$4:$G$403,3,FALSE)</f>
        <v>#N/A</v>
      </c>
      <c r="E2914" s="675" t="e">
        <f>VLOOKUP(F2914,DB!$D$4:$G$403,2,FALSE)</f>
        <v>#N/A</v>
      </c>
      <c r="F2914" s="491"/>
      <c r="G2914" s="491"/>
      <c r="H2914" s="492"/>
      <c r="I2914" s="493"/>
      <c r="J2914" s="494" t="str">
        <f>IF(I2914="","I열의 환율적용방법 선택",IF(I2914="개별환율", "직접입력 하세요.", IF(OR(I2914="가중평균환율",I2914="송금환율"), "직접입력 하세요.", IF(I2914="원화집행", 1, IF(I2914="월별평균환율(미화)",VLOOKUP(MONTH(A2914),월별평균환율!$B$34:$D$45,2,0), IF(I2914="월별평균환율(현지화)",VLOOKUP(MONTH(A2914),월별평균환율!$B$34:$D$45,3,0)))))))</f>
        <v>I열의 환율적용방법 선택</v>
      </c>
      <c r="K2914" s="495">
        <f t="shared" si="45"/>
        <v>0</v>
      </c>
      <c r="L2914" s="491"/>
      <c r="M2914" s="496"/>
      <c r="N2914" s="496"/>
    </row>
    <row r="2915" spans="1:14" x14ac:dyDescent="0.3">
      <c r="A2915" s="490"/>
      <c r="B2915" s="490"/>
      <c r="C2915" s="673" t="e">
        <f>VLOOKUP(F2915,DB!$D$4:$G$403,4,FALSE)</f>
        <v>#N/A</v>
      </c>
      <c r="D2915" s="674" t="e">
        <f>VLOOKUP(F2915,DB!$D$4:$G$403,3,FALSE)</f>
        <v>#N/A</v>
      </c>
      <c r="E2915" s="675" t="e">
        <f>VLOOKUP(F2915,DB!$D$4:$G$403,2,FALSE)</f>
        <v>#N/A</v>
      </c>
      <c r="F2915" s="491"/>
      <c r="G2915" s="491"/>
      <c r="H2915" s="492"/>
      <c r="I2915" s="493"/>
      <c r="J2915" s="494" t="str">
        <f>IF(I2915="","I열의 환율적용방법 선택",IF(I2915="개별환율", "직접입력 하세요.", IF(OR(I2915="가중평균환율",I2915="송금환율"), "직접입력 하세요.", IF(I2915="원화집행", 1, IF(I2915="월별평균환율(미화)",VLOOKUP(MONTH(A2915),월별평균환율!$B$34:$D$45,2,0), IF(I2915="월별평균환율(현지화)",VLOOKUP(MONTH(A2915),월별평균환율!$B$34:$D$45,3,0)))))))</f>
        <v>I열의 환율적용방법 선택</v>
      </c>
      <c r="K2915" s="495">
        <f t="shared" si="45"/>
        <v>0</v>
      </c>
      <c r="L2915" s="491"/>
      <c r="M2915" s="496"/>
      <c r="N2915" s="496"/>
    </row>
    <row r="2916" spans="1:14" x14ac:dyDescent="0.3">
      <c r="A2916" s="490"/>
      <c r="B2916" s="490"/>
      <c r="C2916" s="673" t="e">
        <f>VLOOKUP(F2916,DB!$D$4:$G$403,4,FALSE)</f>
        <v>#N/A</v>
      </c>
      <c r="D2916" s="674" t="e">
        <f>VLOOKUP(F2916,DB!$D$4:$G$403,3,FALSE)</f>
        <v>#N/A</v>
      </c>
      <c r="E2916" s="675" t="e">
        <f>VLOOKUP(F2916,DB!$D$4:$G$403,2,FALSE)</f>
        <v>#N/A</v>
      </c>
      <c r="F2916" s="491"/>
      <c r="G2916" s="491"/>
      <c r="H2916" s="492"/>
      <c r="I2916" s="493"/>
      <c r="J2916" s="494" t="str">
        <f>IF(I2916="","I열의 환율적용방법 선택",IF(I2916="개별환율", "직접입력 하세요.", IF(OR(I2916="가중평균환율",I2916="송금환율"), "직접입력 하세요.", IF(I2916="원화집행", 1, IF(I2916="월별평균환율(미화)",VLOOKUP(MONTH(A2916),월별평균환율!$B$34:$D$45,2,0), IF(I2916="월별평균환율(현지화)",VLOOKUP(MONTH(A2916),월별평균환율!$B$34:$D$45,3,0)))))))</f>
        <v>I열의 환율적용방법 선택</v>
      </c>
      <c r="K2916" s="495">
        <f t="shared" si="45"/>
        <v>0</v>
      </c>
      <c r="L2916" s="491"/>
      <c r="M2916" s="496"/>
      <c r="N2916" s="496"/>
    </row>
    <row r="2917" spans="1:14" x14ac:dyDescent="0.3">
      <c r="A2917" s="490"/>
      <c r="B2917" s="490"/>
      <c r="C2917" s="673" t="e">
        <f>VLOOKUP(F2917,DB!$D$4:$G$403,4,FALSE)</f>
        <v>#N/A</v>
      </c>
      <c r="D2917" s="674" t="e">
        <f>VLOOKUP(F2917,DB!$D$4:$G$403,3,FALSE)</f>
        <v>#N/A</v>
      </c>
      <c r="E2917" s="675" t="e">
        <f>VLOOKUP(F2917,DB!$D$4:$G$403,2,FALSE)</f>
        <v>#N/A</v>
      </c>
      <c r="F2917" s="491"/>
      <c r="G2917" s="491"/>
      <c r="H2917" s="492"/>
      <c r="I2917" s="493"/>
      <c r="J2917" s="494" t="str">
        <f>IF(I2917="","I열의 환율적용방법 선택",IF(I2917="개별환율", "직접입력 하세요.", IF(OR(I2917="가중평균환율",I2917="송금환율"), "직접입력 하세요.", IF(I2917="원화집행", 1, IF(I2917="월별평균환율(미화)",VLOOKUP(MONTH(A2917),월별평균환율!$B$34:$D$45,2,0), IF(I2917="월별평균환율(현지화)",VLOOKUP(MONTH(A2917),월별평균환율!$B$34:$D$45,3,0)))))))</f>
        <v>I열의 환율적용방법 선택</v>
      </c>
      <c r="K2917" s="495">
        <f t="shared" si="45"/>
        <v>0</v>
      </c>
      <c r="L2917" s="491"/>
      <c r="M2917" s="496"/>
      <c r="N2917" s="496"/>
    </row>
    <row r="2918" spans="1:14" x14ac:dyDescent="0.3">
      <c r="A2918" s="490"/>
      <c r="B2918" s="490"/>
      <c r="C2918" s="673" t="e">
        <f>VLOOKUP(F2918,DB!$D$4:$G$403,4,FALSE)</f>
        <v>#N/A</v>
      </c>
      <c r="D2918" s="674" t="e">
        <f>VLOOKUP(F2918,DB!$D$4:$G$403,3,FALSE)</f>
        <v>#N/A</v>
      </c>
      <c r="E2918" s="675" t="e">
        <f>VLOOKUP(F2918,DB!$D$4:$G$403,2,FALSE)</f>
        <v>#N/A</v>
      </c>
      <c r="F2918" s="491"/>
      <c r="G2918" s="491"/>
      <c r="H2918" s="492"/>
      <c r="I2918" s="493"/>
      <c r="J2918" s="494" t="str">
        <f>IF(I2918="","I열의 환율적용방법 선택",IF(I2918="개별환율", "직접입력 하세요.", IF(OR(I2918="가중평균환율",I2918="송금환율"), "직접입력 하세요.", IF(I2918="원화집행", 1, IF(I2918="월별평균환율(미화)",VLOOKUP(MONTH(A2918),월별평균환율!$B$34:$D$45,2,0), IF(I2918="월별평균환율(현지화)",VLOOKUP(MONTH(A2918),월별평균환율!$B$34:$D$45,3,0)))))))</f>
        <v>I열의 환율적용방법 선택</v>
      </c>
      <c r="K2918" s="495">
        <f t="shared" si="45"/>
        <v>0</v>
      </c>
      <c r="L2918" s="491"/>
      <c r="M2918" s="496"/>
      <c r="N2918" s="496"/>
    </row>
    <row r="2919" spans="1:14" x14ac:dyDescent="0.3">
      <c r="A2919" s="490"/>
      <c r="B2919" s="490"/>
      <c r="C2919" s="673" t="e">
        <f>VLOOKUP(F2919,DB!$D$4:$G$403,4,FALSE)</f>
        <v>#N/A</v>
      </c>
      <c r="D2919" s="674" t="e">
        <f>VLOOKUP(F2919,DB!$D$4:$G$403,3,FALSE)</f>
        <v>#N/A</v>
      </c>
      <c r="E2919" s="675" t="e">
        <f>VLOOKUP(F2919,DB!$D$4:$G$403,2,FALSE)</f>
        <v>#N/A</v>
      </c>
      <c r="F2919" s="491"/>
      <c r="G2919" s="491"/>
      <c r="H2919" s="492"/>
      <c r="I2919" s="493"/>
      <c r="J2919" s="494" t="str">
        <f>IF(I2919="","I열의 환율적용방법 선택",IF(I2919="개별환율", "직접입력 하세요.", IF(OR(I2919="가중평균환율",I2919="송금환율"), "직접입력 하세요.", IF(I2919="원화집행", 1, IF(I2919="월별평균환율(미화)",VLOOKUP(MONTH(A2919),월별평균환율!$B$34:$D$45,2,0), IF(I2919="월별평균환율(현지화)",VLOOKUP(MONTH(A2919),월별평균환율!$B$34:$D$45,3,0)))))))</f>
        <v>I열의 환율적용방법 선택</v>
      </c>
      <c r="K2919" s="495">
        <f t="shared" si="45"/>
        <v>0</v>
      </c>
      <c r="L2919" s="491"/>
      <c r="M2919" s="496"/>
      <c r="N2919" s="496"/>
    </row>
    <row r="2920" spans="1:14" x14ac:dyDescent="0.3">
      <c r="A2920" s="490"/>
      <c r="B2920" s="490"/>
      <c r="C2920" s="673" t="e">
        <f>VLOOKUP(F2920,DB!$D$4:$G$403,4,FALSE)</f>
        <v>#N/A</v>
      </c>
      <c r="D2920" s="674" t="e">
        <f>VLOOKUP(F2920,DB!$D$4:$G$403,3,FALSE)</f>
        <v>#N/A</v>
      </c>
      <c r="E2920" s="675" t="e">
        <f>VLOOKUP(F2920,DB!$D$4:$G$403,2,FALSE)</f>
        <v>#N/A</v>
      </c>
      <c r="F2920" s="491"/>
      <c r="G2920" s="491"/>
      <c r="H2920" s="492"/>
      <c r="I2920" s="493"/>
      <c r="J2920" s="494" t="str">
        <f>IF(I2920="","I열의 환율적용방법 선택",IF(I2920="개별환율", "직접입력 하세요.", IF(OR(I2920="가중평균환율",I2920="송금환율"), "직접입력 하세요.", IF(I2920="원화집행", 1, IF(I2920="월별평균환율(미화)",VLOOKUP(MONTH(A2920),월별평균환율!$B$34:$D$45,2,0), IF(I2920="월별평균환율(현지화)",VLOOKUP(MONTH(A2920),월별평균환율!$B$34:$D$45,3,0)))))))</f>
        <v>I열의 환율적용방법 선택</v>
      </c>
      <c r="K2920" s="495">
        <f t="shared" si="45"/>
        <v>0</v>
      </c>
      <c r="L2920" s="491"/>
      <c r="M2920" s="496"/>
      <c r="N2920" s="496"/>
    </row>
    <row r="2921" spans="1:14" x14ac:dyDescent="0.3">
      <c r="A2921" s="490"/>
      <c r="B2921" s="490"/>
      <c r="C2921" s="673" t="e">
        <f>VLOOKUP(F2921,DB!$D$4:$G$403,4,FALSE)</f>
        <v>#N/A</v>
      </c>
      <c r="D2921" s="674" t="e">
        <f>VLOOKUP(F2921,DB!$D$4:$G$403,3,FALSE)</f>
        <v>#N/A</v>
      </c>
      <c r="E2921" s="675" t="e">
        <f>VLOOKUP(F2921,DB!$D$4:$G$403,2,FALSE)</f>
        <v>#N/A</v>
      </c>
      <c r="F2921" s="491"/>
      <c r="G2921" s="491"/>
      <c r="H2921" s="492"/>
      <c r="I2921" s="493"/>
      <c r="J2921" s="494" t="str">
        <f>IF(I2921="","I열의 환율적용방법 선택",IF(I2921="개별환율", "직접입력 하세요.", IF(OR(I2921="가중평균환율",I2921="송금환율"), "직접입력 하세요.", IF(I2921="원화집행", 1, IF(I2921="월별평균환율(미화)",VLOOKUP(MONTH(A2921),월별평균환율!$B$34:$D$45,2,0), IF(I2921="월별평균환율(현지화)",VLOOKUP(MONTH(A2921),월별평균환율!$B$34:$D$45,3,0)))))))</f>
        <v>I열의 환율적용방법 선택</v>
      </c>
      <c r="K2921" s="495">
        <f t="shared" si="45"/>
        <v>0</v>
      </c>
      <c r="L2921" s="491"/>
      <c r="M2921" s="496"/>
      <c r="N2921" s="496"/>
    </row>
    <row r="2922" spans="1:14" x14ac:dyDescent="0.3">
      <c r="A2922" s="490"/>
      <c r="B2922" s="490"/>
      <c r="C2922" s="673" t="e">
        <f>VLOOKUP(F2922,DB!$D$4:$G$403,4,FALSE)</f>
        <v>#N/A</v>
      </c>
      <c r="D2922" s="674" t="e">
        <f>VLOOKUP(F2922,DB!$D$4:$G$403,3,FALSE)</f>
        <v>#N/A</v>
      </c>
      <c r="E2922" s="675" t="e">
        <f>VLOOKUP(F2922,DB!$D$4:$G$403,2,FALSE)</f>
        <v>#N/A</v>
      </c>
      <c r="F2922" s="491"/>
      <c r="G2922" s="491"/>
      <c r="H2922" s="492"/>
      <c r="I2922" s="493"/>
      <c r="J2922" s="494" t="str">
        <f>IF(I2922="","I열의 환율적용방법 선택",IF(I2922="개별환율", "직접입력 하세요.", IF(OR(I2922="가중평균환율",I2922="송금환율"), "직접입력 하세요.", IF(I2922="원화집행", 1, IF(I2922="월별평균환율(미화)",VLOOKUP(MONTH(A2922),월별평균환율!$B$34:$D$45,2,0), IF(I2922="월별평균환율(현지화)",VLOOKUP(MONTH(A2922),월별평균환율!$B$34:$D$45,3,0)))))))</f>
        <v>I열의 환율적용방법 선택</v>
      </c>
      <c r="K2922" s="495">
        <f t="shared" si="45"/>
        <v>0</v>
      </c>
      <c r="L2922" s="491"/>
      <c r="M2922" s="496"/>
      <c r="N2922" s="496"/>
    </row>
    <row r="2923" spans="1:14" x14ac:dyDescent="0.3">
      <c r="A2923" s="490"/>
      <c r="B2923" s="490"/>
      <c r="C2923" s="673" t="e">
        <f>VLOOKUP(F2923,DB!$D$4:$G$403,4,FALSE)</f>
        <v>#N/A</v>
      </c>
      <c r="D2923" s="674" t="e">
        <f>VLOOKUP(F2923,DB!$D$4:$G$403,3,FALSE)</f>
        <v>#N/A</v>
      </c>
      <c r="E2923" s="675" t="e">
        <f>VLOOKUP(F2923,DB!$D$4:$G$403,2,FALSE)</f>
        <v>#N/A</v>
      </c>
      <c r="F2923" s="491"/>
      <c r="G2923" s="491"/>
      <c r="H2923" s="492"/>
      <c r="I2923" s="493"/>
      <c r="J2923" s="494" t="str">
        <f>IF(I2923="","I열의 환율적용방법 선택",IF(I2923="개별환율", "직접입력 하세요.", IF(OR(I2923="가중평균환율",I2923="송금환율"), "직접입력 하세요.", IF(I2923="원화집행", 1, IF(I2923="월별평균환율(미화)",VLOOKUP(MONTH(A2923),월별평균환율!$B$34:$D$45,2,0), IF(I2923="월별평균환율(현지화)",VLOOKUP(MONTH(A2923),월별평균환율!$B$34:$D$45,3,0)))))))</f>
        <v>I열의 환율적용방법 선택</v>
      </c>
      <c r="K2923" s="495">
        <f t="shared" si="45"/>
        <v>0</v>
      </c>
      <c r="L2923" s="491"/>
      <c r="M2923" s="496"/>
      <c r="N2923" s="496"/>
    </row>
    <row r="2924" spans="1:14" x14ac:dyDescent="0.3">
      <c r="A2924" s="490"/>
      <c r="B2924" s="490"/>
      <c r="C2924" s="673" t="e">
        <f>VLOOKUP(F2924,DB!$D$4:$G$403,4,FALSE)</f>
        <v>#N/A</v>
      </c>
      <c r="D2924" s="674" t="e">
        <f>VLOOKUP(F2924,DB!$D$4:$G$403,3,FALSE)</f>
        <v>#N/A</v>
      </c>
      <c r="E2924" s="675" t="e">
        <f>VLOOKUP(F2924,DB!$D$4:$G$403,2,FALSE)</f>
        <v>#N/A</v>
      </c>
      <c r="F2924" s="491"/>
      <c r="G2924" s="491"/>
      <c r="H2924" s="492"/>
      <c r="I2924" s="493"/>
      <c r="J2924" s="494" t="str">
        <f>IF(I2924="","I열의 환율적용방법 선택",IF(I2924="개별환율", "직접입력 하세요.", IF(OR(I2924="가중평균환율",I2924="송금환율"), "직접입력 하세요.", IF(I2924="원화집행", 1, IF(I2924="월별평균환율(미화)",VLOOKUP(MONTH(A2924),월별평균환율!$B$34:$D$45,2,0), IF(I2924="월별평균환율(현지화)",VLOOKUP(MONTH(A2924),월별평균환율!$B$34:$D$45,3,0)))))))</f>
        <v>I열의 환율적용방법 선택</v>
      </c>
      <c r="K2924" s="495">
        <f t="shared" si="45"/>
        <v>0</v>
      </c>
      <c r="L2924" s="491"/>
      <c r="M2924" s="496"/>
      <c r="N2924" s="496"/>
    </row>
    <row r="2925" spans="1:14" x14ac:dyDescent="0.3">
      <c r="A2925" s="490"/>
      <c r="B2925" s="490"/>
      <c r="C2925" s="673" t="e">
        <f>VLOOKUP(F2925,DB!$D$4:$G$403,4,FALSE)</f>
        <v>#N/A</v>
      </c>
      <c r="D2925" s="674" t="e">
        <f>VLOOKUP(F2925,DB!$D$4:$G$403,3,FALSE)</f>
        <v>#N/A</v>
      </c>
      <c r="E2925" s="675" t="e">
        <f>VLOOKUP(F2925,DB!$D$4:$G$403,2,FALSE)</f>
        <v>#N/A</v>
      </c>
      <c r="F2925" s="491"/>
      <c r="G2925" s="491"/>
      <c r="H2925" s="492"/>
      <c r="I2925" s="493"/>
      <c r="J2925" s="494" t="str">
        <f>IF(I2925="","I열의 환율적용방법 선택",IF(I2925="개별환율", "직접입력 하세요.", IF(OR(I2925="가중평균환율",I2925="송금환율"), "직접입력 하세요.", IF(I2925="원화집행", 1, IF(I2925="월별평균환율(미화)",VLOOKUP(MONTH(A2925),월별평균환율!$B$34:$D$45,2,0), IF(I2925="월별평균환율(현지화)",VLOOKUP(MONTH(A2925),월별평균환율!$B$34:$D$45,3,0)))))))</f>
        <v>I열의 환율적용방법 선택</v>
      </c>
      <c r="K2925" s="495">
        <f t="shared" si="45"/>
        <v>0</v>
      </c>
      <c r="L2925" s="491"/>
      <c r="M2925" s="496"/>
      <c r="N2925" s="496"/>
    </row>
    <row r="2926" spans="1:14" x14ac:dyDescent="0.3">
      <c r="A2926" s="490"/>
      <c r="B2926" s="490"/>
      <c r="C2926" s="673" t="e">
        <f>VLOOKUP(F2926,DB!$D$4:$G$403,4,FALSE)</f>
        <v>#N/A</v>
      </c>
      <c r="D2926" s="674" t="e">
        <f>VLOOKUP(F2926,DB!$D$4:$G$403,3,FALSE)</f>
        <v>#N/A</v>
      </c>
      <c r="E2926" s="675" t="e">
        <f>VLOOKUP(F2926,DB!$D$4:$G$403,2,FALSE)</f>
        <v>#N/A</v>
      </c>
      <c r="F2926" s="491"/>
      <c r="G2926" s="491"/>
      <c r="H2926" s="492"/>
      <c r="I2926" s="493"/>
      <c r="J2926" s="494" t="str">
        <f>IF(I2926="","I열의 환율적용방법 선택",IF(I2926="개별환율", "직접입력 하세요.", IF(OR(I2926="가중평균환율",I2926="송금환율"), "직접입력 하세요.", IF(I2926="원화집행", 1, IF(I2926="월별평균환율(미화)",VLOOKUP(MONTH(A2926),월별평균환율!$B$34:$D$45,2,0), IF(I2926="월별평균환율(현지화)",VLOOKUP(MONTH(A2926),월별평균환율!$B$34:$D$45,3,0)))))))</f>
        <v>I열의 환율적용방법 선택</v>
      </c>
      <c r="K2926" s="495">
        <f t="shared" si="45"/>
        <v>0</v>
      </c>
      <c r="L2926" s="491"/>
      <c r="M2926" s="496"/>
      <c r="N2926" s="496"/>
    </row>
    <row r="2927" spans="1:14" x14ac:dyDescent="0.3">
      <c r="A2927" s="490"/>
      <c r="B2927" s="490"/>
      <c r="C2927" s="673" t="e">
        <f>VLOOKUP(F2927,DB!$D$4:$G$403,4,FALSE)</f>
        <v>#N/A</v>
      </c>
      <c r="D2927" s="674" t="e">
        <f>VLOOKUP(F2927,DB!$D$4:$G$403,3,FALSE)</f>
        <v>#N/A</v>
      </c>
      <c r="E2927" s="675" t="e">
        <f>VLOOKUP(F2927,DB!$D$4:$G$403,2,FALSE)</f>
        <v>#N/A</v>
      </c>
      <c r="F2927" s="491"/>
      <c r="G2927" s="491"/>
      <c r="H2927" s="492"/>
      <c r="I2927" s="493"/>
      <c r="J2927" s="494" t="str">
        <f>IF(I2927="","I열의 환율적용방법 선택",IF(I2927="개별환율", "직접입력 하세요.", IF(OR(I2927="가중평균환율",I2927="송금환율"), "직접입력 하세요.", IF(I2927="원화집행", 1, IF(I2927="월별평균환율(미화)",VLOOKUP(MONTH(A2927),월별평균환율!$B$34:$D$45,2,0), IF(I2927="월별평균환율(현지화)",VLOOKUP(MONTH(A2927),월별평균환율!$B$34:$D$45,3,0)))))))</f>
        <v>I열의 환율적용방법 선택</v>
      </c>
      <c r="K2927" s="495">
        <f t="shared" si="45"/>
        <v>0</v>
      </c>
      <c r="L2927" s="491"/>
      <c r="M2927" s="496"/>
      <c r="N2927" s="496"/>
    </row>
    <row r="2928" spans="1:14" x14ac:dyDescent="0.3">
      <c r="A2928" s="490"/>
      <c r="B2928" s="490"/>
      <c r="C2928" s="673" t="e">
        <f>VLOOKUP(F2928,DB!$D$4:$G$403,4,FALSE)</f>
        <v>#N/A</v>
      </c>
      <c r="D2928" s="674" t="e">
        <f>VLOOKUP(F2928,DB!$D$4:$G$403,3,FALSE)</f>
        <v>#N/A</v>
      </c>
      <c r="E2928" s="675" t="e">
        <f>VLOOKUP(F2928,DB!$D$4:$G$403,2,FALSE)</f>
        <v>#N/A</v>
      </c>
      <c r="F2928" s="491"/>
      <c r="G2928" s="491"/>
      <c r="H2928" s="492"/>
      <c r="I2928" s="493"/>
      <c r="J2928" s="494" t="str">
        <f>IF(I2928="","I열의 환율적용방법 선택",IF(I2928="개별환율", "직접입력 하세요.", IF(OR(I2928="가중평균환율",I2928="송금환율"), "직접입력 하세요.", IF(I2928="원화집행", 1, IF(I2928="월별평균환율(미화)",VLOOKUP(MONTH(A2928),월별평균환율!$B$34:$D$45,2,0), IF(I2928="월별평균환율(현지화)",VLOOKUP(MONTH(A2928),월별평균환율!$B$34:$D$45,3,0)))))))</f>
        <v>I열의 환율적용방법 선택</v>
      </c>
      <c r="K2928" s="495">
        <f t="shared" si="45"/>
        <v>0</v>
      </c>
      <c r="L2928" s="491"/>
      <c r="M2928" s="496"/>
      <c r="N2928" s="496"/>
    </row>
    <row r="2929" spans="1:14" x14ac:dyDescent="0.3">
      <c r="A2929" s="490"/>
      <c r="B2929" s="490"/>
      <c r="C2929" s="673" t="e">
        <f>VLOOKUP(F2929,DB!$D$4:$G$403,4,FALSE)</f>
        <v>#N/A</v>
      </c>
      <c r="D2929" s="674" t="e">
        <f>VLOOKUP(F2929,DB!$D$4:$G$403,3,FALSE)</f>
        <v>#N/A</v>
      </c>
      <c r="E2929" s="675" t="e">
        <f>VLOOKUP(F2929,DB!$D$4:$G$403,2,FALSE)</f>
        <v>#N/A</v>
      </c>
      <c r="F2929" s="491"/>
      <c r="G2929" s="491"/>
      <c r="H2929" s="492"/>
      <c r="I2929" s="493"/>
      <c r="J2929" s="494" t="str">
        <f>IF(I2929="","I열의 환율적용방법 선택",IF(I2929="개별환율", "직접입력 하세요.", IF(OR(I2929="가중평균환율",I2929="송금환율"), "직접입력 하세요.", IF(I2929="원화집행", 1, IF(I2929="월별평균환율(미화)",VLOOKUP(MONTH(A2929),월별평균환율!$B$34:$D$45,2,0), IF(I2929="월별평균환율(현지화)",VLOOKUP(MONTH(A2929),월별평균환율!$B$34:$D$45,3,0)))))))</f>
        <v>I열의 환율적용방법 선택</v>
      </c>
      <c r="K2929" s="495">
        <f t="shared" si="45"/>
        <v>0</v>
      </c>
      <c r="L2929" s="491"/>
      <c r="M2929" s="496"/>
      <c r="N2929" s="496"/>
    </row>
    <row r="2930" spans="1:14" x14ac:dyDescent="0.3">
      <c r="A2930" s="490"/>
      <c r="B2930" s="490"/>
      <c r="C2930" s="673" t="e">
        <f>VLOOKUP(F2930,DB!$D$4:$G$403,4,FALSE)</f>
        <v>#N/A</v>
      </c>
      <c r="D2930" s="674" t="e">
        <f>VLOOKUP(F2930,DB!$D$4:$G$403,3,FALSE)</f>
        <v>#N/A</v>
      </c>
      <c r="E2930" s="675" t="e">
        <f>VLOOKUP(F2930,DB!$D$4:$G$403,2,FALSE)</f>
        <v>#N/A</v>
      </c>
      <c r="F2930" s="491"/>
      <c r="G2930" s="491"/>
      <c r="H2930" s="492"/>
      <c r="I2930" s="493"/>
      <c r="J2930" s="494" t="str">
        <f>IF(I2930="","I열의 환율적용방법 선택",IF(I2930="개별환율", "직접입력 하세요.", IF(OR(I2930="가중평균환율",I2930="송금환율"), "직접입력 하세요.", IF(I2930="원화집행", 1, IF(I2930="월별평균환율(미화)",VLOOKUP(MONTH(A2930),월별평균환율!$B$34:$D$45,2,0), IF(I2930="월별평균환율(현지화)",VLOOKUP(MONTH(A2930),월별평균환율!$B$34:$D$45,3,0)))))))</f>
        <v>I열의 환율적용방법 선택</v>
      </c>
      <c r="K2930" s="495">
        <f t="shared" si="45"/>
        <v>0</v>
      </c>
      <c r="L2930" s="491"/>
      <c r="M2930" s="496"/>
      <c r="N2930" s="496"/>
    </row>
    <row r="2931" spans="1:14" x14ac:dyDescent="0.3">
      <c r="A2931" s="490"/>
      <c r="B2931" s="490"/>
      <c r="C2931" s="673" t="e">
        <f>VLOOKUP(F2931,DB!$D$4:$G$403,4,FALSE)</f>
        <v>#N/A</v>
      </c>
      <c r="D2931" s="674" t="e">
        <f>VLOOKUP(F2931,DB!$D$4:$G$403,3,FALSE)</f>
        <v>#N/A</v>
      </c>
      <c r="E2931" s="675" t="e">
        <f>VLOOKUP(F2931,DB!$D$4:$G$403,2,FALSE)</f>
        <v>#N/A</v>
      </c>
      <c r="F2931" s="491"/>
      <c r="G2931" s="491"/>
      <c r="H2931" s="492"/>
      <c r="I2931" s="493"/>
      <c r="J2931" s="494" t="str">
        <f>IF(I2931="","I열의 환율적용방법 선택",IF(I2931="개별환율", "직접입력 하세요.", IF(OR(I2931="가중평균환율",I2931="송금환율"), "직접입력 하세요.", IF(I2931="원화집행", 1, IF(I2931="월별평균환율(미화)",VLOOKUP(MONTH(A2931),월별평균환율!$B$34:$D$45,2,0), IF(I2931="월별평균환율(현지화)",VLOOKUP(MONTH(A2931),월별평균환율!$B$34:$D$45,3,0)))))))</f>
        <v>I열의 환율적용방법 선택</v>
      </c>
      <c r="K2931" s="495">
        <f t="shared" si="45"/>
        <v>0</v>
      </c>
      <c r="L2931" s="491"/>
      <c r="M2931" s="496"/>
      <c r="N2931" s="496"/>
    </row>
    <row r="2932" spans="1:14" x14ac:dyDescent="0.3">
      <c r="A2932" s="490"/>
      <c r="B2932" s="490"/>
      <c r="C2932" s="673" t="e">
        <f>VLOOKUP(F2932,DB!$D$4:$G$403,4,FALSE)</f>
        <v>#N/A</v>
      </c>
      <c r="D2932" s="674" t="e">
        <f>VLOOKUP(F2932,DB!$D$4:$G$403,3,FALSE)</f>
        <v>#N/A</v>
      </c>
      <c r="E2932" s="675" t="e">
        <f>VLOOKUP(F2932,DB!$D$4:$G$403,2,FALSE)</f>
        <v>#N/A</v>
      </c>
      <c r="F2932" s="491"/>
      <c r="G2932" s="491"/>
      <c r="H2932" s="492"/>
      <c r="I2932" s="493"/>
      <c r="J2932" s="494" t="str">
        <f>IF(I2932="","I열의 환율적용방법 선택",IF(I2932="개별환율", "직접입력 하세요.", IF(OR(I2932="가중평균환율",I2932="송금환율"), "직접입력 하세요.", IF(I2932="원화집행", 1, IF(I2932="월별평균환율(미화)",VLOOKUP(MONTH(A2932),월별평균환율!$B$34:$D$45,2,0), IF(I2932="월별평균환율(현지화)",VLOOKUP(MONTH(A2932),월별평균환율!$B$34:$D$45,3,0)))))))</f>
        <v>I열의 환율적용방법 선택</v>
      </c>
      <c r="K2932" s="495">
        <f t="shared" si="45"/>
        <v>0</v>
      </c>
      <c r="L2932" s="491"/>
      <c r="M2932" s="496"/>
      <c r="N2932" s="496"/>
    </row>
    <row r="2933" spans="1:14" x14ac:dyDescent="0.3">
      <c r="A2933" s="490"/>
      <c r="B2933" s="490"/>
      <c r="C2933" s="673" t="e">
        <f>VLOOKUP(F2933,DB!$D$4:$G$403,4,FALSE)</f>
        <v>#N/A</v>
      </c>
      <c r="D2933" s="674" t="e">
        <f>VLOOKUP(F2933,DB!$D$4:$G$403,3,FALSE)</f>
        <v>#N/A</v>
      </c>
      <c r="E2933" s="675" t="e">
        <f>VLOOKUP(F2933,DB!$D$4:$G$403,2,FALSE)</f>
        <v>#N/A</v>
      </c>
      <c r="F2933" s="491"/>
      <c r="G2933" s="491"/>
      <c r="H2933" s="492"/>
      <c r="I2933" s="493"/>
      <c r="J2933" s="494" t="str">
        <f>IF(I2933="","I열의 환율적용방법 선택",IF(I2933="개별환율", "직접입력 하세요.", IF(OR(I2933="가중평균환율",I2933="송금환율"), "직접입력 하세요.", IF(I2933="원화집행", 1, IF(I2933="월별평균환율(미화)",VLOOKUP(MONTH(A2933),월별평균환율!$B$34:$D$45,2,0), IF(I2933="월별평균환율(현지화)",VLOOKUP(MONTH(A2933),월별평균환율!$B$34:$D$45,3,0)))))))</f>
        <v>I열의 환율적용방법 선택</v>
      </c>
      <c r="K2933" s="495">
        <f t="shared" si="45"/>
        <v>0</v>
      </c>
      <c r="L2933" s="491"/>
      <c r="M2933" s="496"/>
      <c r="N2933" s="496"/>
    </row>
    <row r="2934" spans="1:14" x14ac:dyDescent="0.3">
      <c r="A2934" s="490"/>
      <c r="B2934" s="490"/>
      <c r="C2934" s="673" t="e">
        <f>VLOOKUP(F2934,DB!$D$4:$G$403,4,FALSE)</f>
        <v>#N/A</v>
      </c>
      <c r="D2934" s="674" t="e">
        <f>VLOOKUP(F2934,DB!$D$4:$G$403,3,FALSE)</f>
        <v>#N/A</v>
      </c>
      <c r="E2934" s="675" t="e">
        <f>VLOOKUP(F2934,DB!$D$4:$G$403,2,FALSE)</f>
        <v>#N/A</v>
      </c>
      <c r="F2934" s="491"/>
      <c r="G2934" s="491"/>
      <c r="H2934" s="492"/>
      <c r="I2934" s="493"/>
      <c r="J2934" s="494" t="str">
        <f>IF(I2934="","I열의 환율적용방법 선택",IF(I2934="개별환율", "직접입력 하세요.", IF(OR(I2934="가중평균환율",I2934="송금환율"), "직접입력 하세요.", IF(I2934="원화집행", 1, IF(I2934="월별평균환율(미화)",VLOOKUP(MONTH(A2934),월별평균환율!$B$34:$D$45,2,0), IF(I2934="월별평균환율(현지화)",VLOOKUP(MONTH(A2934),월별평균환율!$B$34:$D$45,3,0)))))))</f>
        <v>I열의 환율적용방법 선택</v>
      </c>
      <c r="K2934" s="495">
        <f t="shared" si="45"/>
        <v>0</v>
      </c>
      <c r="L2934" s="491"/>
      <c r="M2934" s="496"/>
      <c r="N2934" s="496"/>
    </row>
    <row r="2935" spans="1:14" x14ac:dyDescent="0.3">
      <c r="A2935" s="490"/>
      <c r="B2935" s="490"/>
      <c r="C2935" s="673" t="e">
        <f>VLOOKUP(F2935,DB!$D$4:$G$403,4,FALSE)</f>
        <v>#N/A</v>
      </c>
      <c r="D2935" s="674" t="e">
        <f>VLOOKUP(F2935,DB!$D$4:$G$403,3,FALSE)</f>
        <v>#N/A</v>
      </c>
      <c r="E2935" s="675" t="e">
        <f>VLOOKUP(F2935,DB!$D$4:$G$403,2,FALSE)</f>
        <v>#N/A</v>
      </c>
      <c r="F2935" s="491"/>
      <c r="G2935" s="491"/>
      <c r="H2935" s="492"/>
      <c r="I2935" s="493"/>
      <c r="J2935" s="494" t="str">
        <f>IF(I2935="","I열의 환율적용방법 선택",IF(I2935="개별환율", "직접입력 하세요.", IF(OR(I2935="가중평균환율",I2935="송금환율"), "직접입력 하세요.", IF(I2935="원화집행", 1, IF(I2935="월별평균환율(미화)",VLOOKUP(MONTH(A2935),월별평균환율!$B$34:$D$45,2,0), IF(I2935="월별평균환율(현지화)",VLOOKUP(MONTH(A2935),월별평균환율!$B$34:$D$45,3,0)))))))</f>
        <v>I열의 환율적용방법 선택</v>
      </c>
      <c r="K2935" s="495">
        <f t="shared" si="45"/>
        <v>0</v>
      </c>
      <c r="L2935" s="491"/>
      <c r="M2935" s="496"/>
      <c r="N2935" s="496"/>
    </row>
    <row r="2936" spans="1:14" x14ac:dyDescent="0.3">
      <c r="A2936" s="490"/>
      <c r="B2936" s="490"/>
      <c r="C2936" s="673" t="e">
        <f>VLOOKUP(F2936,DB!$D$4:$G$403,4,FALSE)</f>
        <v>#N/A</v>
      </c>
      <c r="D2936" s="674" t="e">
        <f>VLOOKUP(F2936,DB!$D$4:$G$403,3,FALSE)</f>
        <v>#N/A</v>
      </c>
      <c r="E2936" s="675" t="e">
        <f>VLOOKUP(F2936,DB!$D$4:$G$403,2,FALSE)</f>
        <v>#N/A</v>
      </c>
      <c r="F2936" s="491"/>
      <c r="G2936" s="491"/>
      <c r="H2936" s="492"/>
      <c r="I2936" s="493"/>
      <c r="J2936" s="494" t="str">
        <f>IF(I2936="","I열의 환율적용방법 선택",IF(I2936="개별환율", "직접입력 하세요.", IF(OR(I2936="가중평균환율",I2936="송금환율"), "직접입력 하세요.", IF(I2936="원화집행", 1, IF(I2936="월별평균환율(미화)",VLOOKUP(MONTH(A2936),월별평균환율!$B$34:$D$45,2,0), IF(I2936="월별평균환율(현지화)",VLOOKUP(MONTH(A2936),월별평균환율!$B$34:$D$45,3,0)))))))</f>
        <v>I열의 환율적용방법 선택</v>
      </c>
      <c r="K2936" s="495">
        <f t="shared" si="45"/>
        <v>0</v>
      </c>
      <c r="L2936" s="491"/>
      <c r="M2936" s="496"/>
      <c r="N2936" s="496"/>
    </row>
    <row r="2937" spans="1:14" x14ac:dyDescent="0.3">
      <c r="A2937" s="490"/>
      <c r="B2937" s="490"/>
      <c r="C2937" s="673" t="e">
        <f>VLOOKUP(F2937,DB!$D$4:$G$403,4,FALSE)</f>
        <v>#N/A</v>
      </c>
      <c r="D2937" s="674" t="e">
        <f>VLOOKUP(F2937,DB!$D$4:$G$403,3,FALSE)</f>
        <v>#N/A</v>
      </c>
      <c r="E2937" s="675" t="e">
        <f>VLOOKUP(F2937,DB!$D$4:$G$403,2,FALSE)</f>
        <v>#N/A</v>
      </c>
      <c r="F2937" s="491"/>
      <c r="G2937" s="491"/>
      <c r="H2937" s="492"/>
      <c r="I2937" s="493"/>
      <c r="J2937" s="494" t="str">
        <f>IF(I2937="","I열의 환율적용방법 선택",IF(I2937="개별환율", "직접입력 하세요.", IF(OR(I2937="가중평균환율",I2937="송금환율"), "직접입력 하세요.", IF(I2937="원화집행", 1, IF(I2937="월별평균환율(미화)",VLOOKUP(MONTH(A2937),월별평균환율!$B$34:$D$45,2,0), IF(I2937="월별평균환율(현지화)",VLOOKUP(MONTH(A2937),월별평균환율!$B$34:$D$45,3,0)))))))</f>
        <v>I열의 환율적용방법 선택</v>
      </c>
      <c r="K2937" s="495">
        <f t="shared" si="45"/>
        <v>0</v>
      </c>
      <c r="L2937" s="491"/>
      <c r="M2937" s="496"/>
      <c r="N2937" s="496"/>
    </row>
    <row r="2938" spans="1:14" x14ac:dyDescent="0.3">
      <c r="A2938" s="490"/>
      <c r="B2938" s="490"/>
      <c r="C2938" s="673" t="e">
        <f>VLOOKUP(F2938,DB!$D$4:$G$403,4,FALSE)</f>
        <v>#N/A</v>
      </c>
      <c r="D2938" s="674" t="e">
        <f>VLOOKUP(F2938,DB!$D$4:$G$403,3,FALSE)</f>
        <v>#N/A</v>
      </c>
      <c r="E2938" s="675" t="e">
        <f>VLOOKUP(F2938,DB!$D$4:$G$403,2,FALSE)</f>
        <v>#N/A</v>
      </c>
      <c r="F2938" s="491"/>
      <c r="G2938" s="491"/>
      <c r="H2938" s="492"/>
      <c r="I2938" s="493"/>
      <c r="J2938" s="494" t="str">
        <f>IF(I2938="","I열의 환율적용방법 선택",IF(I2938="개별환율", "직접입력 하세요.", IF(OR(I2938="가중평균환율",I2938="송금환율"), "직접입력 하세요.", IF(I2938="원화집행", 1, IF(I2938="월별평균환율(미화)",VLOOKUP(MONTH(A2938),월별평균환율!$B$34:$D$45,2,0), IF(I2938="월별평균환율(현지화)",VLOOKUP(MONTH(A2938),월별평균환율!$B$34:$D$45,3,0)))))))</f>
        <v>I열의 환율적용방법 선택</v>
      </c>
      <c r="K2938" s="495">
        <f t="shared" si="45"/>
        <v>0</v>
      </c>
      <c r="L2938" s="491"/>
      <c r="M2938" s="496"/>
      <c r="N2938" s="496"/>
    </row>
    <row r="2939" spans="1:14" x14ac:dyDescent="0.3">
      <c r="A2939" s="490"/>
      <c r="B2939" s="490"/>
      <c r="C2939" s="673" t="e">
        <f>VLOOKUP(F2939,DB!$D$4:$G$403,4,FALSE)</f>
        <v>#N/A</v>
      </c>
      <c r="D2939" s="674" t="e">
        <f>VLOOKUP(F2939,DB!$D$4:$G$403,3,FALSE)</f>
        <v>#N/A</v>
      </c>
      <c r="E2939" s="675" t="e">
        <f>VLOOKUP(F2939,DB!$D$4:$G$403,2,FALSE)</f>
        <v>#N/A</v>
      </c>
      <c r="F2939" s="491"/>
      <c r="G2939" s="491"/>
      <c r="H2939" s="492"/>
      <c r="I2939" s="493"/>
      <c r="J2939" s="494" t="str">
        <f>IF(I2939="","I열의 환율적용방법 선택",IF(I2939="개별환율", "직접입력 하세요.", IF(OR(I2939="가중평균환율",I2939="송금환율"), "직접입력 하세요.", IF(I2939="원화집행", 1, IF(I2939="월별평균환율(미화)",VLOOKUP(MONTH(A2939),월별평균환율!$B$34:$D$45,2,0), IF(I2939="월별평균환율(현지화)",VLOOKUP(MONTH(A2939),월별평균환율!$B$34:$D$45,3,0)))))))</f>
        <v>I열의 환율적용방법 선택</v>
      </c>
      <c r="K2939" s="495">
        <f t="shared" si="45"/>
        <v>0</v>
      </c>
      <c r="L2939" s="491"/>
      <c r="M2939" s="496"/>
      <c r="N2939" s="496"/>
    </row>
    <row r="2940" spans="1:14" x14ac:dyDescent="0.3">
      <c r="A2940" s="490"/>
      <c r="B2940" s="490"/>
      <c r="C2940" s="673" t="e">
        <f>VLOOKUP(F2940,DB!$D$4:$G$403,4,FALSE)</f>
        <v>#N/A</v>
      </c>
      <c r="D2940" s="674" t="e">
        <f>VLOOKUP(F2940,DB!$D$4:$G$403,3,FALSE)</f>
        <v>#N/A</v>
      </c>
      <c r="E2940" s="675" t="e">
        <f>VLOOKUP(F2940,DB!$D$4:$G$403,2,FALSE)</f>
        <v>#N/A</v>
      </c>
      <c r="F2940" s="491"/>
      <c r="G2940" s="491"/>
      <c r="H2940" s="492"/>
      <c r="I2940" s="493"/>
      <c r="J2940" s="494" t="str">
        <f>IF(I2940="","I열의 환율적용방법 선택",IF(I2940="개별환율", "직접입력 하세요.", IF(OR(I2940="가중평균환율",I2940="송금환율"), "직접입력 하세요.", IF(I2940="원화집행", 1, IF(I2940="월별평균환율(미화)",VLOOKUP(MONTH(A2940),월별평균환율!$B$34:$D$45,2,0), IF(I2940="월별평균환율(현지화)",VLOOKUP(MONTH(A2940),월별평균환율!$B$34:$D$45,3,0)))))))</f>
        <v>I열의 환율적용방법 선택</v>
      </c>
      <c r="K2940" s="495">
        <f t="shared" si="45"/>
        <v>0</v>
      </c>
      <c r="L2940" s="491"/>
      <c r="M2940" s="496"/>
      <c r="N2940" s="496"/>
    </row>
    <row r="2941" spans="1:14" x14ac:dyDescent="0.3">
      <c r="A2941" s="490"/>
      <c r="B2941" s="490"/>
      <c r="C2941" s="673" t="e">
        <f>VLOOKUP(F2941,DB!$D$4:$G$403,4,FALSE)</f>
        <v>#N/A</v>
      </c>
      <c r="D2941" s="674" t="e">
        <f>VLOOKUP(F2941,DB!$D$4:$G$403,3,FALSE)</f>
        <v>#N/A</v>
      </c>
      <c r="E2941" s="675" t="e">
        <f>VLOOKUP(F2941,DB!$D$4:$G$403,2,FALSE)</f>
        <v>#N/A</v>
      </c>
      <c r="F2941" s="491"/>
      <c r="G2941" s="491"/>
      <c r="H2941" s="492"/>
      <c r="I2941" s="493"/>
      <c r="J2941" s="494" t="str">
        <f>IF(I2941="","I열의 환율적용방법 선택",IF(I2941="개별환율", "직접입력 하세요.", IF(OR(I2941="가중평균환율",I2941="송금환율"), "직접입력 하세요.", IF(I2941="원화집행", 1, IF(I2941="월별평균환율(미화)",VLOOKUP(MONTH(A2941),월별평균환율!$B$34:$D$45,2,0), IF(I2941="월별평균환율(현지화)",VLOOKUP(MONTH(A2941),월별평균환율!$B$34:$D$45,3,0)))))))</f>
        <v>I열의 환율적용방법 선택</v>
      </c>
      <c r="K2941" s="495">
        <f t="shared" si="45"/>
        <v>0</v>
      </c>
      <c r="L2941" s="491"/>
      <c r="M2941" s="496"/>
      <c r="N2941" s="496"/>
    </row>
    <row r="2942" spans="1:14" x14ac:dyDescent="0.3">
      <c r="A2942" s="490"/>
      <c r="B2942" s="490"/>
      <c r="C2942" s="673" t="e">
        <f>VLOOKUP(F2942,DB!$D$4:$G$403,4,FALSE)</f>
        <v>#N/A</v>
      </c>
      <c r="D2942" s="674" t="e">
        <f>VLOOKUP(F2942,DB!$D$4:$G$403,3,FALSE)</f>
        <v>#N/A</v>
      </c>
      <c r="E2942" s="675" t="e">
        <f>VLOOKUP(F2942,DB!$D$4:$G$403,2,FALSE)</f>
        <v>#N/A</v>
      </c>
      <c r="F2942" s="491"/>
      <c r="G2942" s="491"/>
      <c r="H2942" s="492"/>
      <c r="I2942" s="493"/>
      <c r="J2942" s="494" t="str">
        <f>IF(I2942="","I열의 환율적용방법 선택",IF(I2942="개별환율", "직접입력 하세요.", IF(OR(I2942="가중평균환율",I2942="송금환율"), "직접입력 하세요.", IF(I2942="원화집행", 1, IF(I2942="월별평균환율(미화)",VLOOKUP(MONTH(A2942),월별평균환율!$B$34:$D$45,2,0), IF(I2942="월별평균환율(현지화)",VLOOKUP(MONTH(A2942),월별평균환율!$B$34:$D$45,3,0)))))))</f>
        <v>I열의 환율적용방법 선택</v>
      </c>
      <c r="K2942" s="495">
        <f t="shared" si="45"/>
        <v>0</v>
      </c>
      <c r="L2942" s="491"/>
      <c r="M2942" s="496"/>
      <c r="N2942" s="496"/>
    </row>
    <row r="2943" spans="1:14" x14ac:dyDescent="0.3">
      <c r="A2943" s="490"/>
      <c r="B2943" s="490"/>
      <c r="C2943" s="673" t="e">
        <f>VLOOKUP(F2943,DB!$D$4:$G$403,4,FALSE)</f>
        <v>#N/A</v>
      </c>
      <c r="D2943" s="674" t="e">
        <f>VLOOKUP(F2943,DB!$D$4:$G$403,3,FALSE)</f>
        <v>#N/A</v>
      </c>
      <c r="E2943" s="675" t="e">
        <f>VLOOKUP(F2943,DB!$D$4:$G$403,2,FALSE)</f>
        <v>#N/A</v>
      </c>
      <c r="F2943" s="491"/>
      <c r="G2943" s="491"/>
      <c r="H2943" s="492"/>
      <c r="I2943" s="493"/>
      <c r="J2943" s="494" t="str">
        <f>IF(I2943="","I열의 환율적용방법 선택",IF(I2943="개별환율", "직접입력 하세요.", IF(OR(I2943="가중평균환율",I2943="송금환율"), "직접입력 하세요.", IF(I2943="원화집행", 1, IF(I2943="월별평균환율(미화)",VLOOKUP(MONTH(A2943),월별평균환율!$B$34:$D$45,2,0), IF(I2943="월별평균환율(현지화)",VLOOKUP(MONTH(A2943),월별평균환율!$B$34:$D$45,3,0)))))))</f>
        <v>I열의 환율적용방법 선택</v>
      </c>
      <c r="K2943" s="495">
        <f t="shared" si="45"/>
        <v>0</v>
      </c>
      <c r="L2943" s="491"/>
      <c r="M2943" s="496"/>
      <c r="N2943" s="496"/>
    </row>
    <row r="2944" spans="1:14" x14ac:dyDescent="0.3">
      <c r="A2944" s="490"/>
      <c r="B2944" s="490"/>
      <c r="C2944" s="673" t="e">
        <f>VLOOKUP(F2944,DB!$D$4:$G$403,4,FALSE)</f>
        <v>#N/A</v>
      </c>
      <c r="D2944" s="674" t="e">
        <f>VLOOKUP(F2944,DB!$D$4:$G$403,3,FALSE)</f>
        <v>#N/A</v>
      </c>
      <c r="E2944" s="675" t="e">
        <f>VLOOKUP(F2944,DB!$D$4:$G$403,2,FALSE)</f>
        <v>#N/A</v>
      </c>
      <c r="F2944" s="491"/>
      <c r="G2944" s="491"/>
      <c r="H2944" s="492"/>
      <c r="I2944" s="493"/>
      <c r="J2944" s="494" t="str">
        <f>IF(I2944="","I열의 환율적용방법 선택",IF(I2944="개별환율", "직접입력 하세요.", IF(OR(I2944="가중평균환율",I2944="송금환율"), "직접입력 하세요.", IF(I2944="원화집행", 1, IF(I2944="월별평균환율(미화)",VLOOKUP(MONTH(A2944),월별평균환율!$B$34:$D$45,2,0), IF(I2944="월별평균환율(현지화)",VLOOKUP(MONTH(A2944),월별평균환율!$B$34:$D$45,3,0)))))))</f>
        <v>I열의 환율적용방법 선택</v>
      </c>
      <c r="K2944" s="495">
        <f t="shared" si="45"/>
        <v>0</v>
      </c>
      <c r="L2944" s="491"/>
      <c r="M2944" s="496"/>
      <c r="N2944" s="496"/>
    </row>
    <row r="2945" spans="1:14" x14ac:dyDescent="0.3">
      <c r="A2945" s="490"/>
      <c r="B2945" s="490"/>
      <c r="C2945" s="673" t="e">
        <f>VLOOKUP(F2945,DB!$D$4:$G$403,4,FALSE)</f>
        <v>#N/A</v>
      </c>
      <c r="D2945" s="674" t="e">
        <f>VLOOKUP(F2945,DB!$D$4:$G$403,3,FALSE)</f>
        <v>#N/A</v>
      </c>
      <c r="E2945" s="675" t="e">
        <f>VLOOKUP(F2945,DB!$D$4:$G$403,2,FALSE)</f>
        <v>#N/A</v>
      </c>
      <c r="F2945" s="491"/>
      <c r="G2945" s="491"/>
      <c r="H2945" s="492"/>
      <c r="I2945" s="493"/>
      <c r="J2945" s="494" t="str">
        <f>IF(I2945="","I열의 환율적용방법 선택",IF(I2945="개별환율", "직접입력 하세요.", IF(OR(I2945="가중평균환율",I2945="송금환율"), "직접입력 하세요.", IF(I2945="원화집행", 1, IF(I2945="월별평균환율(미화)",VLOOKUP(MONTH(A2945),월별평균환율!$B$34:$D$45,2,0), IF(I2945="월별평균환율(현지화)",VLOOKUP(MONTH(A2945),월별평균환율!$B$34:$D$45,3,0)))))))</f>
        <v>I열의 환율적용방법 선택</v>
      </c>
      <c r="K2945" s="495">
        <f t="shared" si="45"/>
        <v>0</v>
      </c>
      <c r="L2945" s="491"/>
      <c r="M2945" s="496"/>
      <c r="N2945" s="496"/>
    </row>
    <row r="2946" spans="1:14" x14ac:dyDescent="0.3">
      <c r="A2946" s="490"/>
      <c r="B2946" s="490"/>
      <c r="C2946" s="673" t="e">
        <f>VLOOKUP(F2946,DB!$D$4:$G$403,4,FALSE)</f>
        <v>#N/A</v>
      </c>
      <c r="D2946" s="674" t="e">
        <f>VLOOKUP(F2946,DB!$D$4:$G$403,3,FALSE)</f>
        <v>#N/A</v>
      </c>
      <c r="E2946" s="675" t="e">
        <f>VLOOKUP(F2946,DB!$D$4:$G$403,2,FALSE)</f>
        <v>#N/A</v>
      </c>
      <c r="F2946" s="491"/>
      <c r="G2946" s="491"/>
      <c r="H2946" s="492"/>
      <c r="I2946" s="493"/>
      <c r="J2946" s="494" t="str">
        <f>IF(I2946="","I열의 환율적용방법 선택",IF(I2946="개별환율", "직접입력 하세요.", IF(OR(I2946="가중평균환율",I2946="송금환율"), "직접입력 하세요.", IF(I2946="원화집행", 1, IF(I2946="월별평균환율(미화)",VLOOKUP(MONTH(A2946),월별평균환율!$B$34:$D$45,2,0), IF(I2946="월별평균환율(현지화)",VLOOKUP(MONTH(A2946),월별평균환율!$B$34:$D$45,3,0)))))))</f>
        <v>I열의 환율적용방법 선택</v>
      </c>
      <c r="K2946" s="495">
        <f t="shared" si="45"/>
        <v>0</v>
      </c>
      <c r="L2946" s="491"/>
      <c r="M2946" s="496"/>
      <c r="N2946" s="496"/>
    </row>
    <row r="2947" spans="1:14" x14ac:dyDescent="0.3">
      <c r="A2947" s="490"/>
      <c r="B2947" s="490"/>
      <c r="C2947" s="673" t="e">
        <f>VLOOKUP(F2947,DB!$D$4:$G$403,4,FALSE)</f>
        <v>#N/A</v>
      </c>
      <c r="D2947" s="674" t="e">
        <f>VLOOKUP(F2947,DB!$D$4:$G$403,3,FALSE)</f>
        <v>#N/A</v>
      </c>
      <c r="E2947" s="675" t="e">
        <f>VLOOKUP(F2947,DB!$D$4:$G$403,2,FALSE)</f>
        <v>#N/A</v>
      </c>
      <c r="F2947" s="491"/>
      <c r="G2947" s="491"/>
      <c r="H2947" s="492"/>
      <c r="I2947" s="493"/>
      <c r="J2947" s="494" t="str">
        <f>IF(I2947="","I열의 환율적용방법 선택",IF(I2947="개별환율", "직접입력 하세요.", IF(OR(I2947="가중평균환율",I2947="송금환율"), "직접입력 하세요.", IF(I2947="원화집행", 1, IF(I2947="월별평균환율(미화)",VLOOKUP(MONTH(A2947),월별평균환율!$B$34:$D$45,2,0), IF(I2947="월별평균환율(현지화)",VLOOKUP(MONTH(A2947),월별평균환율!$B$34:$D$45,3,0)))))))</f>
        <v>I열의 환율적용방법 선택</v>
      </c>
      <c r="K2947" s="495">
        <f t="shared" si="45"/>
        <v>0</v>
      </c>
      <c r="L2947" s="491"/>
      <c r="M2947" s="496"/>
      <c r="N2947" s="496"/>
    </row>
    <row r="2948" spans="1:14" x14ac:dyDescent="0.3">
      <c r="A2948" s="490"/>
      <c r="B2948" s="490"/>
      <c r="C2948" s="673" t="e">
        <f>VLOOKUP(F2948,DB!$D$4:$G$403,4,FALSE)</f>
        <v>#N/A</v>
      </c>
      <c r="D2948" s="674" t="e">
        <f>VLOOKUP(F2948,DB!$D$4:$G$403,3,FALSE)</f>
        <v>#N/A</v>
      </c>
      <c r="E2948" s="675" t="e">
        <f>VLOOKUP(F2948,DB!$D$4:$G$403,2,FALSE)</f>
        <v>#N/A</v>
      </c>
      <c r="F2948" s="491"/>
      <c r="G2948" s="491"/>
      <c r="H2948" s="492"/>
      <c r="I2948" s="493"/>
      <c r="J2948" s="494" t="str">
        <f>IF(I2948="","I열의 환율적용방법 선택",IF(I2948="개별환율", "직접입력 하세요.", IF(OR(I2948="가중평균환율",I2948="송금환율"), "직접입력 하세요.", IF(I2948="원화집행", 1, IF(I2948="월별평균환율(미화)",VLOOKUP(MONTH(A2948),월별평균환율!$B$34:$D$45,2,0), IF(I2948="월별평균환율(현지화)",VLOOKUP(MONTH(A2948),월별평균환율!$B$34:$D$45,3,0)))))))</f>
        <v>I열의 환율적용방법 선택</v>
      </c>
      <c r="K2948" s="495">
        <f t="shared" si="45"/>
        <v>0</v>
      </c>
      <c r="L2948" s="491"/>
      <c r="M2948" s="496"/>
      <c r="N2948" s="496"/>
    </row>
    <row r="2949" spans="1:14" x14ac:dyDescent="0.3">
      <c r="A2949" s="490"/>
      <c r="B2949" s="490"/>
      <c r="C2949" s="673" t="e">
        <f>VLOOKUP(F2949,DB!$D$4:$G$403,4,FALSE)</f>
        <v>#N/A</v>
      </c>
      <c r="D2949" s="674" t="e">
        <f>VLOOKUP(F2949,DB!$D$4:$G$403,3,FALSE)</f>
        <v>#N/A</v>
      </c>
      <c r="E2949" s="675" t="e">
        <f>VLOOKUP(F2949,DB!$D$4:$G$403,2,FALSE)</f>
        <v>#N/A</v>
      </c>
      <c r="F2949" s="491"/>
      <c r="G2949" s="491"/>
      <c r="H2949" s="492"/>
      <c r="I2949" s="493"/>
      <c r="J2949" s="494" t="str">
        <f>IF(I2949="","I열의 환율적용방법 선택",IF(I2949="개별환율", "직접입력 하세요.", IF(OR(I2949="가중평균환율",I2949="송금환율"), "직접입력 하세요.", IF(I2949="원화집행", 1, IF(I2949="월별평균환율(미화)",VLOOKUP(MONTH(A2949),월별평균환율!$B$34:$D$45,2,0), IF(I2949="월별평균환율(현지화)",VLOOKUP(MONTH(A2949),월별평균환율!$B$34:$D$45,3,0)))))))</f>
        <v>I열의 환율적용방법 선택</v>
      </c>
      <c r="K2949" s="495">
        <f t="shared" ref="K2949:K3012" si="46">IFERROR(ROUND(H2949*J2949, 0),0)</f>
        <v>0</v>
      </c>
      <c r="L2949" s="491"/>
      <c r="M2949" s="496"/>
      <c r="N2949" s="496"/>
    </row>
    <row r="2950" spans="1:14" x14ac:dyDescent="0.3">
      <c r="A2950" s="490"/>
      <c r="B2950" s="490"/>
      <c r="C2950" s="673" t="e">
        <f>VLOOKUP(F2950,DB!$D$4:$G$403,4,FALSE)</f>
        <v>#N/A</v>
      </c>
      <c r="D2950" s="674" t="e">
        <f>VLOOKUP(F2950,DB!$D$4:$G$403,3,FALSE)</f>
        <v>#N/A</v>
      </c>
      <c r="E2950" s="675" t="e">
        <f>VLOOKUP(F2950,DB!$D$4:$G$403,2,FALSE)</f>
        <v>#N/A</v>
      </c>
      <c r="F2950" s="491"/>
      <c r="G2950" s="491"/>
      <c r="H2950" s="492"/>
      <c r="I2950" s="493"/>
      <c r="J2950" s="494" t="str">
        <f>IF(I2950="","I열의 환율적용방법 선택",IF(I2950="개별환율", "직접입력 하세요.", IF(OR(I2950="가중평균환율",I2950="송금환율"), "직접입력 하세요.", IF(I2950="원화집행", 1, IF(I2950="월별평균환율(미화)",VLOOKUP(MONTH(A2950),월별평균환율!$B$34:$D$45,2,0), IF(I2950="월별평균환율(현지화)",VLOOKUP(MONTH(A2950),월별평균환율!$B$34:$D$45,3,0)))))))</f>
        <v>I열의 환율적용방법 선택</v>
      </c>
      <c r="K2950" s="495">
        <f t="shared" si="46"/>
        <v>0</v>
      </c>
      <c r="L2950" s="491"/>
      <c r="M2950" s="496"/>
      <c r="N2950" s="496"/>
    </row>
    <row r="2951" spans="1:14" x14ac:dyDescent="0.3">
      <c r="A2951" s="490"/>
      <c r="B2951" s="490"/>
      <c r="C2951" s="673" t="e">
        <f>VLOOKUP(F2951,DB!$D$4:$G$403,4,FALSE)</f>
        <v>#N/A</v>
      </c>
      <c r="D2951" s="674" t="e">
        <f>VLOOKUP(F2951,DB!$D$4:$G$403,3,FALSE)</f>
        <v>#N/A</v>
      </c>
      <c r="E2951" s="675" t="e">
        <f>VLOOKUP(F2951,DB!$D$4:$G$403,2,FALSE)</f>
        <v>#N/A</v>
      </c>
      <c r="F2951" s="491"/>
      <c r="G2951" s="491"/>
      <c r="H2951" s="492"/>
      <c r="I2951" s="493"/>
      <c r="J2951" s="494" t="str">
        <f>IF(I2951="","I열의 환율적용방법 선택",IF(I2951="개별환율", "직접입력 하세요.", IF(OR(I2951="가중평균환율",I2951="송금환율"), "직접입력 하세요.", IF(I2951="원화집행", 1, IF(I2951="월별평균환율(미화)",VLOOKUP(MONTH(A2951),월별평균환율!$B$34:$D$45,2,0), IF(I2951="월별평균환율(현지화)",VLOOKUP(MONTH(A2951),월별평균환율!$B$34:$D$45,3,0)))))))</f>
        <v>I열의 환율적용방법 선택</v>
      </c>
      <c r="K2951" s="495">
        <f t="shared" si="46"/>
        <v>0</v>
      </c>
      <c r="L2951" s="491"/>
      <c r="M2951" s="496"/>
      <c r="N2951" s="496"/>
    </row>
    <row r="2952" spans="1:14" x14ac:dyDescent="0.3">
      <c r="A2952" s="490"/>
      <c r="B2952" s="490"/>
      <c r="C2952" s="673" t="e">
        <f>VLOOKUP(F2952,DB!$D$4:$G$403,4,FALSE)</f>
        <v>#N/A</v>
      </c>
      <c r="D2952" s="674" t="e">
        <f>VLOOKUP(F2952,DB!$D$4:$G$403,3,FALSE)</f>
        <v>#N/A</v>
      </c>
      <c r="E2952" s="675" t="e">
        <f>VLOOKUP(F2952,DB!$D$4:$G$403,2,FALSE)</f>
        <v>#N/A</v>
      </c>
      <c r="F2952" s="491"/>
      <c r="G2952" s="491"/>
      <c r="H2952" s="492"/>
      <c r="I2952" s="493"/>
      <c r="J2952" s="494" t="str">
        <f>IF(I2952="","I열의 환율적용방법 선택",IF(I2952="개별환율", "직접입력 하세요.", IF(OR(I2952="가중평균환율",I2952="송금환율"), "직접입력 하세요.", IF(I2952="원화집행", 1, IF(I2952="월별평균환율(미화)",VLOOKUP(MONTH(A2952),월별평균환율!$B$34:$D$45,2,0), IF(I2952="월별평균환율(현지화)",VLOOKUP(MONTH(A2952),월별평균환율!$B$34:$D$45,3,0)))))))</f>
        <v>I열의 환율적용방법 선택</v>
      </c>
      <c r="K2952" s="495">
        <f t="shared" si="46"/>
        <v>0</v>
      </c>
      <c r="L2952" s="491"/>
      <c r="M2952" s="496"/>
      <c r="N2952" s="496"/>
    </row>
    <row r="2953" spans="1:14" x14ac:dyDescent="0.3">
      <c r="A2953" s="490"/>
      <c r="B2953" s="490"/>
      <c r="C2953" s="673" t="e">
        <f>VLOOKUP(F2953,DB!$D$4:$G$403,4,FALSE)</f>
        <v>#N/A</v>
      </c>
      <c r="D2953" s="674" t="e">
        <f>VLOOKUP(F2953,DB!$D$4:$G$403,3,FALSE)</f>
        <v>#N/A</v>
      </c>
      <c r="E2953" s="675" t="e">
        <f>VLOOKUP(F2953,DB!$D$4:$G$403,2,FALSE)</f>
        <v>#N/A</v>
      </c>
      <c r="F2953" s="491"/>
      <c r="G2953" s="491"/>
      <c r="H2953" s="492"/>
      <c r="I2953" s="493"/>
      <c r="J2953" s="494" t="str">
        <f>IF(I2953="","I열의 환율적용방법 선택",IF(I2953="개별환율", "직접입력 하세요.", IF(OR(I2953="가중평균환율",I2953="송금환율"), "직접입력 하세요.", IF(I2953="원화집행", 1, IF(I2953="월별평균환율(미화)",VLOOKUP(MONTH(A2953),월별평균환율!$B$34:$D$45,2,0), IF(I2953="월별평균환율(현지화)",VLOOKUP(MONTH(A2953),월별평균환율!$B$34:$D$45,3,0)))))))</f>
        <v>I열의 환율적용방법 선택</v>
      </c>
      <c r="K2953" s="495">
        <f t="shared" si="46"/>
        <v>0</v>
      </c>
      <c r="L2953" s="491"/>
      <c r="M2953" s="496"/>
      <c r="N2953" s="496"/>
    </row>
    <row r="2954" spans="1:14" x14ac:dyDescent="0.3">
      <c r="A2954" s="490"/>
      <c r="B2954" s="490"/>
      <c r="C2954" s="673" t="e">
        <f>VLOOKUP(F2954,DB!$D$4:$G$403,4,FALSE)</f>
        <v>#N/A</v>
      </c>
      <c r="D2954" s="674" t="e">
        <f>VLOOKUP(F2954,DB!$D$4:$G$403,3,FALSE)</f>
        <v>#N/A</v>
      </c>
      <c r="E2954" s="675" t="e">
        <f>VLOOKUP(F2954,DB!$D$4:$G$403,2,FALSE)</f>
        <v>#N/A</v>
      </c>
      <c r="F2954" s="491"/>
      <c r="G2954" s="491"/>
      <c r="H2954" s="492"/>
      <c r="I2954" s="493"/>
      <c r="J2954" s="494" t="str">
        <f>IF(I2954="","I열의 환율적용방법 선택",IF(I2954="개별환율", "직접입력 하세요.", IF(OR(I2954="가중평균환율",I2954="송금환율"), "직접입력 하세요.", IF(I2954="원화집행", 1, IF(I2954="월별평균환율(미화)",VLOOKUP(MONTH(A2954),월별평균환율!$B$34:$D$45,2,0), IF(I2954="월별평균환율(현지화)",VLOOKUP(MONTH(A2954),월별평균환율!$B$34:$D$45,3,0)))))))</f>
        <v>I열의 환율적용방법 선택</v>
      </c>
      <c r="K2954" s="495">
        <f t="shared" si="46"/>
        <v>0</v>
      </c>
      <c r="L2954" s="491"/>
      <c r="M2954" s="496"/>
      <c r="N2954" s="496"/>
    </row>
    <row r="2955" spans="1:14" x14ac:dyDescent="0.3">
      <c r="A2955" s="490"/>
      <c r="B2955" s="490"/>
      <c r="C2955" s="673" t="e">
        <f>VLOOKUP(F2955,DB!$D$4:$G$403,4,FALSE)</f>
        <v>#N/A</v>
      </c>
      <c r="D2955" s="674" t="e">
        <f>VLOOKUP(F2955,DB!$D$4:$G$403,3,FALSE)</f>
        <v>#N/A</v>
      </c>
      <c r="E2955" s="675" t="e">
        <f>VLOOKUP(F2955,DB!$D$4:$G$403,2,FALSE)</f>
        <v>#N/A</v>
      </c>
      <c r="F2955" s="491"/>
      <c r="G2955" s="491"/>
      <c r="H2955" s="492"/>
      <c r="I2955" s="493"/>
      <c r="J2955" s="494" t="str">
        <f>IF(I2955="","I열의 환율적용방법 선택",IF(I2955="개별환율", "직접입력 하세요.", IF(OR(I2955="가중평균환율",I2955="송금환율"), "직접입력 하세요.", IF(I2955="원화집행", 1, IF(I2955="월별평균환율(미화)",VLOOKUP(MONTH(A2955),월별평균환율!$B$34:$D$45,2,0), IF(I2955="월별평균환율(현지화)",VLOOKUP(MONTH(A2955),월별평균환율!$B$34:$D$45,3,0)))))))</f>
        <v>I열의 환율적용방법 선택</v>
      </c>
      <c r="K2955" s="495">
        <f t="shared" si="46"/>
        <v>0</v>
      </c>
      <c r="L2955" s="491"/>
      <c r="M2955" s="496"/>
      <c r="N2955" s="496"/>
    </row>
    <row r="2956" spans="1:14" x14ac:dyDescent="0.3">
      <c r="A2956" s="490"/>
      <c r="B2956" s="490"/>
      <c r="C2956" s="673" t="e">
        <f>VLOOKUP(F2956,DB!$D$4:$G$403,4,FALSE)</f>
        <v>#N/A</v>
      </c>
      <c r="D2956" s="674" t="e">
        <f>VLOOKUP(F2956,DB!$D$4:$G$403,3,FALSE)</f>
        <v>#N/A</v>
      </c>
      <c r="E2956" s="675" t="e">
        <f>VLOOKUP(F2956,DB!$D$4:$G$403,2,FALSE)</f>
        <v>#N/A</v>
      </c>
      <c r="F2956" s="491"/>
      <c r="G2956" s="491"/>
      <c r="H2956" s="492"/>
      <c r="I2956" s="493"/>
      <c r="J2956" s="494" t="str">
        <f>IF(I2956="","I열의 환율적용방법 선택",IF(I2956="개별환율", "직접입력 하세요.", IF(OR(I2956="가중평균환율",I2956="송금환율"), "직접입력 하세요.", IF(I2956="원화집행", 1, IF(I2956="월별평균환율(미화)",VLOOKUP(MONTH(A2956),월별평균환율!$B$34:$D$45,2,0), IF(I2956="월별평균환율(현지화)",VLOOKUP(MONTH(A2956),월별평균환율!$B$34:$D$45,3,0)))))))</f>
        <v>I열의 환율적용방법 선택</v>
      </c>
      <c r="K2956" s="495">
        <f t="shared" si="46"/>
        <v>0</v>
      </c>
      <c r="L2956" s="491"/>
      <c r="M2956" s="496"/>
      <c r="N2956" s="496"/>
    </row>
    <row r="2957" spans="1:14" x14ac:dyDescent="0.3">
      <c r="A2957" s="490"/>
      <c r="B2957" s="490"/>
      <c r="C2957" s="673" t="e">
        <f>VLOOKUP(F2957,DB!$D$4:$G$403,4,FALSE)</f>
        <v>#N/A</v>
      </c>
      <c r="D2957" s="674" t="e">
        <f>VLOOKUP(F2957,DB!$D$4:$G$403,3,FALSE)</f>
        <v>#N/A</v>
      </c>
      <c r="E2957" s="675" t="e">
        <f>VLOOKUP(F2957,DB!$D$4:$G$403,2,FALSE)</f>
        <v>#N/A</v>
      </c>
      <c r="F2957" s="491"/>
      <c r="G2957" s="491"/>
      <c r="H2957" s="492"/>
      <c r="I2957" s="493"/>
      <c r="J2957" s="494" t="str">
        <f>IF(I2957="","I열의 환율적용방법 선택",IF(I2957="개별환율", "직접입력 하세요.", IF(OR(I2957="가중평균환율",I2957="송금환율"), "직접입력 하세요.", IF(I2957="원화집행", 1, IF(I2957="월별평균환율(미화)",VLOOKUP(MONTH(A2957),월별평균환율!$B$34:$D$45,2,0), IF(I2957="월별평균환율(현지화)",VLOOKUP(MONTH(A2957),월별평균환율!$B$34:$D$45,3,0)))))))</f>
        <v>I열의 환율적용방법 선택</v>
      </c>
      <c r="K2957" s="495">
        <f t="shared" si="46"/>
        <v>0</v>
      </c>
      <c r="L2957" s="491"/>
      <c r="M2957" s="496"/>
      <c r="N2957" s="496"/>
    </row>
    <row r="2958" spans="1:14" x14ac:dyDescent="0.3">
      <c r="A2958" s="490"/>
      <c r="B2958" s="490"/>
      <c r="C2958" s="673" t="e">
        <f>VLOOKUP(F2958,DB!$D$4:$G$403,4,FALSE)</f>
        <v>#N/A</v>
      </c>
      <c r="D2958" s="674" t="e">
        <f>VLOOKUP(F2958,DB!$D$4:$G$403,3,FALSE)</f>
        <v>#N/A</v>
      </c>
      <c r="E2958" s="675" t="e">
        <f>VLOOKUP(F2958,DB!$D$4:$G$403,2,FALSE)</f>
        <v>#N/A</v>
      </c>
      <c r="F2958" s="491"/>
      <c r="G2958" s="491"/>
      <c r="H2958" s="492"/>
      <c r="I2958" s="493"/>
      <c r="J2958" s="494" t="str">
        <f>IF(I2958="","I열의 환율적용방법 선택",IF(I2958="개별환율", "직접입력 하세요.", IF(OR(I2958="가중평균환율",I2958="송금환율"), "직접입력 하세요.", IF(I2958="원화집행", 1, IF(I2958="월별평균환율(미화)",VLOOKUP(MONTH(A2958),월별평균환율!$B$34:$D$45,2,0), IF(I2958="월별평균환율(현지화)",VLOOKUP(MONTH(A2958),월별평균환율!$B$34:$D$45,3,0)))))))</f>
        <v>I열의 환율적용방법 선택</v>
      </c>
      <c r="K2958" s="495">
        <f t="shared" si="46"/>
        <v>0</v>
      </c>
      <c r="L2958" s="491"/>
      <c r="M2958" s="496"/>
      <c r="N2958" s="496"/>
    </row>
    <row r="2959" spans="1:14" x14ac:dyDescent="0.3">
      <c r="A2959" s="490"/>
      <c r="B2959" s="490"/>
      <c r="C2959" s="673" t="e">
        <f>VLOOKUP(F2959,DB!$D$4:$G$403,4,FALSE)</f>
        <v>#N/A</v>
      </c>
      <c r="D2959" s="674" t="e">
        <f>VLOOKUP(F2959,DB!$D$4:$G$403,3,FALSE)</f>
        <v>#N/A</v>
      </c>
      <c r="E2959" s="675" t="e">
        <f>VLOOKUP(F2959,DB!$D$4:$G$403,2,FALSE)</f>
        <v>#N/A</v>
      </c>
      <c r="F2959" s="491"/>
      <c r="G2959" s="491"/>
      <c r="H2959" s="492"/>
      <c r="I2959" s="493"/>
      <c r="J2959" s="494" t="str">
        <f>IF(I2959="","I열의 환율적용방법 선택",IF(I2959="개별환율", "직접입력 하세요.", IF(OR(I2959="가중평균환율",I2959="송금환율"), "직접입력 하세요.", IF(I2959="원화집행", 1, IF(I2959="월별평균환율(미화)",VLOOKUP(MONTH(A2959),월별평균환율!$B$34:$D$45,2,0), IF(I2959="월별평균환율(현지화)",VLOOKUP(MONTH(A2959),월별평균환율!$B$34:$D$45,3,0)))))))</f>
        <v>I열의 환율적용방법 선택</v>
      </c>
      <c r="K2959" s="495">
        <f t="shared" si="46"/>
        <v>0</v>
      </c>
      <c r="L2959" s="491"/>
      <c r="M2959" s="496"/>
      <c r="N2959" s="496"/>
    </row>
    <row r="2960" spans="1:14" x14ac:dyDescent="0.3">
      <c r="A2960" s="490"/>
      <c r="B2960" s="490"/>
      <c r="C2960" s="673" t="e">
        <f>VLOOKUP(F2960,DB!$D$4:$G$403,4,FALSE)</f>
        <v>#N/A</v>
      </c>
      <c r="D2960" s="674" t="e">
        <f>VLOOKUP(F2960,DB!$D$4:$G$403,3,FALSE)</f>
        <v>#N/A</v>
      </c>
      <c r="E2960" s="675" t="e">
        <f>VLOOKUP(F2960,DB!$D$4:$G$403,2,FALSE)</f>
        <v>#N/A</v>
      </c>
      <c r="F2960" s="491"/>
      <c r="G2960" s="491"/>
      <c r="H2960" s="492"/>
      <c r="I2960" s="493"/>
      <c r="J2960" s="494" t="str">
        <f>IF(I2960="","I열의 환율적용방법 선택",IF(I2960="개별환율", "직접입력 하세요.", IF(OR(I2960="가중평균환율",I2960="송금환율"), "직접입력 하세요.", IF(I2960="원화집행", 1, IF(I2960="월별평균환율(미화)",VLOOKUP(MONTH(A2960),월별평균환율!$B$34:$D$45,2,0), IF(I2960="월별평균환율(현지화)",VLOOKUP(MONTH(A2960),월별평균환율!$B$34:$D$45,3,0)))))))</f>
        <v>I열의 환율적용방법 선택</v>
      </c>
      <c r="K2960" s="495">
        <f t="shared" si="46"/>
        <v>0</v>
      </c>
      <c r="L2960" s="491"/>
      <c r="M2960" s="496"/>
      <c r="N2960" s="496"/>
    </row>
    <row r="2961" spans="1:14" x14ac:dyDescent="0.3">
      <c r="A2961" s="490"/>
      <c r="B2961" s="490"/>
      <c r="C2961" s="673" t="e">
        <f>VLOOKUP(F2961,DB!$D$4:$G$403,4,FALSE)</f>
        <v>#N/A</v>
      </c>
      <c r="D2961" s="674" t="e">
        <f>VLOOKUP(F2961,DB!$D$4:$G$403,3,FALSE)</f>
        <v>#N/A</v>
      </c>
      <c r="E2961" s="675" t="e">
        <f>VLOOKUP(F2961,DB!$D$4:$G$403,2,FALSE)</f>
        <v>#N/A</v>
      </c>
      <c r="F2961" s="491"/>
      <c r="G2961" s="491"/>
      <c r="H2961" s="492"/>
      <c r="I2961" s="493"/>
      <c r="J2961" s="494" t="str">
        <f>IF(I2961="","I열의 환율적용방법 선택",IF(I2961="개별환율", "직접입력 하세요.", IF(OR(I2961="가중평균환율",I2961="송금환율"), "직접입력 하세요.", IF(I2961="원화집행", 1, IF(I2961="월별평균환율(미화)",VLOOKUP(MONTH(A2961),월별평균환율!$B$34:$D$45,2,0), IF(I2961="월별평균환율(현지화)",VLOOKUP(MONTH(A2961),월별평균환율!$B$34:$D$45,3,0)))))))</f>
        <v>I열의 환율적용방법 선택</v>
      </c>
      <c r="K2961" s="495">
        <f t="shared" si="46"/>
        <v>0</v>
      </c>
      <c r="L2961" s="491"/>
      <c r="M2961" s="496"/>
      <c r="N2961" s="496"/>
    </row>
    <row r="2962" spans="1:14" x14ac:dyDescent="0.3">
      <c r="A2962" s="490"/>
      <c r="B2962" s="490"/>
      <c r="C2962" s="673" t="e">
        <f>VLOOKUP(F2962,DB!$D$4:$G$403,4,FALSE)</f>
        <v>#N/A</v>
      </c>
      <c r="D2962" s="674" t="e">
        <f>VLOOKUP(F2962,DB!$D$4:$G$403,3,FALSE)</f>
        <v>#N/A</v>
      </c>
      <c r="E2962" s="675" t="e">
        <f>VLOOKUP(F2962,DB!$D$4:$G$403,2,FALSE)</f>
        <v>#N/A</v>
      </c>
      <c r="F2962" s="491"/>
      <c r="G2962" s="491"/>
      <c r="H2962" s="492"/>
      <c r="I2962" s="493"/>
      <c r="J2962" s="494" t="str">
        <f>IF(I2962="","I열의 환율적용방법 선택",IF(I2962="개별환율", "직접입력 하세요.", IF(OR(I2962="가중평균환율",I2962="송금환율"), "직접입력 하세요.", IF(I2962="원화집행", 1, IF(I2962="월별평균환율(미화)",VLOOKUP(MONTH(A2962),월별평균환율!$B$34:$D$45,2,0), IF(I2962="월별평균환율(현지화)",VLOOKUP(MONTH(A2962),월별평균환율!$B$34:$D$45,3,0)))))))</f>
        <v>I열의 환율적용방법 선택</v>
      </c>
      <c r="K2962" s="495">
        <f t="shared" si="46"/>
        <v>0</v>
      </c>
      <c r="L2962" s="491"/>
      <c r="M2962" s="496"/>
      <c r="N2962" s="496"/>
    </row>
    <row r="2963" spans="1:14" x14ac:dyDescent="0.3">
      <c r="A2963" s="490"/>
      <c r="B2963" s="490"/>
      <c r="C2963" s="673" t="e">
        <f>VLOOKUP(F2963,DB!$D$4:$G$403,4,FALSE)</f>
        <v>#N/A</v>
      </c>
      <c r="D2963" s="674" t="e">
        <f>VLOOKUP(F2963,DB!$D$4:$G$403,3,FALSE)</f>
        <v>#N/A</v>
      </c>
      <c r="E2963" s="675" t="e">
        <f>VLOOKUP(F2963,DB!$D$4:$G$403,2,FALSE)</f>
        <v>#N/A</v>
      </c>
      <c r="F2963" s="491"/>
      <c r="G2963" s="491"/>
      <c r="H2963" s="492"/>
      <c r="I2963" s="493"/>
      <c r="J2963" s="494" t="str">
        <f>IF(I2963="","I열의 환율적용방법 선택",IF(I2963="개별환율", "직접입력 하세요.", IF(OR(I2963="가중평균환율",I2963="송금환율"), "직접입력 하세요.", IF(I2963="원화집행", 1, IF(I2963="월별평균환율(미화)",VLOOKUP(MONTH(A2963),월별평균환율!$B$34:$D$45,2,0), IF(I2963="월별평균환율(현지화)",VLOOKUP(MONTH(A2963),월별평균환율!$B$34:$D$45,3,0)))))))</f>
        <v>I열의 환율적용방법 선택</v>
      </c>
      <c r="K2963" s="495">
        <f t="shared" si="46"/>
        <v>0</v>
      </c>
      <c r="L2963" s="491"/>
      <c r="M2963" s="496"/>
      <c r="N2963" s="496"/>
    </row>
    <row r="2964" spans="1:14" x14ac:dyDescent="0.3">
      <c r="A2964" s="490"/>
      <c r="B2964" s="490"/>
      <c r="C2964" s="673" t="e">
        <f>VLOOKUP(F2964,DB!$D$4:$G$403,4,FALSE)</f>
        <v>#N/A</v>
      </c>
      <c r="D2964" s="674" t="e">
        <f>VLOOKUP(F2964,DB!$D$4:$G$403,3,FALSE)</f>
        <v>#N/A</v>
      </c>
      <c r="E2964" s="675" t="e">
        <f>VLOOKUP(F2964,DB!$D$4:$G$403,2,FALSE)</f>
        <v>#N/A</v>
      </c>
      <c r="F2964" s="491"/>
      <c r="G2964" s="491"/>
      <c r="H2964" s="492"/>
      <c r="I2964" s="493"/>
      <c r="J2964" s="494" t="str">
        <f>IF(I2964="","I열의 환율적용방법 선택",IF(I2964="개별환율", "직접입력 하세요.", IF(OR(I2964="가중평균환율",I2964="송금환율"), "직접입력 하세요.", IF(I2964="원화집행", 1, IF(I2964="월별평균환율(미화)",VLOOKUP(MONTH(A2964),월별평균환율!$B$34:$D$45,2,0), IF(I2964="월별평균환율(현지화)",VLOOKUP(MONTH(A2964),월별평균환율!$B$34:$D$45,3,0)))))))</f>
        <v>I열의 환율적용방법 선택</v>
      </c>
      <c r="K2964" s="495">
        <f t="shared" si="46"/>
        <v>0</v>
      </c>
      <c r="L2964" s="491"/>
      <c r="M2964" s="496"/>
      <c r="N2964" s="496"/>
    </row>
    <row r="2965" spans="1:14" x14ac:dyDescent="0.3">
      <c r="A2965" s="490"/>
      <c r="B2965" s="490"/>
      <c r="C2965" s="673" t="e">
        <f>VLOOKUP(F2965,DB!$D$4:$G$403,4,FALSE)</f>
        <v>#N/A</v>
      </c>
      <c r="D2965" s="674" t="e">
        <f>VLOOKUP(F2965,DB!$D$4:$G$403,3,FALSE)</f>
        <v>#N/A</v>
      </c>
      <c r="E2965" s="675" t="e">
        <f>VLOOKUP(F2965,DB!$D$4:$G$403,2,FALSE)</f>
        <v>#N/A</v>
      </c>
      <c r="F2965" s="491"/>
      <c r="G2965" s="491"/>
      <c r="H2965" s="492"/>
      <c r="I2965" s="493"/>
      <c r="J2965" s="494" t="str">
        <f>IF(I2965="","I열의 환율적용방법 선택",IF(I2965="개별환율", "직접입력 하세요.", IF(OR(I2965="가중평균환율",I2965="송금환율"), "직접입력 하세요.", IF(I2965="원화집행", 1, IF(I2965="월별평균환율(미화)",VLOOKUP(MONTH(A2965),월별평균환율!$B$34:$D$45,2,0), IF(I2965="월별평균환율(현지화)",VLOOKUP(MONTH(A2965),월별평균환율!$B$34:$D$45,3,0)))))))</f>
        <v>I열의 환율적용방법 선택</v>
      </c>
      <c r="K2965" s="495">
        <f t="shared" si="46"/>
        <v>0</v>
      </c>
      <c r="L2965" s="491"/>
      <c r="M2965" s="496"/>
      <c r="N2965" s="496"/>
    </row>
    <row r="2966" spans="1:14" x14ac:dyDescent="0.3">
      <c r="A2966" s="490"/>
      <c r="B2966" s="490"/>
      <c r="C2966" s="673" t="e">
        <f>VLOOKUP(F2966,DB!$D$4:$G$403,4,FALSE)</f>
        <v>#N/A</v>
      </c>
      <c r="D2966" s="674" t="e">
        <f>VLOOKUP(F2966,DB!$D$4:$G$403,3,FALSE)</f>
        <v>#N/A</v>
      </c>
      <c r="E2966" s="675" t="e">
        <f>VLOOKUP(F2966,DB!$D$4:$G$403,2,FALSE)</f>
        <v>#N/A</v>
      </c>
      <c r="F2966" s="491"/>
      <c r="G2966" s="491"/>
      <c r="H2966" s="492"/>
      <c r="I2966" s="493"/>
      <c r="J2966" s="494" t="str">
        <f>IF(I2966="","I열의 환율적용방법 선택",IF(I2966="개별환율", "직접입력 하세요.", IF(OR(I2966="가중평균환율",I2966="송금환율"), "직접입력 하세요.", IF(I2966="원화집행", 1, IF(I2966="월별평균환율(미화)",VLOOKUP(MONTH(A2966),월별평균환율!$B$34:$D$45,2,0), IF(I2966="월별평균환율(현지화)",VLOOKUP(MONTH(A2966),월별평균환율!$B$34:$D$45,3,0)))))))</f>
        <v>I열의 환율적용방법 선택</v>
      </c>
      <c r="K2966" s="495">
        <f t="shared" si="46"/>
        <v>0</v>
      </c>
      <c r="L2966" s="491"/>
      <c r="M2966" s="496"/>
      <c r="N2966" s="496"/>
    </row>
    <row r="2967" spans="1:14" x14ac:dyDescent="0.3">
      <c r="A2967" s="490"/>
      <c r="B2967" s="490"/>
      <c r="C2967" s="673" t="e">
        <f>VLOOKUP(F2967,DB!$D$4:$G$403,4,FALSE)</f>
        <v>#N/A</v>
      </c>
      <c r="D2967" s="674" t="e">
        <f>VLOOKUP(F2967,DB!$D$4:$G$403,3,FALSE)</f>
        <v>#N/A</v>
      </c>
      <c r="E2967" s="675" t="e">
        <f>VLOOKUP(F2967,DB!$D$4:$G$403,2,FALSE)</f>
        <v>#N/A</v>
      </c>
      <c r="F2967" s="491"/>
      <c r="G2967" s="491"/>
      <c r="H2967" s="492"/>
      <c r="I2967" s="493"/>
      <c r="J2967" s="494" t="str">
        <f>IF(I2967="","I열의 환율적용방법 선택",IF(I2967="개별환율", "직접입력 하세요.", IF(OR(I2967="가중평균환율",I2967="송금환율"), "직접입력 하세요.", IF(I2967="원화집행", 1, IF(I2967="월별평균환율(미화)",VLOOKUP(MONTH(A2967),월별평균환율!$B$34:$D$45,2,0), IF(I2967="월별평균환율(현지화)",VLOOKUP(MONTH(A2967),월별평균환율!$B$34:$D$45,3,0)))))))</f>
        <v>I열의 환율적용방법 선택</v>
      </c>
      <c r="K2967" s="495">
        <f t="shared" si="46"/>
        <v>0</v>
      </c>
      <c r="L2967" s="491"/>
      <c r="M2967" s="496"/>
      <c r="N2967" s="496"/>
    </row>
    <row r="2968" spans="1:14" x14ac:dyDescent="0.3">
      <c r="A2968" s="490"/>
      <c r="B2968" s="490"/>
      <c r="C2968" s="673" t="e">
        <f>VLOOKUP(F2968,DB!$D$4:$G$403,4,FALSE)</f>
        <v>#N/A</v>
      </c>
      <c r="D2968" s="674" t="e">
        <f>VLOOKUP(F2968,DB!$D$4:$G$403,3,FALSE)</f>
        <v>#N/A</v>
      </c>
      <c r="E2968" s="675" t="e">
        <f>VLOOKUP(F2968,DB!$D$4:$G$403,2,FALSE)</f>
        <v>#N/A</v>
      </c>
      <c r="F2968" s="491"/>
      <c r="G2968" s="491"/>
      <c r="H2968" s="492"/>
      <c r="I2968" s="493"/>
      <c r="J2968" s="494" t="str">
        <f>IF(I2968="","I열의 환율적용방법 선택",IF(I2968="개별환율", "직접입력 하세요.", IF(OR(I2968="가중평균환율",I2968="송금환율"), "직접입력 하세요.", IF(I2968="원화집행", 1, IF(I2968="월별평균환율(미화)",VLOOKUP(MONTH(A2968),월별평균환율!$B$34:$D$45,2,0), IF(I2968="월별평균환율(현지화)",VLOOKUP(MONTH(A2968),월별평균환율!$B$34:$D$45,3,0)))))))</f>
        <v>I열의 환율적용방법 선택</v>
      </c>
      <c r="K2968" s="495">
        <f t="shared" si="46"/>
        <v>0</v>
      </c>
      <c r="L2968" s="491"/>
      <c r="M2968" s="496"/>
      <c r="N2968" s="496"/>
    </row>
    <row r="2969" spans="1:14" x14ac:dyDescent="0.3">
      <c r="A2969" s="490"/>
      <c r="B2969" s="490"/>
      <c r="C2969" s="673" t="e">
        <f>VLOOKUP(F2969,DB!$D$4:$G$403,4,FALSE)</f>
        <v>#N/A</v>
      </c>
      <c r="D2969" s="674" t="e">
        <f>VLOOKUP(F2969,DB!$D$4:$G$403,3,FALSE)</f>
        <v>#N/A</v>
      </c>
      <c r="E2969" s="675" t="e">
        <f>VLOOKUP(F2969,DB!$D$4:$G$403,2,FALSE)</f>
        <v>#N/A</v>
      </c>
      <c r="F2969" s="491"/>
      <c r="G2969" s="491"/>
      <c r="H2969" s="492"/>
      <c r="I2969" s="493"/>
      <c r="J2969" s="494" t="str">
        <f>IF(I2969="","I열의 환율적용방법 선택",IF(I2969="개별환율", "직접입력 하세요.", IF(OR(I2969="가중평균환율",I2969="송금환율"), "직접입력 하세요.", IF(I2969="원화집행", 1, IF(I2969="월별평균환율(미화)",VLOOKUP(MONTH(A2969),월별평균환율!$B$34:$D$45,2,0), IF(I2969="월별평균환율(현지화)",VLOOKUP(MONTH(A2969),월별평균환율!$B$34:$D$45,3,0)))))))</f>
        <v>I열의 환율적용방법 선택</v>
      </c>
      <c r="K2969" s="495">
        <f t="shared" si="46"/>
        <v>0</v>
      </c>
      <c r="L2969" s="491"/>
      <c r="M2969" s="496"/>
      <c r="N2969" s="496"/>
    </row>
    <row r="2970" spans="1:14" x14ac:dyDescent="0.3">
      <c r="A2970" s="490"/>
      <c r="B2970" s="490"/>
      <c r="C2970" s="673" t="e">
        <f>VLOOKUP(F2970,DB!$D$4:$G$403,4,FALSE)</f>
        <v>#N/A</v>
      </c>
      <c r="D2970" s="674" t="e">
        <f>VLOOKUP(F2970,DB!$D$4:$G$403,3,FALSE)</f>
        <v>#N/A</v>
      </c>
      <c r="E2970" s="675" t="e">
        <f>VLOOKUP(F2970,DB!$D$4:$G$403,2,FALSE)</f>
        <v>#N/A</v>
      </c>
      <c r="F2970" s="491"/>
      <c r="G2970" s="491"/>
      <c r="H2970" s="492"/>
      <c r="I2970" s="493"/>
      <c r="J2970" s="494" t="str">
        <f>IF(I2970="","I열의 환율적용방법 선택",IF(I2970="개별환율", "직접입력 하세요.", IF(OR(I2970="가중평균환율",I2970="송금환율"), "직접입력 하세요.", IF(I2970="원화집행", 1, IF(I2970="월별평균환율(미화)",VLOOKUP(MONTH(A2970),월별평균환율!$B$34:$D$45,2,0), IF(I2970="월별평균환율(현지화)",VLOOKUP(MONTH(A2970),월별평균환율!$B$34:$D$45,3,0)))))))</f>
        <v>I열의 환율적용방법 선택</v>
      </c>
      <c r="K2970" s="495">
        <f t="shared" si="46"/>
        <v>0</v>
      </c>
      <c r="L2970" s="491"/>
      <c r="M2970" s="496"/>
      <c r="N2970" s="496"/>
    </row>
    <row r="2971" spans="1:14" x14ac:dyDescent="0.3">
      <c r="A2971" s="490"/>
      <c r="B2971" s="490"/>
      <c r="C2971" s="673" t="e">
        <f>VLOOKUP(F2971,DB!$D$4:$G$403,4,FALSE)</f>
        <v>#N/A</v>
      </c>
      <c r="D2971" s="674" t="e">
        <f>VLOOKUP(F2971,DB!$D$4:$G$403,3,FALSE)</f>
        <v>#N/A</v>
      </c>
      <c r="E2971" s="675" t="e">
        <f>VLOOKUP(F2971,DB!$D$4:$G$403,2,FALSE)</f>
        <v>#N/A</v>
      </c>
      <c r="F2971" s="491"/>
      <c r="G2971" s="491"/>
      <c r="H2971" s="492"/>
      <c r="I2971" s="493"/>
      <c r="J2971" s="494" t="str">
        <f>IF(I2971="","I열의 환율적용방법 선택",IF(I2971="개별환율", "직접입력 하세요.", IF(OR(I2971="가중평균환율",I2971="송금환율"), "직접입력 하세요.", IF(I2971="원화집행", 1, IF(I2971="월별평균환율(미화)",VLOOKUP(MONTH(A2971),월별평균환율!$B$34:$D$45,2,0), IF(I2971="월별평균환율(현지화)",VLOOKUP(MONTH(A2971),월별평균환율!$B$34:$D$45,3,0)))))))</f>
        <v>I열의 환율적용방법 선택</v>
      </c>
      <c r="K2971" s="495">
        <f t="shared" si="46"/>
        <v>0</v>
      </c>
      <c r="L2971" s="491"/>
      <c r="M2971" s="496"/>
      <c r="N2971" s="496"/>
    </row>
    <row r="2972" spans="1:14" x14ac:dyDescent="0.3">
      <c r="A2972" s="490"/>
      <c r="B2972" s="490"/>
      <c r="C2972" s="673" t="e">
        <f>VLOOKUP(F2972,DB!$D$4:$G$403,4,FALSE)</f>
        <v>#N/A</v>
      </c>
      <c r="D2972" s="674" t="e">
        <f>VLOOKUP(F2972,DB!$D$4:$G$403,3,FALSE)</f>
        <v>#N/A</v>
      </c>
      <c r="E2972" s="675" t="e">
        <f>VLOOKUP(F2972,DB!$D$4:$G$403,2,FALSE)</f>
        <v>#N/A</v>
      </c>
      <c r="F2972" s="491"/>
      <c r="G2972" s="491"/>
      <c r="H2972" s="492"/>
      <c r="I2972" s="493"/>
      <c r="J2972" s="494" t="str">
        <f>IF(I2972="","I열의 환율적용방법 선택",IF(I2972="개별환율", "직접입력 하세요.", IF(OR(I2972="가중평균환율",I2972="송금환율"), "직접입력 하세요.", IF(I2972="원화집행", 1, IF(I2972="월별평균환율(미화)",VLOOKUP(MONTH(A2972),월별평균환율!$B$34:$D$45,2,0), IF(I2972="월별평균환율(현지화)",VLOOKUP(MONTH(A2972),월별평균환율!$B$34:$D$45,3,0)))))))</f>
        <v>I열의 환율적용방법 선택</v>
      </c>
      <c r="K2972" s="495">
        <f t="shared" si="46"/>
        <v>0</v>
      </c>
      <c r="L2972" s="491"/>
      <c r="M2972" s="496"/>
      <c r="N2972" s="496"/>
    </row>
    <row r="2973" spans="1:14" x14ac:dyDescent="0.3">
      <c r="A2973" s="490"/>
      <c r="B2973" s="490"/>
      <c r="C2973" s="673" t="e">
        <f>VLOOKUP(F2973,DB!$D$4:$G$403,4,FALSE)</f>
        <v>#N/A</v>
      </c>
      <c r="D2973" s="674" t="e">
        <f>VLOOKUP(F2973,DB!$D$4:$G$403,3,FALSE)</f>
        <v>#N/A</v>
      </c>
      <c r="E2973" s="675" t="e">
        <f>VLOOKUP(F2973,DB!$D$4:$G$403,2,FALSE)</f>
        <v>#N/A</v>
      </c>
      <c r="F2973" s="491"/>
      <c r="G2973" s="491"/>
      <c r="H2973" s="492"/>
      <c r="I2973" s="493"/>
      <c r="J2973" s="494" t="str">
        <f>IF(I2973="","I열의 환율적용방법 선택",IF(I2973="개별환율", "직접입력 하세요.", IF(OR(I2973="가중평균환율",I2973="송금환율"), "직접입력 하세요.", IF(I2973="원화집행", 1, IF(I2973="월별평균환율(미화)",VLOOKUP(MONTH(A2973),월별평균환율!$B$34:$D$45,2,0), IF(I2973="월별평균환율(현지화)",VLOOKUP(MONTH(A2973),월별평균환율!$B$34:$D$45,3,0)))))))</f>
        <v>I열의 환율적용방법 선택</v>
      </c>
      <c r="K2973" s="495">
        <f t="shared" si="46"/>
        <v>0</v>
      </c>
      <c r="L2973" s="491"/>
      <c r="M2973" s="496"/>
      <c r="N2973" s="496"/>
    </row>
    <row r="2974" spans="1:14" x14ac:dyDescent="0.3">
      <c r="A2974" s="490"/>
      <c r="B2974" s="490"/>
      <c r="C2974" s="673" t="e">
        <f>VLOOKUP(F2974,DB!$D$4:$G$403,4,FALSE)</f>
        <v>#N/A</v>
      </c>
      <c r="D2974" s="674" t="e">
        <f>VLOOKUP(F2974,DB!$D$4:$G$403,3,FALSE)</f>
        <v>#N/A</v>
      </c>
      <c r="E2974" s="675" t="e">
        <f>VLOOKUP(F2974,DB!$D$4:$G$403,2,FALSE)</f>
        <v>#N/A</v>
      </c>
      <c r="F2974" s="491"/>
      <c r="G2974" s="491"/>
      <c r="H2974" s="492"/>
      <c r="I2974" s="493"/>
      <c r="J2974" s="494" t="str">
        <f>IF(I2974="","I열의 환율적용방법 선택",IF(I2974="개별환율", "직접입력 하세요.", IF(OR(I2974="가중평균환율",I2974="송금환율"), "직접입력 하세요.", IF(I2974="원화집행", 1, IF(I2974="월별평균환율(미화)",VLOOKUP(MONTH(A2974),월별평균환율!$B$34:$D$45,2,0), IF(I2974="월별평균환율(현지화)",VLOOKUP(MONTH(A2974),월별평균환율!$B$34:$D$45,3,0)))))))</f>
        <v>I열의 환율적용방법 선택</v>
      </c>
      <c r="K2974" s="495">
        <f t="shared" si="46"/>
        <v>0</v>
      </c>
      <c r="L2974" s="491"/>
      <c r="M2974" s="496"/>
      <c r="N2974" s="496"/>
    </row>
    <row r="2975" spans="1:14" x14ac:dyDescent="0.3">
      <c r="A2975" s="490"/>
      <c r="B2975" s="490"/>
      <c r="C2975" s="673" t="e">
        <f>VLOOKUP(F2975,DB!$D$4:$G$403,4,FALSE)</f>
        <v>#N/A</v>
      </c>
      <c r="D2975" s="674" t="e">
        <f>VLOOKUP(F2975,DB!$D$4:$G$403,3,FALSE)</f>
        <v>#N/A</v>
      </c>
      <c r="E2975" s="675" t="e">
        <f>VLOOKUP(F2975,DB!$D$4:$G$403,2,FALSE)</f>
        <v>#N/A</v>
      </c>
      <c r="F2975" s="491"/>
      <c r="G2975" s="491"/>
      <c r="H2975" s="492"/>
      <c r="I2975" s="493"/>
      <c r="J2975" s="494" t="str">
        <f>IF(I2975="","I열의 환율적용방법 선택",IF(I2975="개별환율", "직접입력 하세요.", IF(OR(I2975="가중평균환율",I2975="송금환율"), "직접입력 하세요.", IF(I2975="원화집행", 1, IF(I2975="월별평균환율(미화)",VLOOKUP(MONTH(A2975),월별평균환율!$B$34:$D$45,2,0), IF(I2975="월별평균환율(현지화)",VLOOKUP(MONTH(A2975),월별평균환율!$B$34:$D$45,3,0)))))))</f>
        <v>I열의 환율적용방법 선택</v>
      </c>
      <c r="K2975" s="495">
        <f t="shared" si="46"/>
        <v>0</v>
      </c>
      <c r="L2975" s="491"/>
      <c r="M2975" s="496"/>
      <c r="N2975" s="496"/>
    </row>
    <row r="2976" spans="1:14" x14ac:dyDescent="0.3">
      <c r="A2976" s="490"/>
      <c r="B2976" s="490"/>
      <c r="C2976" s="673" t="e">
        <f>VLOOKUP(F2976,DB!$D$4:$G$403,4,FALSE)</f>
        <v>#N/A</v>
      </c>
      <c r="D2976" s="674" t="e">
        <f>VLOOKUP(F2976,DB!$D$4:$G$403,3,FALSE)</f>
        <v>#N/A</v>
      </c>
      <c r="E2976" s="675" t="e">
        <f>VLOOKUP(F2976,DB!$D$4:$G$403,2,FALSE)</f>
        <v>#N/A</v>
      </c>
      <c r="F2976" s="491"/>
      <c r="G2976" s="491"/>
      <c r="H2976" s="492"/>
      <c r="I2976" s="493"/>
      <c r="J2976" s="494" t="str">
        <f>IF(I2976="","I열의 환율적용방법 선택",IF(I2976="개별환율", "직접입력 하세요.", IF(OR(I2976="가중평균환율",I2976="송금환율"), "직접입력 하세요.", IF(I2976="원화집행", 1, IF(I2976="월별평균환율(미화)",VLOOKUP(MONTH(A2976),월별평균환율!$B$34:$D$45,2,0), IF(I2976="월별평균환율(현지화)",VLOOKUP(MONTH(A2976),월별평균환율!$B$34:$D$45,3,0)))))))</f>
        <v>I열의 환율적용방법 선택</v>
      </c>
      <c r="K2976" s="495">
        <f t="shared" si="46"/>
        <v>0</v>
      </c>
      <c r="L2976" s="491"/>
      <c r="M2976" s="496"/>
      <c r="N2976" s="496"/>
    </row>
    <row r="2977" spans="1:14" x14ac:dyDescent="0.3">
      <c r="A2977" s="490"/>
      <c r="B2977" s="490"/>
      <c r="C2977" s="673" t="e">
        <f>VLOOKUP(F2977,DB!$D$4:$G$403,4,FALSE)</f>
        <v>#N/A</v>
      </c>
      <c r="D2977" s="674" t="e">
        <f>VLOOKUP(F2977,DB!$D$4:$G$403,3,FALSE)</f>
        <v>#N/A</v>
      </c>
      <c r="E2977" s="675" t="e">
        <f>VLOOKUP(F2977,DB!$D$4:$G$403,2,FALSE)</f>
        <v>#N/A</v>
      </c>
      <c r="F2977" s="491"/>
      <c r="G2977" s="491"/>
      <c r="H2977" s="492"/>
      <c r="I2977" s="493"/>
      <c r="J2977" s="494" t="str">
        <f>IF(I2977="","I열의 환율적용방법 선택",IF(I2977="개별환율", "직접입력 하세요.", IF(OR(I2977="가중평균환율",I2977="송금환율"), "직접입력 하세요.", IF(I2977="원화집행", 1, IF(I2977="월별평균환율(미화)",VLOOKUP(MONTH(A2977),월별평균환율!$B$34:$D$45,2,0), IF(I2977="월별평균환율(현지화)",VLOOKUP(MONTH(A2977),월별평균환율!$B$34:$D$45,3,0)))))))</f>
        <v>I열의 환율적용방법 선택</v>
      </c>
      <c r="K2977" s="495">
        <f t="shared" si="46"/>
        <v>0</v>
      </c>
      <c r="L2977" s="491"/>
      <c r="M2977" s="496"/>
      <c r="N2977" s="496"/>
    </row>
    <row r="2978" spans="1:14" x14ac:dyDescent="0.3">
      <c r="A2978" s="490"/>
      <c r="B2978" s="490"/>
      <c r="C2978" s="673" t="e">
        <f>VLOOKUP(F2978,DB!$D$4:$G$403,4,FALSE)</f>
        <v>#N/A</v>
      </c>
      <c r="D2978" s="674" t="e">
        <f>VLOOKUP(F2978,DB!$D$4:$G$403,3,FALSE)</f>
        <v>#N/A</v>
      </c>
      <c r="E2978" s="675" t="e">
        <f>VLOOKUP(F2978,DB!$D$4:$G$403,2,FALSE)</f>
        <v>#N/A</v>
      </c>
      <c r="F2978" s="491"/>
      <c r="G2978" s="491"/>
      <c r="H2978" s="492"/>
      <c r="I2978" s="493"/>
      <c r="J2978" s="494" t="str">
        <f>IF(I2978="","I열의 환율적용방법 선택",IF(I2978="개별환율", "직접입력 하세요.", IF(OR(I2978="가중평균환율",I2978="송금환율"), "직접입력 하세요.", IF(I2978="원화집행", 1, IF(I2978="월별평균환율(미화)",VLOOKUP(MONTH(A2978),월별평균환율!$B$34:$D$45,2,0), IF(I2978="월별평균환율(현지화)",VLOOKUP(MONTH(A2978),월별평균환율!$B$34:$D$45,3,0)))))))</f>
        <v>I열의 환율적용방법 선택</v>
      </c>
      <c r="K2978" s="495">
        <f t="shared" si="46"/>
        <v>0</v>
      </c>
      <c r="L2978" s="491"/>
      <c r="M2978" s="496"/>
      <c r="N2978" s="496"/>
    </row>
    <row r="2979" spans="1:14" x14ac:dyDescent="0.3">
      <c r="A2979" s="490"/>
      <c r="B2979" s="490"/>
      <c r="C2979" s="673" t="e">
        <f>VLOOKUP(F2979,DB!$D$4:$G$403,4,FALSE)</f>
        <v>#N/A</v>
      </c>
      <c r="D2979" s="674" t="e">
        <f>VLOOKUP(F2979,DB!$D$4:$G$403,3,FALSE)</f>
        <v>#N/A</v>
      </c>
      <c r="E2979" s="675" t="e">
        <f>VLOOKUP(F2979,DB!$D$4:$G$403,2,FALSE)</f>
        <v>#N/A</v>
      </c>
      <c r="F2979" s="491"/>
      <c r="G2979" s="491"/>
      <c r="H2979" s="492"/>
      <c r="I2979" s="493"/>
      <c r="J2979" s="494" t="str">
        <f>IF(I2979="","I열의 환율적용방법 선택",IF(I2979="개별환율", "직접입력 하세요.", IF(OR(I2979="가중평균환율",I2979="송금환율"), "직접입력 하세요.", IF(I2979="원화집행", 1, IF(I2979="월별평균환율(미화)",VLOOKUP(MONTH(A2979),월별평균환율!$B$34:$D$45,2,0), IF(I2979="월별평균환율(현지화)",VLOOKUP(MONTH(A2979),월별평균환율!$B$34:$D$45,3,0)))))))</f>
        <v>I열의 환율적용방법 선택</v>
      </c>
      <c r="K2979" s="495">
        <f t="shared" si="46"/>
        <v>0</v>
      </c>
      <c r="L2979" s="491"/>
      <c r="M2979" s="496"/>
      <c r="N2979" s="496"/>
    </row>
    <row r="2980" spans="1:14" x14ac:dyDescent="0.3">
      <c r="A2980" s="490"/>
      <c r="B2980" s="490"/>
      <c r="C2980" s="673" t="e">
        <f>VLOOKUP(F2980,DB!$D$4:$G$403,4,FALSE)</f>
        <v>#N/A</v>
      </c>
      <c r="D2980" s="674" t="e">
        <f>VLOOKUP(F2980,DB!$D$4:$G$403,3,FALSE)</f>
        <v>#N/A</v>
      </c>
      <c r="E2980" s="675" t="e">
        <f>VLOOKUP(F2980,DB!$D$4:$G$403,2,FALSE)</f>
        <v>#N/A</v>
      </c>
      <c r="F2980" s="491"/>
      <c r="G2980" s="491"/>
      <c r="H2980" s="492"/>
      <c r="I2980" s="493"/>
      <c r="J2980" s="494" t="str">
        <f>IF(I2980="","I열의 환율적용방법 선택",IF(I2980="개별환율", "직접입력 하세요.", IF(OR(I2980="가중평균환율",I2980="송금환율"), "직접입력 하세요.", IF(I2980="원화집행", 1, IF(I2980="월별평균환율(미화)",VLOOKUP(MONTH(A2980),월별평균환율!$B$34:$D$45,2,0), IF(I2980="월별평균환율(현지화)",VLOOKUP(MONTH(A2980),월별평균환율!$B$34:$D$45,3,0)))))))</f>
        <v>I열의 환율적용방법 선택</v>
      </c>
      <c r="K2980" s="495">
        <f t="shared" si="46"/>
        <v>0</v>
      </c>
      <c r="L2980" s="491"/>
      <c r="M2980" s="496"/>
      <c r="N2980" s="496"/>
    </row>
    <row r="2981" spans="1:14" x14ac:dyDescent="0.3">
      <c r="A2981" s="490"/>
      <c r="B2981" s="490"/>
      <c r="C2981" s="673" t="e">
        <f>VLOOKUP(F2981,DB!$D$4:$G$403,4,FALSE)</f>
        <v>#N/A</v>
      </c>
      <c r="D2981" s="674" t="e">
        <f>VLOOKUP(F2981,DB!$D$4:$G$403,3,FALSE)</f>
        <v>#N/A</v>
      </c>
      <c r="E2981" s="675" t="e">
        <f>VLOOKUP(F2981,DB!$D$4:$G$403,2,FALSE)</f>
        <v>#N/A</v>
      </c>
      <c r="F2981" s="491"/>
      <c r="G2981" s="491"/>
      <c r="H2981" s="492"/>
      <c r="I2981" s="493"/>
      <c r="J2981" s="494" t="str">
        <f>IF(I2981="","I열의 환율적용방법 선택",IF(I2981="개별환율", "직접입력 하세요.", IF(OR(I2981="가중평균환율",I2981="송금환율"), "직접입력 하세요.", IF(I2981="원화집행", 1, IF(I2981="월별평균환율(미화)",VLOOKUP(MONTH(A2981),월별평균환율!$B$34:$D$45,2,0), IF(I2981="월별평균환율(현지화)",VLOOKUP(MONTH(A2981),월별평균환율!$B$34:$D$45,3,0)))))))</f>
        <v>I열의 환율적용방법 선택</v>
      </c>
      <c r="K2981" s="495">
        <f t="shared" si="46"/>
        <v>0</v>
      </c>
      <c r="L2981" s="491"/>
      <c r="M2981" s="496"/>
      <c r="N2981" s="496"/>
    </row>
    <row r="2982" spans="1:14" x14ac:dyDescent="0.3">
      <c r="A2982" s="490"/>
      <c r="B2982" s="490"/>
      <c r="C2982" s="673" t="e">
        <f>VLOOKUP(F2982,DB!$D$4:$G$403,4,FALSE)</f>
        <v>#N/A</v>
      </c>
      <c r="D2982" s="674" t="e">
        <f>VLOOKUP(F2982,DB!$D$4:$G$403,3,FALSE)</f>
        <v>#N/A</v>
      </c>
      <c r="E2982" s="675" t="e">
        <f>VLOOKUP(F2982,DB!$D$4:$G$403,2,FALSE)</f>
        <v>#N/A</v>
      </c>
      <c r="F2982" s="491"/>
      <c r="G2982" s="491"/>
      <c r="H2982" s="492"/>
      <c r="I2982" s="493"/>
      <c r="J2982" s="494" t="str">
        <f>IF(I2982="","I열의 환율적용방법 선택",IF(I2982="개별환율", "직접입력 하세요.", IF(OR(I2982="가중평균환율",I2982="송금환율"), "직접입력 하세요.", IF(I2982="원화집행", 1, IF(I2982="월별평균환율(미화)",VLOOKUP(MONTH(A2982),월별평균환율!$B$34:$D$45,2,0), IF(I2982="월별평균환율(현지화)",VLOOKUP(MONTH(A2982),월별평균환율!$B$34:$D$45,3,0)))))))</f>
        <v>I열의 환율적용방법 선택</v>
      </c>
      <c r="K2982" s="495">
        <f t="shared" si="46"/>
        <v>0</v>
      </c>
      <c r="L2982" s="491"/>
      <c r="M2982" s="496"/>
      <c r="N2982" s="496"/>
    </row>
    <row r="2983" spans="1:14" x14ac:dyDescent="0.3">
      <c r="A2983" s="490"/>
      <c r="B2983" s="490"/>
      <c r="C2983" s="673" t="e">
        <f>VLOOKUP(F2983,DB!$D$4:$G$403,4,FALSE)</f>
        <v>#N/A</v>
      </c>
      <c r="D2983" s="674" t="e">
        <f>VLOOKUP(F2983,DB!$D$4:$G$403,3,FALSE)</f>
        <v>#N/A</v>
      </c>
      <c r="E2983" s="675" t="e">
        <f>VLOOKUP(F2983,DB!$D$4:$G$403,2,FALSE)</f>
        <v>#N/A</v>
      </c>
      <c r="F2983" s="491"/>
      <c r="G2983" s="491"/>
      <c r="H2983" s="492"/>
      <c r="I2983" s="493"/>
      <c r="J2983" s="494" t="str">
        <f>IF(I2983="","I열의 환율적용방법 선택",IF(I2983="개별환율", "직접입력 하세요.", IF(OR(I2983="가중평균환율",I2983="송금환율"), "직접입력 하세요.", IF(I2983="원화집행", 1, IF(I2983="월별평균환율(미화)",VLOOKUP(MONTH(A2983),월별평균환율!$B$34:$D$45,2,0), IF(I2983="월별평균환율(현지화)",VLOOKUP(MONTH(A2983),월별평균환율!$B$34:$D$45,3,0)))))))</f>
        <v>I열의 환율적용방법 선택</v>
      </c>
      <c r="K2983" s="495">
        <f t="shared" si="46"/>
        <v>0</v>
      </c>
      <c r="L2983" s="491"/>
      <c r="M2983" s="496"/>
      <c r="N2983" s="496"/>
    </row>
    <row r="2984" spans="1:14" x14ac:dyDescent="0.3">
      <c r="A2984" s="490"/>
      <c r="B2984" s="490"/>
      <c r="C2984" s="673" t="e">
        <f>VLOOKUP(F2984,DB!$D$4:$G$403,4,FALSE)</f>
        <v>#N/A</v>
      </c>
      <c r="D2984" s="674" t="e">
        <f>VLOOKUP(F2984,DB!$D$4:$G$403,3,FALSE)</f>
        <v>#N/A</v>
      </c>
      <c r="E2984" s="675" t="e">
        <f>VLOOKUP(F2984,DB!$D$4:$G$403,2,FALSE)</f>
        <v>#N/A</v>
      </c>
      <c r="F2984" s="491"/>
      <c r="G2984" s="491"/>
      <c r="H2984" s="492"/>
      <c r="I2984" s="493"/>
      <c r="J2984" s="494" t="str">
        <f>IF(I2984="","I열의 환율적용방법 선택",IF(I2984="개별환율", "직접입력 하세요.", IF(OR(I2984="가중평균환율",I2984="송금환율"), "직접입력 하세요.", IF(I2984="원화집행", 1, IF(I2984="월별평균환율(미화)",VLOOKUP(MONTH(A2984),월별평균환율!$B$34:$D$45,2,0), IF(I2984="월별평균환율(현지화)",VLOOKUP(MONTH(A2984),월별평균환율!$B$34:$D$45,3,0)))))))</f>
        <v>I열의 환율적용방법 선택</v>
      </c>
      <c r="K2984" s="495">
        <f t="shared" si="46"/>
        <v>0</v>
      </c>
      <c r="L2984" s="491"/>
      <c r="M2984" s="496"/>
      <c r="N2984" s="496"/>
    </row>
    <row r="2985" spans="1:14" x14ac:dyDescent="0.3">
      <c r="A2985" s="490"/>
      <c r="B2985" s="490"/>
      <c r="C2985" s="673" t="e">
        <f>VLOOKUP(F2985,DB!$D$4:$G$403,4,FALSE)</f>
        <v>#N/A</v>
      </c>
      <c r="D2985" s="674" t="e">
        <f>VLOOKUP(F2985,DB!$D$4:$G$403,3,FALSE)</f>
        <v>#N/A</v>
      </c>
      <c r="E2985" s="675" t="e">
        <f>VLOOKUP(F2985,DB!$D$4:$G$403,2,FALSE)</f>
        <v>#N/A</v>
      </c>
      <c r="F2985" s="491"/>
      <c r="G2985" s="491"/>
      <c r="H2985" s="492"/>
      <c r="I2985" s="493"/>
      <c r="J2985" s="494" t="str">
        <f>IF(I2985="","I열의 환율적용방법 선택",IF(I2985="개별환율", "직접입력 하세요.", IF(OR(I2985="가중평균환율",I2985="송금환율"), "직접입력 하세요.", IF(I2985="원화집행", 1, IF(I2985="월별평균환율(미화)",VLOOKUP(MONTH(A2985),월별평균환율!$B$34:$D$45,2,0), IF(I2985="월별평균환율(현지화)",VLOOKUP(MONTH(A2985),월별평균환율!$B$34:$D$45,3,0)))))))</f>
        <v>I열의 환율적용방법 선택</v>
      </c>
      <c r="K2985" s="495">
        <f t="shared" si="46"/>
        <v>0</v>
      </c>
      <c r="L2985" s="491"/>
      <c r="M2985" s="496"/>
      <c r="N2985" s="496"/>
    </row>
    <row r="2986" spans="1:14" x14ac:dyDescent="0.3">
      <c r="A2986" s="490"/>
      <c r="B2986" s="490"/>
      <c r="C2986" s="673" t="e">
        <f>VLOOKUP(F2986,DB!$D$4:$G$403,4,FALSE)</f>
        <v>#N/A</v>
      </c>
      <c r="D2986" s="674" t="e">
        <f>VLOOKUP(F2986,DB!$D$4:$G$403,3,FALSE)</f>
        <v>#N/A</v>
      </c>
      <c r="E2986" s="675" t="e">
        <f>VLOOKUP(F2986,DB!$D$4:$G$403,2,FALSE)</f>
        <v>#N/A</v>
      </c>
      <c r="F2986" s="491"/>
      <c r="G2986" s="491"/>
      <c r="H2986" s="492"/>
      <c r="I2986" s="493"/>
      <c r="J2986" s="494" t="str">
        <f>IF(I2986="","I열의 환율적용방법 선택",IF(I2986="개별환율", "직접입력 하세요.", IF(OR(I2986="가중평균환율",I2986="송금환율"), "직접입력 하세요.", IF(I2986="원화집행", 1, IF(I2986="월별평균환율(미화)",VLOOKUP(MONTH(A2986),월별평균환율!$B$34:$D$45,2,0), IF(I2986="월별평균환율(현지화)",VLOOKUP(MONTH(A2986),월별평균환율!$B$34:$D$45,3,0)))))))</f>
        <v>I열의 환율적용방법 선택</v>
      </c>
      <c r="K2986" s="495">
        <f t="shared" si="46"/>
        <v>0</v>
      </c>
      <c r="L2986" s="491"/>
      <c r="M2986" s="496"/>
      <c r="N2986" s="496"/>
    </row>
    <row r="2987" spans="1:14" x14ac:dyDescent="0.3">
      <c r="A2987" s="490"/>
      <c r="B2987" s="490"/>
      <c r="C2987" s="673" t="e">
        <f>VLOOKUP(F2987,DB!$D$4:$G$403,4,FALSE)</f>
        <v>#N/A</v>
      </c>
      <c r="D2987" s="674" t="e">
        <f>VLOOKUP(F2987,DB!$D$4:$G$403,3,FALSE)</f>
        <v>#N/A</v>
      </c>
      <c r="E2987" s="675" t="e">
        <f>VLOOKUP(F2987,DB!$D$4:$G$403,2,FALSE)</f>
        <v>#N/A</v>
      </c>
      <c r="F2987" s="491"/>
      <c r="G2987" s="491"/>
      <c r="H2987" s="492"/>
      <c r="I2987" s="493"/>
      <c r="J2987" s="494" t="str">
        <f>IF(I2987="","I열의 환율적용방법 선택",IF(I2987="개별환율", "직접입력 하세요.", IF(OR(I2987="가중평균환율",I2987="송금환율"), "직접입력 하세요.", IF(I2987="원화집행", 1, IF(I2987="월별평균환율(미화)",VLOOKUP(MONTH(A2987),월별평균환율!$B$34:$D$45,2,0), IF(I2987="월별평균환율(현지화)",VLOOKUP(MONTH(A2987),월별평균환율!$B$34:$D$45,3,0)))))))</f>
        <v>I열의 환율적용방법 선택</v>
      </c>
      <c r="K2987" s="495">
        <f t="shared" si="46"/>
        <v>0</v>
      </c>
      <c r="L2987" s="491"/>
      <c r="M2987" s="496"/>
      <c r="N2987" s="496"/>
    </row>
    <row r="2988" spans="1:14" x14ac:dyDescent="0.3">
      <c r="A2988" s="490"/>
      <c r="B2988" s="490"/>
      <c r="C2988" s="673" t="e">
        <f>VLOOKUP(F2988,DB!$D$4:$G$403,4,FALSE)</f>
        <v>#N/A</v>
      </c>
      <c r="D2988" s="674" t="e">
        <f>VLOOKUP(F2988,DB!$D$4:$G$403,3,FALSE)</f>
        <v>#N/A</v>
      </c>
      <c r="E2988" s="675" t="e">
        <f>VLOOKUP(F2988,DB!$D$4:$G$403,2,FALSE)</f>
        <v>#N/A</v>
      </c>
      <c r="F2988" s="491"/>
      <c r="G2988" s="491"/>
      <c r="H2988" s="492"/>
      <c r="I2988" s="493"/>
      <c r="J2988" s="494" t="str">
        <f>IF(I2988="","I열의 환율적용방법 선택",IF(I2988="개별환율", "직접입력 하세요.", IF(OR(I2988="가중평균환율",I2988="송금환율"), "직접입력 하세요.", IF(I2988="원화집행", 1, IF(I2988="월별평균환율(미화)",VLOOKUP(MONTH(A2988),월별평균환율!$B$34:$D$45,2,0), IF(I2988="월별평균환율(현지화)",VLOOKUP(MONTH(A2988),월별평균환율!$B$34:$D$45,3,0)))))))</f>
        <v>I열의 환율적용방법 선택</v>
      </c>
      <c r="K2988" s="495">
        <f t="shared" si="46"/>
        <v>0</v>
      </c>
      <c r="L2988" s="491"/>
      <c r="M2988" s="496"/>
      <c r="N2988" s="496"/>
    </row>
    <row r="2989" spans="1:14" x14ac:dyDescent="0.3">
      <c r="A2989" s="490"/>
      <c r="B2989" s="490"/>
      <c r="C2989" s="673" t="e">
        <f>VLOOKUP(F2989,DB!$D$4:$G$403,4,FALSE)</f>
        <v>#N/A</v>
      </c>
      <c r="D2989" s="674" t="e">
        <f>VLOOKUP(F2989,DB!$D$4:$G$403,3,FALSE)</f>
        <v>#N/A</v>
      </c>
      <c r="E2989" s="675" t="e">
        <f>VLOOKUP(F2989,DB!$D$4:$G$403,2,FALSE)</f>
        <v>#N/A</v>
      </c>
      <c r="F2989" s="491"/>
      <c r="G2989" s="491"/>
      <c r="H2989" s="492"/>
      <c r="I2989" s="493"/>
      <c r="J2989" s="494" t="str">
        <f>IF(I2989="","I열의 환율적용방법 선택",IF(I2989="개별환율", "직접입력 하세요.", IF(OR(I2989="가중평균환율",I2989="송금환율"), "직접입력 하세요.", IF(I2989="원화집행", 1, IF(I2989="월별평균환율(미화)",VLOOKUP(MONTH(A2989),월별평균환율!$B$34:$D$45,2,0), IF(I2989="월별평균환율(현지화)",VLOOKUP(MONTH(A2989),월별평균환율!$B$34:$D$45,3,0)))))))</f>
        <v>I열의 환율적용방법 선택</v>
      </c>
      <c r="K2989" s="495">
        <f t="shared" si="46"/>
        <v>0</v>
      </c>
      <c r="L2989" s="491"/>
      <c r="M2989" s="496"/>
      <c r="N2989" s="496"/>
    </row>
    <row r="2990" spans="1:14" x14ac:dyDescent="0.3">
      <c r="A2990" s="490"/>
      <c r="B2990" s="490"/>
      <c r="C2990" s="673" t="e">
        <f>VLOOKUP(F2990,DB!$D$4:$G$403,4,FALSE)</f>
        <v>#N/A</v>
      </c>
      <c r="D2990" s="674" t="e">
        <f>VLOOKUP(F2990,DB!$D$4:$G$403,3,FALSE)</f>
        <v>#N/A</v>
      </c>
      <c r="E2990" s="675" t="e">
        <f>VLOOKUP(F2990,DB!$D$4:$G$403,2,FALSE)</f>
        <v>#N/A</v>
      </c>
      <c r="F2990" s="491"/>
      <c r="G2990" s="491"/>
      <c r="H2990" s="492"/>
      <c r="I2990" s="493"/>
      <c r="J2990" s="494" t="str">
        <f>IF(I2990="","I열의 환율적용방법 선택",IF(I2990="개별환율", "직접입력 하세요.", IF(OR(I2990="가중평균환율",I2990="송금환율"), "직접입력 하세요.", IF(I2990="원화집행", 1, IF(I2990="월별평균환율(미화)",VLOOKUP(MONTH(A2990),월별평균환율!$B$34:$D$45,2,0), IF(I2990="월별평균환율(현지화)",VLOOKUP(MONTH(A2990),월별평균환율!$B$34:$D$45,3,0)))))))</f>
        <v>I열의 환율적용방법 선택</v>
      </c>
      <c r="K2990" s="495">
        <f t="shared" si="46"/>
        <v>0</v>
      </c>
      <c r="L2990" s="491"/>
      <c r="M2990" s="496"/>
      <c r="N2990" s="496"/>
    </row>
    <row r="2991" spans="1:14" x14ac:dyDescent="0.3">
      <c r="A2991" s="490"/>
      <c r="B2991" s="490"/>
      <c r="C2991" s="673" t="e">
        <f>VLOOKUP(F2991,DB!$D$4:$G$403,4,FALSE)</f>
        <v>#N/A</v>
      </c>
      <c r="D2991" s="674" t="e">
        <f>VLOOKUP(F2991,DB!$D$4:$G$403,3,FALSE)</f>
        <v>#N/A</v>
      </c>
      <c r="E2991" s="675" t="e">
        <f>VLOOKUP(F2991,DB!$D$4:$G$403,2,FALSE)</f>
        <v>#N/A</v>
      </c>
      <c r="F2991" s="491"/>
      <c r="G2991" s="491"/>
      <c r="H2991" s="492"/>
      <c r="I2991" s="493"/>
      <c r="J2991" s="494" t="str">
        <f>IF(I2991="","I열의 환율적용방법 선택",IF(I2991="개별환율", "직접입력 하세요.", IF(OR(I2991="가중평균환율",I2991="송금환율"), "직접입력 하세요.", IF(I2991="원화집행", 1, IF(I2991="월별평균환율(미화)",VLOOKUP(MONTH(A2991),월별평균환율!$B$34:$D$45,2,0), IF(I2991="월별평균환율(현지화)",VLOOKUP(MONTH(A2991),월별평균환율!$B$34:$D$45,3,0)))))))</f>
        <v>I열의 환율적용방법 선택</v>
      </c>
      <c r="K2991" s="495">
        <f t="shared" si="46"/>
        <v>0</v>
      </c>
      <c r="L2991" s="491"/>
      <c r="M2991" s="496"/>
      <c r="N2991" s="496"/>
    </row>
    <row r="2992" spans="1:14" x14ac:dyDescent="0.3">
      <c r="A2992" s="490"/>
      <c r="B2992" s="490"/>
      <c r="C2992" s="673" t="e">
        <f>VLOOKUP(F2992,DB!$D$4:$G$403,4,FALSE)</f>
        <v>#N/A</v>
      </c>
      <c r="D2992" s="674" t="e">
        <f>VLOOKUP(F2992,DB!$D$4:$G$403,3,FALSE)</f>
        <v>#N/A</v>
      </c>
      <c r="E2992" s="675" t="e">
        <f>VLOOKUP(F2992,DB!$D$4:$G$403,2,FALSE)</f>
        <v>#N/A</v>
      </c>
      <c r="F2992" s="491"/>
      <c r="G2992" s="491"/>
      <c r="H2992" s="492"/>
      <c r="I2992" s="493"/>
      <c r="J2992" s="494" t="str">
        <f>IF(I2992="","I열의 환율적용방법 선택",IF(I2992="개별환율", "직접입력 하세요.", IF(OR(I2992="가중평균환율",I2992="송금환율"), "직접입력 하세요.", IF(I2992="원화집행", 1, IF(I2992="월별평균환율(미화)",VLOOKUP(MONTH(A2992),월별평균환율!$B$34:$D$45,2,0), IF(I2992="월별평균환율(현지화)",VLOOKUP(MONTH(A2992),월별평균환율!$B$34:$D$45,3,0)))))))</f>
        <v>I열의 환율적용방법 선택</v>
      </c>
      <c r="K2992" s="495">
        <f t="shared" si="46"/>
        <v>0</v>
      </c>
      <c r="L2992" s="491"/>
      <c r="M2992" s="496"/>
      <c r="N2992" s="496"/>
    </row>
    <row r="2993" spans="1:14" x14ac:dyDescent="0.3">
      <c r="A2993" s="490"/>
      <c r="B2993" s="490"/>
      <c r="C2993" s="673" t="e">
        <f>VLOOKUP(F2993,DB!$D$4:$G$403,4,FALSE)</f>
        <v>#N/A</v>
      </c>
      <c r="D2993" s="674" t="e">
        <f>VLOOKUP(F2993,DB!$D$4:$G$403,3,FALSE)</f>
        <v>#N/A</v>
      </c>
      <c r="E2993" s="675" t="e">
        <f>VLOOKUP(F2993,DB!$D$4:$G$403,2,FALSE)</f>
        <v>#N/A</v>
      </c>
      <c r="F2993" s="491"/>
      <c r="G2993" s="491"/>
      <c r="H2993" s="492"/>
      <c r="I2993" s="493"/>
      <c r="J2993" s="494" t="str">
        <f>IF(I2993="","I열의 환율적용방법 선택",IF(I2993="개별환율", "직접입력 하세요.", IF(OR(I2993="가중평균환율",I2993="송금환율"), "직접입력 하세요.", IF(I2993="원화집행", 1, IF(I2993="월별평균환율(미화)",VLOOKUP(MONTH(A2993),월별평균환율!$B$34:$D$45,2,0), IF(I2993="월별평균환율(현지화)",VLOOKUP(MONTH(A2993),월별평균환율!$B$34:$D$45,3,0)))))))</f>
        <v>I열의 환율적용방법 선택</v>
      </c>
      <c r="K2993" s="495">
        <f t="shared" si="46"/>
        <v>0</v>
      </c>
      <c r="L2993" s="491"/>
      <c r="M2993" s="496"/>
      <c r="N2993" s="496"/>
    </row>
    <row r="2994" spans="1:14" x14ac:dyDescent="0.3">
      <c r="A2994" s="490"/>
      <c r="B2994" s="490"/>
      <c r="C2994" s="673" t="e">
        <f>VLOOKUP(F2994,DB!$D$4:$G$403,4,FALSE)</f>
        <v>#N/A</v>
      </c>
      <c r="D2994" s="674" t="e">
        <f>VLOOKUP(F2994,DB!$D$4:$G$403,3,FALSE)</f>
        <v>#N/A</v>
      </c>
      <c r="E2994" s="675" t="e">
        <f>VLOOKUP(F2994,DB!$D$4:$G$403,2,FALSE)</f>
        <v>#N/A</v>
      </c>
      <c r="F2994" s="491"/>
      <c r="G2994" s="491"/>
      <c r="H2994" s="492"/>
      <c r="I2994" s="493"/>
      <c r="J2994" s="494" t="str">
        <f>IF(I2994="","I열의 환율적용방법 선택",IF(I2994="개별환율", "직접입력 하세요.", IF(OR(I2994="가중평균환율",I2994="송금환율"), "직접입력 하세요.", IF(I2994="원화집행", 1, IF(I2994="월별평균환율(미화)",VLOOKUP(MONTH(A2994),월별평균환율!$B$34:$D$45,2,0), IF(I2994="월별평균환율(현지화)",VLOOKUP(MONTH(A2994),월별평균환율!$B$34:$D$45,3,0)))))))</f>
        <v>I열의 환율적용방법 선택</v>
      </c>
      <c r="K2994" s="495">
        <f t="shared" si="46"/>
        <v>0</v>
      </c>
      <c r="L2994" s="491"/>
      <c r="M2994" s="496"/>
      <c r="N2994" s="496"/>
    </row>
    <row r="2995" spans="1:14" x14ac:dyDescent="0.3">
      <c r="A2995" s="490"/>
      <c r="B2995" s="490"/>
      <c r="C2995" s="673" t="e">
        <f>VLOOKUP(F2995,DB!$D$4:$G$403,4,FALSE)</f>
        <v>#N/A</v>
      </c>
      <c r="D2995" s="674" t="e">
        <f>VLOOKUP(F2995,DB!$D$4:$G$403,3,FALSE)</f>
        <v>#N/A</v>
      </c>
      <c r="E2995" s="675" t="e">
        <f>VLOOKUP(F2995,DB!$D$4:$G$403,2,FALSE)</f>
        <v>#N/A</v>
      </c>
      <c r="F2995" s="491"/>
      <c r="G2995" s="491"/>
      <c r="H2995" s="492"/>
      <c r="I2995" s="493"/>
      <c r="J2995" s="494" t="str">
        <f>IF(I2995="","I열의 환율적용방법 선택",IF(I2995="개별환율", "직접입력 하세요.", IF(OR(I2995="가중평균환율",I2995="송금환율"), "직접입력 하세요.", IF(I2995="원화집행", 1, IF(I2995="월별평균환율(미화)",VLOOKUP(MONTH(A2995),월별평균환율!$B$34:$D$45,2,0), IF(I2995="월별평균환율(현지화)",VLOOKUP(MONTH(A2995),월별평균환율!$B$34:$D$45,3,0)))))))</f>
        <v>I열의 환율적용방법 선택</v>
      </c>
      <c r="K2995" s="495">
        <f t="shared" si="46"/>
        <v>0</v>
      </c>
      <c r="L2995" s="491"/>
      <c r="M2995" s="496"/>
      <c r="N2995" s="496"/>
    </row>
    <row r="2996" spans="1:14" x14ac:dyDescent="0.3">
      <c r="A2996" s="490"/>
      <c r="B2996" s="490"/>
      <c r="C2996" s="673" t="e">
        <f>VLOOKUP(F2996,DB!$D$4:$G$403,4,FALSE)</f>
        <v>#N/A</v>
      </c>
      <c r="D2996" s="674" t="e">
        <f>VLOOKUP(F2996,DB!$D$4:$G$403,3,FALSE)</f>
        <v>#N/A</v>
      </c>
      <c r="E2996" s="675" t="e">
        <f>VLOOKUP(F2996,DB!$D$4:$G$403,2,FALSE)</f>
        <v>#N/A</v>
      </c>
      <c r="F2996" s="491"/>
      <c r="G2996" s="491"/>
      <c r="H2996" s="492"/>
      <c r="I2996" s="493"/>
      <c r="J2996" s="494" t="str">
        <f>IF(I2996="","I열의 환율적용방법 선택",IF(I2996="개별환율", "직접입력 하세요.", IF(OR(I2996="가중평균환율",I2996="송금환율"), "직접입력 하세요.", IF(I2996="원화집행", 1, IF(I2996="월별평균환율(미화)",VLOOKUP(MONTH(A2996),월별평균환율!$B$34:$D$45,2,0), IF(I2996="월별평균환율(현지화)",VLOOKUP(MONTH(A2996),월별평균환율!$B$34:$D$45,3,0)))))))</f>
        <v>I열의 환율적용방법 선택</v>
      </c>
      <c r="K2996" s="495">
        <f t="shared" si="46"/>
        <v>0</v>
      </c>
      <c r="L2996" s="491"/>
      <c r="M2996" s="496"/>
      <c r="N2996" s="496"/>
    </row>
    <row r="2997" spans="1:14" x14ac:dyDescent="0.3">
      <c r="A2997" s="490"/>
      <c r="B2997" s="490"/>
      <c r="C2997" s="673" t="e">
        <f>VLOOKUP(F2997,DB!$D$4:$G$403,4,FALSE)</f>
        <v>#N/A</v>
      </c>
      <c r="D2997" s="674" t="e">
        <f>VLOOKUP(F2997,DB!$D$4:$G$403,3,FALSE)</f>
        <v>#N/A</v>
      </c>
      <c r="E2997" s="675" t="e">
        <f>VLOOKUP(F2997,DB!$D$4:$G$403,2,FALSE)</f>
        <v>#N/A</v>
      </c>
      <c r="F2997" s="491"/>
      <c r="G2997" s="491"/>
      <c r="H2997" s="492"/>
      <c r="I2997" s="493"/>
      <c r="J2997" s="494" t="str">
        <f>IF(I2997="","I열의 환율적용방법 선택",IF(I2997="개별환율", "직접입력 하세요.", IF(OR(I2997="가중평균환율",I2997="송금환율"), "직접입력 하세요.", IF(I2997="원화집행", 1, IF(I2997="월별평균환율(미화)",VLOOKUP(MONTH(A2997),월별평균환율!$B$34:$D$45,2,0), IF(I2997="월별평균환율(현지화)",VLOOKUP(MONTH(A2997),월별평균환율!$B$34:$D$45,3,0)))))))</f>
        <v>I열의 환율적용방법 선택</v>
      </c>
      <c r="K2997" s="495">
        <f t="shared" si="46"/>
        <v>0</v>
      </c>
      <c r="L2997" s="491"/>
      <c r="M2997" s="496"/>
      <c r="N2997" s="496"/>
    </row>
    <row r="2998" spans="1:14" x14ac:dyDescent="0.3">
      <c r="A2998" s="490"/>
      <c r="B2998" s="490"/>
      <c r="C2998" s="673" t="e">
        <f>VLOOKUP(F2998,DB!$D$4:$G$403,4,FALSE)</f>
        <v>#N/A</v>
      </c>
      <c r="D2998" s="674" t="e">
        <f>VLOOKUP(F2998,DB!$D$4:$G$403,3,FALSE)</f>
        <v>#N/A</v>
      </c>
      <c r="E2998" s="675" t="e">
        <f>VLOOKUP(F2998,DB!$D$4:$G$403,2,FALSE)</f>
        <v>#N/A</v>
      </c>
      <c r="F2998" s="491"/>
      <c r="G2998" s="491"/>
      <c r="H2998" s="492"/>
      <c r="I2998" s="493"/>
      <c r="J2998" s="494" t="str">
        <f>IF(I2998="","I열의 환율적용방법 선택",IF(I2998="개별환율", "직접입력 하세요.", IF(OR(I2998="가중평균환율",I2998="송금환율"), "직접입력 하세요.", IF(I2998="원화집행", 1, IF(I2998="월별평균환율(미화)",VLOOKUP(MONTH(A2998),월별평균환율!$B$34:$D$45,2,0), IF(I2998="월별평균환율(현지화)",VLOOKUP(MONTH(A2998),월별평균환율!$B$34:$D$45,3,0)))))))</f>
        <v>I열의 환율적용방법 선택</v>
      </c>
      <c r="K2998" s="495">
        <f t="shared" si="46"/>
        <v>0</v>
      </c>
      <c r="L2998" s="491"/>
      <c r="M2998" s="496"/>
      <c r="N2998" s="496"/>
    </row>
    <row r="2999" spans="1:14" x14ac:dyDescent="0.3">
      <c r="A2999" s="490"/>
      <c r="B2999" s="490"/>
      <c r="C2999" s="673" t="e">
        <f>VLOOKUP(F2999,DB!$D$4:$G$403,4,FALSE)</f>
        <v>#N/A</v>
      </c>
      <c r="D2999" s="674" t="e">
        <f>VLOOKUP(F2999,DB!$D$4:$G$403,3,FALSE)</f>
        <v>#N/A</v>
      </c>
      <c r="E2999" s="675" t="e">
        <f>VLOOKUP(F2999,DB!$D$4:$G$403,2,FALSE)</f>
        <v>#N/A</v>
      </c>
      <c r="F2999" s="491"/>
      <c r="G2999" s="491"/>
      <c r="H2999" s="492"/>
      <c r="I2999" s="493"/>
      <c r="J2999" s="494" t="str">
        <f>IF(I2999="","I열의 환율적용방법 선택",IF(I2999="개별환율", "직접입력 하세요.", IF(OR(I2999="가중평균환율",I2999="송금환율"), "직접입력 하세요.", IF(I2999="원화집행", 1, IF(I2999="월별평균환율(미화)",VLOOKUP(MONTH(A2999),월별평균환율!$B$34:$D$45,2,0), IF(I2999="월별평균환율(현지화)",VLOOKUP(MONTH(A2999),월별평균환율!$B$34:$D$45,3,0)))))))</f>
        <v>I열의 환율적용방법 선택</v>
      </c>
      <c r="K2999" s="495">
        <f t="shared" si="46"/>
        <v>0</v>
      </c>
      <c r="L2999" s="491"/>
      <c r="M2999" s="496"/>
      <c r="N2999" s="496"/>
    </row>
    <row r="3000" spans="1:14" x14ac:dyDescent="0.3">
      <c r="A3000" s="490"/>
      <c r="B3000" s="490"/>
      <c r="C3000" s="673" t="e">
        <f>VLOOKUP(F3000,DB!$D$4:$G$403,4,FALSE)</f>
        <v>#N/A</v>
      </c>
      <c r="D3000" s="674" t="e">
        <f>VLOOKUP(F3000,DB!$D$4:$G$403,3,FALSE)</f>
        <v>#N/A</v>
      </c>
      <c r="E3000" s="675" t="e">
        <f>VLOOKUP(F3000,DB!$D$4:$G$403,2,FALSE)</f>
        <v>#N/A</v>
      </c>
      <c r="F3000" s="491"/>
      <c r="G3000" s="491"/>
      <c r="H3000" s="492"/>
      <c r="I3000" s="493"/>
      <c r="J3000" s="494" t="str">
        <f>IF(I3000="","I열의 환율적용방법 선택",IF(I3000="개별환율", "직접입력 하세요.", IF(OR(I3000="가중평균환율",I3000="송금환율"), "직접입력 하세요.", IF(I3000="원화집행", 1, IF(I3000="월별평균환율(미화)",VLOOKUP(MONTH(A3000),월별평균환율!$B$34:$D$45,2,0), IF(I3000="월별평균환율(현지화)",VLOOKUP(MONTH(A3000),월별평균환율!$B$34:$D$45,3,0)))))))</f>
        <v>I열의 환율적용방법 선택</v>
      </c>
      <c r="K3000" s="495">
        <f t="shared" si="46"/>
        <v>0</v>
      </c>
      <c r="L3000" s="491"/>
      <c r="M3000" s="496"/>
      <c r="N3000" s="496"/>
    </row>
    <row r="3001" spans="1:14" x14ac:dyDescent="0.3">
      <c r="A3001" s="490"/>
      <c r="B3001" s="490"/>
      <c r="C3001" s="673" t="e">
        <f>VLOOKUP(F3001,DB!$D$4:$G$403,4,FALSE)</f>
        <v>#N/A</v>
      </c>
      <c r="D3001" s="674" t="e">
        <f>VLOOKUP(F3001,DB!$D$4:$G$403,3,FALSE)</f>
        <v>#N/A</v>
      </c>
      <c r="E3001" s="675" t="e">
        <f>VLOOKUP(F3001,DB!$D$4:$G$403,2,FALSE)</f>
        <v>#N/A</v>
      </c>
      <c r="F3001" s="491"/>
      <c r="G3001" s="491"/>
      <c r="H3001" s="492"/>
      <c r="I3001" s="493"/>
      <c r="J3001" s="494" t="str">
        <f>IF(I3001="","I열의 환율적용방법 선택",IF(I3001="개별환율", "직접입력 하세요.", IF(OR(I3001="가중평균환율",I3001="송금환율"), "직접입력 하세요.", IF(I3001="원화집행", 1, IF(I3001="월별평균환율(미화)",VLOOKUP(MONTH(A3001),월별평균환율!$B$34:$D$45,2,0), IF(I3001="월별평균환율(현지화)",VLOOKUP(MONTH(A3001),월별평균환율!$B$34:$D$45,3,0)))))))</f>
        <v>I열의 환율적용방법 선택</v>
      </c>
      <c r="K3001" s="495">
        <f t="shared" si="46"/>
        <v>0</v>
      </c>
      <c r="L3001" s="491"/>
      <c r="M3001" s="496"/>
      <c r="N3001" s="496"/>
    </row>
    <row r="3002" spans="1:14" x14ac:dyDescent="0.3">
      <c r="A3002" s="490"/>
      <c r="B3002" s="490"/>
      <c r="C3002" s="673" t="e">
        <f>VLOOKUP(F3002,DB!$D$4:$G$403,4,FALSE)</f>
        <v>#N/A</v>
      </c>
      <c r="D3002" s="674" t="e">
        <f>VLOOKUP(F3002,DB!$D$4:$G$403,3,FALSE)</f>
        <v>#N/A</v>
      </c>
      <c r="E3002" s="675" t="e">
        <f>VLOOKUP(F3002,DB!$D$4:$G$403,2,FALSE)</f>
        <v>#N/A</v>
      </c>
      <c r="F3002" s="491"/>
      <c r="G3002" s="491"/>
      <c r="H3002" s="492"/>
      <c r="I3002" s="493"/>
      <c r="J3002" s="494" t="str">
        <f>IF(I3002="","I열의 환율적용방법 선택",IF(I3002="개별환율", "직접입력 하세요.", IF(OR(I3002="가중평균환율",I3002="송금환율"), "직접입력 하세요.", IF(I3002="원화집행", 1, IF(I3002="월별평균환율(미화)",VLOOKUP(MONTH(A3002),월별평균환율!$B$34:$D$45,2,0), IF(I3002="월별평균환율(현지화)",VLOOKUP(MONTH(A3002),월별평균환율!$B$34:$D$45,3,0)))))))</f>
        <v>I열의 환율적용방법 선택</v>
      </c>
      <c r="K3002" s="495">
        <f t="shared" si="46"/>
        <v>0</v>
      </c>
      <c r="L3002" s="491"/>
      <c r="M3002" s="496"/>
      <c r="N3002" s="496"/>
    </row>
    <row r="3003" spans="1:14" x14ac:dyDescent="0.3">
      <c r="A3003" s="490"/>
      <c r="B3003" s="490"/>
      <c r="C3003" s="673" t="e">
        <f>VLOOKUP(F3003,DB!$D$4:$G$403,4,FALSE)</f>
        <v>#N/A</v>
      </c>
      <c r="D3003" s="674" t="e">
        <f>VLOOKUP(F3003,DB!$D$4:$G$403,3,FALSE)</f>
        <v>#N/A</v>
      </c>
      <c r="E3003" s="675" t="e">
        <f>VLOOKUP(F3003,DB!$D$4:$G$403,2,FALSE)</f>
        <v>#N/A</v>
      </c>
      <c r="F3003" s="491"/>
      <c r="G3003" s="491"/>
      <c r="H3003" s="492"/>
      <c r="I3003" s="493"/>
      <c r="J3003" s="494" t="str">
        <f>IF(I3003="","I열의 환율적용방법 선택",IF(I3003="개별환율", "직접입력 하세요.", IF(OR(I3003="가중평균환율",I3003="송금환율"), "직접입력 하세요.", IF(I3003="원화집행", 1, IF(I3003="월별평균환율(미화)",VLOOKUP(MONTH(A3003),월별평균환율!$B$34:$D$45,2,0), IF(I3003="월별평균환율(현지화)",VLOOKUP(MONTH(A3003),월별평균환율!$B$34:$D$45,3,0)))))))</f>
        <v>I열의 환율적용방법 선택</v>
      </c>
      <c r="K3003" s="495">
        <f t="shared" si="46"/>
        <v>0</v>
      </c>
      <c r="L3003" s="491"/>
      <c r="M3003" s="496"/>
      <c r="N3003" s="496"/>
    </row>
    <row r="3004" spans="1:14" x14ac:dyDescent="0.3">
      <c r="A3004" s="490"/>
      <c r="B3004" s="490"/>
      <c r="C3004" s="673" t="e">
        <f>VLOOKUP(F3004,DB!$D$4:$G$403,4,FALSE)</f>
        <v>#N/A</v>
      </c>
      <c r="D3004" s="674" t="e">
        <f>VLOOKUP(F3004,DB!$D$4:$G$403,3,FALSE)</f>
        <v>#N/A</v>
      </c>
      <c r="E3004" s="675" t="e">
        <f>VLOOKUP(F3004,DB!$D$4:$G$403,2,FALSE)</f>
        <v>#N/A</v>
      </c>
      <c r="F3004" s="491"/>
      <c r="G3004" s="491"/>
      <c r="H3004" s="492"/>
      <c r="I3004" s="493"/>
      <c r="J3004" s="494" t="str">
        <f>IF(I3004="","I열의 환율적용방법 선택",IF(I3004="개별환율", "직접입력 하세요.", IF(OR(I3004="가중평균환율",I3004="송금환율"), "직접입력 하세요.", IF(I3004="원화집행", 1, IF(I3004="월별평균환율(미화)",VLOOKUP(MONTH(A3004),월별평균환율!$B$34:$D$45,2,0), IF(I3004="월별평균환율(현지화)",VLOOKUP(MONTH(A3004),월별평균환율!$B$34:$D$45,3,0)))))))</f>
        <v>I열의 환율적용방법 선택</v>
      </c>
      <c r="K3004" s="495">
        <f t="shared" si="46"/>
        <v>0</v>
      </c>
      <c r="L3004" s="491"/>
      <c r="M3004" s="496"/>
      <c r="N3004" s="496"/>
    </row>
    <row r="3005" spans="1:14" x14ac:dyDescent="0.3">
      <c r="A3005" s="490"/>
      <c r="B3005" s="490"/>
      <c r="C3005" s="673" t="e">
        <f>VLOOKUP(F3005,DB!$D$4:$G$403,4,FALSE)</f>
        <v>#N/A</v>
      </c>
      <c r="D3005" s="674" t="e">
        <f>VLOOKUP(F3005,DB!$D$4:$G$403,3,FALSE)</f>
        <v>#N/A</v>
      </c>
      <c r="E3005" s="675" t="e">
        <f>VLOOKUP(F3005,DB!$D$4:$G$403,2,FALSE)</f>
        <v>#N/A</v>
      </c>
      <c r="F3005" s="491"/>
      <c r="G3005" s="491"/>
      <c r="H3005" s="492"/>
      <c r="I3005" s="493"/>
      <c r="J3005" s="494" t="str">
        <f>IF(I3005="","I열의 환율적용방법 선택",IF(I3005="개별환율", "직접입력 하세요.", IF(OR(I3005="가중평균환율",I3005="송금환율"), "직접입력 하세요.", IF(I3005="원화집행", 1, IF(I3005="월별평균환율(미화)",VLOOKUP(MONTH(A3005),월별평균환율!$B$34:$D$45,2,0), IF(I3005="월별평균환율(현지화)",VLOOKUP(MONTH(A3005),월별평균환율!$B$34:$D$45,3,0)))))))</f>
        <v>I열의 환율적용방법 선택</v>
      </c>
      <c r="K3005" s="495">
        <f t="shared" si="46"/>
        <v>0</v>
      </c>
      <c r="L3005" s="491"/>
      <c r="M3005" s="496"/>
      <c r="N3005" s="496"/>
    </row>
    <row r="3006" spans="1:14" x14ac:dyDescent="0.3">
      <c r="A3006" s="490"/>
      <c r="B3006" s="490"/>
      <c r="C3006" s="673" t="e">
        <f>VLOOKUP(F3006,DB!$D$4:$G$403,4,FALSE)</f>
        <v>#N/A</v>
      </c>
      <c r="D3006" s="674" t="e">
        <f>VLOOKUP(F3006,DB!$D$4:$G$403,3,FALSE)</f>
        <v>#N/A</v>
      </c>
      <c r="E3006" s="675" t="e">
        <f>VLOOKUP(F3006,DB!$D$4:$G$403,2,FALSE)</f>
        <v>#N/A</v>
      </c>
      <c r="F3006" s="491"/>
      <c r="G3006" s="491"/>
      <c r="H3006" s="492"/>
      <c r="I3006" s="493"/>
      <c r="J3006" s="494" t="str">
        <f>IF(I3006="","I열의 환율적용방법 선택",IF(I3006="개별환율", "직접입력 하세요.", IF(OR(I3006="가중평균환율",I3006="송금환율"), "직접입력 하세요.", IF(I3006="원화집행", 1, IF(I3006="월별평균환율(미화)",VLOOKUP(MONTH(A3006),월별평균환율!$B$34:$D$45,2,0), IF(I3006="월별평균환율(현지화)",VLOOKUP(MONTH(A3006),월별평균환율!$B$34:$D$45,3,0)))))))</f>
        <v>I열의 환율적용방법 선택</v>
      </c>
      <c r="K3006" s="495">
        <f t="shared" si="46"/>
        <v>0</v>
      </c>
      <c r="L3006" s="491"/>
      <c r="M3006" s="496"/>
      <c r="N3006" s="496"/>
    </row>
    <row r="3007" spans="1:14" x14ac:dyDescent="0.3">
      <c r="A3007" s="490"/>
      <c r="B3007" s="490"/>
      <c r="C3007" s="673" t="e">
        <f>VLOOKUP(F3007,DB!$D$4:$G$403,4,FALSE)</f>
        <v>#N/A</v>
      </c>
      <c r="D3007" s="674" t="e">
        <f>VLOOKUP(F3007,DB!$D$4:$G$403,3,FALSE)</f>
        <v>#N/A</v>
      </c>
      <c r="E3007" s="675" t="e">
        <f>VLOOKUP(F3007,DB!$D$4:$G$403,2,FALSE)</f>
        <v>#N/A</v>
      </c>
      <c r="F3007" s="491"/>
      <c r="G3007" s="491"/>
      <c r="H3007" s="492"/>
      <c r="I3007" s="493"/>
      <c r="J3007" s="494" t="str">
        <f>IF(I3007="","I열의 환율적용방법 선택",IF(I3007="개별환율", "직접입력 하세요.", IF(OR(I3007="가중평균환율",I3007="송금환율"), "직접입력 하세요.", IF(I3007="원화집행", 1, IF(I3007="월별평균환율(미화)",VLOOKUP(MONTH(A3007),월별평균환율!$B$34:$D$45,2,0), IF(I3007="월별평균환율(현지화)",VLOOKUP(MONTH(A3007),월별평균환율!$B$34:$D$45,3,0)))))))</f>
        <v>I열의 환율적용방법 선택</v>
      </c>
      <c r="K3007" s="495">
        <f t="shared" si="46"/>
        <v>0</v>
      </c>
      <c r="L3007" s="491"/>
      <c r="M3007" s="496"/>
      <c r="N3007" s="496"/>
    </row>
    <row r="3008" spans="1:14" x14ac:dyDescent="0.3">
      <c r="A3008" s="490"/>
      <c r="B3008" s="490"/>
      <c r="C3008" s="673" t="e">
        <f>VLOOKUP(F3008,DB!$D$4:$G$403,4,FALSE)</f>
        <v>#N/A</v>
      </c>
      <c r="D3008" s="674" t="e">
        <f>VLOOKUP(F3008,DB!$D$4:$G$403,3,FALSE)</f>
        <v>#N/A</v>
      </c>
      <c r="E3008" s="675" t="e">
        <f>VLOOKUP(F3008,DB!$D$4:$G$403,2,FALSE)</f>
        <v>#N/A</v>
      </c>
      <c r="F3008" s="491"/>
      <c r="G3008" s="491"/>
      <c r="H3008" s="492"/>
      <c r="I3008" s="493"/>
      <c r="J3008" s="494" t="str">
        <f>IF(I3008="","I열의 환율적용방법 선택",IF(I3008="개별환율", "직접입력 하세요.", IF(OR(I3008="가중평균환율",I3008="송금환율"), "직접입력 하세요.", IF(I3008="원화집행", 1, IF(I3008="월별평균환율(미화)",VLOOKUP(MONTH(A3008),월별평균환율!$B$34:$D$45,2,0), IF(I3008="월별평균환율(현지화)",VLOOKUP(MONTH(A3008),월별평균환율!$B$34:$D$45,3,0)))))))</f>
        <v>I열의 환율적용방법 선택</v>
      </c>
      <c r="K3008" s="495">
        <f t="shared" si="46"/>
        <v>0</v>
      </c>
      <c r="L3008" s="491"/>
      <c r="M3008" s="496"/>
      <c r="N3008" s="496"/>
    </row>
    <row r="3009" spans="1:14" x14ac:dyDescent="0.3">
      <c r="A3009" s="490"/>
      <c r="B3009" s="490"/>
      <c r="C3009" s="673" t="e">
        <f>VLOOKUP(F3009,DB!$D$4:$G$403,4,FALSE)</f>
        <v>#N/A</v>
      </c>
      <c r="D3009" s="674" t="e">
        <f>VLOOKUP(F3009,DB!$D$4:$G$403,3,FALSE)</f>
        <v>#N/A</v>
      </c>
      <c r="E3009" s="675" t="e">
        <f>VLOOKUP(F3009,DB!$D$4:$G$403,2,FALSE)</f>
        <v>#N/A</v>
      </c>
      <c r="F3009" s="491"/>
      <c r="G3009" s="491"/>
      <c r="H3009" s="492"/>
      <c r="I3009" s="493"/>
      <c r="J3009" s="494" t="str">
        <f>IF(I3009="","I열의 환율적용방법 선택",IF(I3009="개별환율", "직접입력 하세요.", IF(OR(I3009="가중평균환율",I3009="송금환율"), "직접입력 하세요.", IF(I3009="원화집행", 1, IF(I3009="월별평균환율(미화)",VLOOKUP(MONTH(A3009),월별평균환율!$B$34:$D$45,2,0), IF(I3009="월별평균환율(현지화)",VLOOKUP(MONTH(A3009),월별평균환율!$B$34:$D$45,3,0)))))))</f>
        <v>I열의 환율적용방법 선택</v>
      </c>
      <c r="K3009" s="495">
        <f t="shared" si="46"/>
        <v>0</v>
      </c>
      <c r="L3009" s="491"/>
      <c r="M3009" s="496"/>
      <c r="N3009" s="496"/>
    </row>
    <row r="3010" spans="1:14" x14ac:dyDescent="0.3">
      <c r="A3010" s="490"/>
      <c r="B3010" s="490"/>
      <c r="C3010" s="673" t="e">
        <f>VLOOKUP(F3010,DB!$D$4:$G$403,4,FALSE)</f>
        <v>#N/A</v>
      </c>
      <c r="D3010" s="674" t="e">
        <f>VLOOKUP(F3010,DB!$D$4:$G$403,3,FALSE)</f>
        <v>#N/A</v>
      </c>
      <c r="E3010" s="675" t="e">
        <f>VLOOKUP(F3010,DB!$D$4:$G$403,2,FALSE)</f>
        <v>#N/A</v>
      </c>
      <c r="F3010" s="491"/>
      <c r="G3010" s="491"/>
      <c r="H3010" s="492"/>
      <c r="I3010" s="493"/>
      <c r="J3010" s="494" t="str">
        <f>IF(I3010="","I열의 환율적용방법 선택",IF(I3010="개별환율", "직접입력 하세요.", IF(OR(I3010="가중평균환율",I3010="송금환율"), "직접입력 하세요.", IF(I3010="원화집행", 1, IF(I3010="월별평균환율(미화)",VLOOKUP(MONTH(A3010),월별평균환율!$B$34:$D$45,2,0), IF(I3010="월별평균환율(현지화)",VLOOKUP(MONTH(A3010),월별평균환율!$B$34:$D$45,3,0)))))))</f>
        <v>I열의 환율적용방법 선택</v>
      </c>
      <c r="K3010" s="495">
        <f t="shared" si="46"/>
        <v>0</v>
      </c>
      <c r="L3010" s="491"/>
      <c r="M3010" s="496"/>
      <c r="N3010" s="496"/>
    </row>
    <row r="3011" spans="1:14" x14ac:dyDescent="0.3">
      <c r="A3011" s="490"/>
      <c r="B3011" s="490"/>
      <c r="C3011" s="673" t="e">
        <f>VLOOKUP(F3011,DB!$D$4:$G$403,4,FALSE)</f>
        <v>#N/A</v>
      </c>
      <c r="D3011" s="674" t="e">
        <f>VLOOKUP(F3011,DB!$D$4:$G$403,3,FALSE)</f>
        <v>#N/A</v>
      </c>
      <c r="E3011" s="675" t="e">
        <f>VLOOKUP(F3011,DB!$D$4:$G$403,2,FALSE)</f>
        <v>#N/A</v>
      </c>
      <c r="F3011" s="491"/>
      <c r="G3011" s="491"/>
      <c r="H3011" s="492"/>
      <c r="I3011" s="493"/>
      <c r="J3011" s="494" t="str">
        <f>IF(I3011="","I열의 환율적용방법 선택",IF(I3011="개별환율", "직접입력 하세요.", IF(OR(I3011="가중평균환율",I3011="송금환율"), "직접입력 하세요.", IF(I3011="원화집행", 1, IF(I3011="월별평균환율(미화)",VLOOKUP(MONTH(A3011),월별평균환율!$B$34:$D$45,2,0), IF(I3011="월별평균환율(현지화)",VLOOKUP(MONTH(A3011),월별평균환율!$B$34:$D$45,3,0)))))))</f>
        <v>I열의 환율적용방법 선택</v>
      </c>
      <c r="K3011" s="495">
        <f t="shared" si="46"/>
        <v>0</v>
      </c>
      <c r="L3011" s="491"/>
      <c r="M3011" s="496"/>
      <c r="N3011" s="496"/>
    </row>
    <row r="3012" spans="1:14" x14ac:dyDescent="0.3">
      <c r="A3012" s="490"/>
      <c r="B3012" s="490"/>
      <c r="C3012" s="673" t="e">
        <f>VLOOKUP(F3012,DB!$D$4:$G$403,4,FALSE)</f>
        <v>#N/A</v>
      </c>
      <c r="D3012" s="674" t="e">
        <f>VLOOKUP(F3012,DB!$D$4:$G$403,3,FALSE)</f>
        <v>#N/A</v>
      </c>
      <c r="E3012" s="675" t="e">
        <f>VLOOKUP(F3012,DB!$D$4:$G$403,2,FALSE)</f>
        <v>#N/A</v>
      </c>
      <c r="F3012" s="491"/>
      <c r="G3012" s="491"/>
      <c r="H3012" s="492"/>
      <c r="I3012" s="493"/>
      <c r="J3012" s="494" t="str">
        <f>IF(I3012="","I열의 환율적용방법 선택",IF(I3012="개별환율", "직접입력 하세요.", IF(OR(I3012="가중평균환율",I3012="송금환율"), "직접입력 하세요.", IF(I3012="원화집행", 1, IF(I3012="월별평균환율(미화)",VLOOKUP(MONTH(A3012),월별평균환율!$B$34:$D$45,2,0), IF(I3012="월별평균환율(현지화)",VLOOKUP(MONTH(A3012),월별평균환율!$B$34:$D$45,3,0)))))))</f>
        <v>I열의 환율적용방법 선택</v>
      </c>
      <c r="K3012" s="495">
        <f t="shared" si="46"/>
        <v>0</v>
      </c>
      <c r="L3012" s="491"/>
      <c r="M3012" s="496"/>
      <c r="N3012" s="496"/>
    </row>
    <row r="3013" spans="1:14" x14ac:dyDescent="0.3">
      <c r="A3013" s="490"/>
      <c r="B3013" s="490"/>
      <c r="C3013" s="673" t="e">
        <f>VLOOKUP(F3013,DB!$D$4:$G$403,4,FALSE)</f>
        <v>#N/A</v>
      </c>
      <c r="D3013" s="674" t="e">
        <f>VLOOKUP(F3013,DB!$D$4:$G$403,3,FALSE)</f>
        <v>#N/A</v>
      </c>
      <c r="E3013" s="675" t="e">
        <f>VLOOKUP(F3013,DB!$D$4:$G$403,2,FALSE)</f>
        <v>#N/A</v>
      </c>
      <c r="F3013" s="491"/>
      <c r="G3013" s="491"/>
      <c r="H3013" s="492"/>
      <c r="I3013" s="493"/>
      <c r="J3013" s="494" t="str">
        <f>IF(I3013="","I열의 환율적용방법 선택",IF(I3013="개별환율", "직접입력 하세요.", IF(OR(I3013="가중평균환율",I3013="송금환율"), "직접입력 하세요.", IF(I3013="원화집행", 1, IF(I3013="월별평균환율(미화)",VLOOKUP(MONTH(A3013),월별평균환율!$B$34:$D$45,2,0), IF(I3013="월별평균환율(현지화)",VLOOKUP(MONTH(A3013),월별평균환율!$B$34:$D$45,3,0)))))))</f>
        <v>I열의 환율적용방법 선택</v>
      </c>
      <c r="K3013" s="495">
        <f t="shared" ref="K3013:K3076" si="47">IFERROR(ROUND(H3013*J3013, 0),0)</f>
        <v>0</v>
      </c>
      <c r="L3013" s="491"/>
      <c r="M3013" s="496"/>
      <c r="N3013" s="496"/>
    </row>
    <row r="3014" spans="1:14" x14ac:dyDescent="0.3">
      <c r="A3014" s="490"/>
      <c r="B3014" s="490"/>
      <c r="C3014" s="673" t="e">
        <f>VLOOKUP(F3014,DB!$D$4:$G$403,4,FALSE)</f>
        <v>#N/A</v>
      </c>
      <c r="D3014" s="674" t="e">
        <f>VLOOKUP(F3014,DB!$D$4:$G$403,3,FALSE)</f>
        <v>#N/A</v>
      </c>
      <c r="E3014" s="675" t="e">
        <f>VLOOKUP(F3014,DB!$D$4:$G$403,2,FALSE)</f>
        <v>#N/A</v>
      </c>
      <c r="F3014" s="491"/>
      <c r="G3014" s="491"/>
      <c r="H3014" s="492"/>
      <c r="I3014" s="493"/>
      <c r="J3014" s="494" t="str">
        <f>IF(I3014="","I열의 환율적용방법 선택",IF(I3014="개별환율", "직접입력 하세요.", IF(OR(I3014="가중평균환율",I3014="송금환율"), "직접입력 하세요.", IF(I3014="원화집행", 1, IF(I3014="월별평균환율(미화)",VLOOKUP(MONTH(A3014),월별평균환율!$B$34:$D$45,2,0), IF(I3014="월별평균환율(현지화)",VLOOKUP(MONTH(A3014),월별평균환율!$B$34:$D$45,3,0)))))))</f>
        <v>I열의 환율적용방법 선택</v>
      </c>
      <c r="K3014" s="495">
        <f t="shared" si="47"/>
        <v>0</v>
      </c>
      <c r="L3014" s="491"/>
      <c r="M3014" s="496"/>
      <c r="N3014" s="496"/>
    </row>
    <row r="3015" spans="1:14" x14ac:dyDescent="0.3">
      <c r="A3015" s="490"/>
      <c r="B3015" s="490"/>
      <c r="C3015" s="673" t="e">
        <f>VLOOKUP(F3015,DB!$D$4:$G$403,4,FALSE)</f>
        <v>#N/A</v>
      </c>
      <c r="D3015" s="674" t="e">
        <f>VLOOKUP(F3015,DB!$D$4:$G$403,3,FALSE)</f>
        <v>#N/A</v>
      </c>
      <c r="E3015" s="675" t="e">
        <f>VLOOKUP(F3015,DB!$D$4:$G$403,2,FALSE)</f>
        <v>#N/A</v>
      </c>
      <c r="F3015" s="491"/>
      <c r="G3015" s="491"/>
      <c r="H3015" s="492"/>
      <c r="I3015" s="493"/>
      <c r="J3015" s="494" t="str">
        <f>IF(I3015="","I열의 환율적용방법 선택",IF(I3015="개별환율", "직접입력 하세요.", IF(OR(I3015="가중평균환율",I3015="송금환율"), "직접입력 하세요.", IF(I3015="원화집행", 1, IF(I3015="월별평균환율(미화)",VLOOKUP(MONTH(A3015),월별평균환율!$B$34:$D$45,2,0), IF(I3015="월별평균환율(현지화)",VLOOKUP(MONTH(A3015),월별평균환율!$B$34:$D$45,3,0)))))))</f>
        <v>I열의 환율적용방법 선택</v>
      </c>
      <c r="K3015" s="495">
        <f t="shared" si="47"/>
        <v>0</v>
      </c>
      <c r="L3015" s="491"/>
      <c r="M3015" s="496"/>
      <c r="N3015" s="496"/>
    </row>
    <row r="3016" spans="1:14" x14ac:dyDescent="0.3">
      <c r="A3016" s="490"/>
      <c r="B3016" s="490"/>
      <c r="C3016" s="673" t="e">
        <f>VLOOKUP(F3016,DB!$D$4:$G$403,4,FALSE)</f>
        <v>#N/A</v>
      </c>
      <c r="D3016" s="674" t="e">
        <f>VLOOKUP(F3016,DB!$D$4:$G$403,3,FALSE)</f>
        <v>#N/A</v>
      </c>
      <c r="E3016" s="675" t="e">
        <f>VLOOKUP(F3016,DB!$D$4:$G$403,2,FALSE)</f>
        <v>#N/A</v>
      </c>
      <c r="F3016" s="491"/>
      <c r="G3016" s="491"/>
      <c r="H3016" s="492"/>
      <c r="I3016" s="493"/>
      <c r="J3016" s="494" t="str">
        <f>IF(I3016="","I열의 환율적용방법 선택",IF(I3016="개별환율", "직접입력 하세요.", IF(OR(I3016="가중평균환율",I3016="송금환율"), "직접입력 하세요.", IF(I3016="원화집행", 1, IF(I3016="월별평균환율(미화)",VLOOKUP(MONTH(A3016),월별평균환율!$B$34:$D$45,2,0), IF(I3016="월별평균환율(현지화)",VLOOKUP(MONTH(A3016),월별평균환율!$B$34:$D$45,3,0)))))))</f>
        <v>I열의 환율적용방법 선택</v>
      </c>
      <c r="K3016" s="495">
        <f t="shared" si="47"/>
        <v>0</v>
      </c>
      <c r="L3016" s="491"/>
      <c r="M3016" s="496"/>
      <c r="N3016" s="496"/>
    </row>
    <row r="3017" spans="1:14" x14ac:dyDescent="0.3">
      <c r="A3017" s="490"/>
      <c r="B3017" s="490"/>
      <c r="C3017" s="673" t="e">
        <f>VLOOKUP(F3017,DB!$D$4:$G$403,4,FALSE)</f>
        <v>#N/A</v>
      </c>
      <c r="D3017" s="674" t="e">
        <f>VLOOKUP(F3017,DB!$D$4:$G$403,3,FALSE)</f>
        <v>#N/A</v>
      </c>
      <c r="E3017" s="675" t="e">
        <f>VLOOKUP(F3017,DB!$D$4:$G$403,2,FALSE)</f>
        <v>#N/A</v>
      </c>
      <c r="F3017" s="491"/>
      <c r="G3017" s="491"/>
      <c r="H3017" s="492"/>
      <c r="I3017" s="493"/>
      <c r="J3017" s="494" t="str">
        <f>IF(I3017="","I열의 환율적용방법 선택",IF(I3017="개별환율", "직접입력 하세요.", IF(OR(I3017="가중평균환율",I3017="송금환율"), "직접입력 하세요.", IF(I3017="원화집행", 1, IF(I3017="월별평균환율(미화)",VLOOKUP(MONTH(A3017),월별평균환율!$B$34:$D$45,2,0), IF(I3017="월별평균환율(현지화)",VLOOKUP(MONTH(A3017),월별평균환율!$B$34:$D$45,3,0)))))))</f>
        <v>I열의 환율적용방법 선택</v>
      </c>
      <c r="K3017" s="495">
        <f t="shared" si="47"/>
        <v>0</v>
      </c>
      <c r="L3017" s="491"/>
      <c r="M3017" s="496"/>
      <c r="N3017" s="496"/>
    </row>
    <row r="3018" spans="1:14" x14ac:dyDescent="0.3">
      <c r="A3018" s="490"/>
      <c r="B3018" s="490"/>
      <c r="C3018" s="673" t="e">
        <f>VLOOKUP(F3018,DB!$D$4:$G$403,4,FALSE)</f>
        <v>#N/A</v>
      </c>
      <c r="D3018" s="674" t="e">
        <f>VLOOKUP(F3018,DB!$D$4:$G$403,3,FALSE)</f>
        <v>#N/A</v>
      </c>
      <c r="E3018" s="675" t="e">
        <f>VLOOKUP(F3018,DB!$D$4:$G$403,2,FALSE)</f>
        <v>#N/A</v>
      </c>
      <c r="F3018" s="491"/>
      <c r="G3018" s="491"/>
      <c r="H3018" s="492"/>
      <c r="I3018" s="493"/>
      <c r="J3018" s="494" t="str">
        <f>IF(I3018="","I열의 환율적용방법 선택",IF(I3018="개별환율", "직접입력 하세요.", IF(OR(I3018="가중평균환율",I3018="송금환율"), "직접입력 하세요.", IF(I3018="원화집행", 1, IF(I3018="월별평균환율(미화)",VLOOKUP(MONTH(A3018),월별평균환율!$B$34:$D$45,2,0), IF(I3018="월별평균환율(현지화)",VLOOKUP(MONTH(A3018),월별평균환율!$B$34:$D$45,3,0)))))))</f>
        <v>I열의 환율적용방법 선택</v>
      </c>
      <c r="K3018" s="495">
        <f t="shared" si="47"/>
        <v>0</v>
      </c>
      <c r="L3018" s="491"/>
      <c r="M3018" s="496"/>
      <c r="N3018" s="496"/>
    </row>
    <row r="3019" spans="1:14" x14ac:dyDescent="0.3">
      <c r="A3019" s="490"/>
      <c r="B3019" s="490"/>
      <c r="C3019" s="673" t="e">
        <f>VLOOKUP(F3019,DB!$D$4:$G$403,4,FALSE)</f>
        <v>#N/A</v>
      </c>
      <c r="D3019" s="674" t="e">
        <f>VLOOKUP(F3019,DB!$D$4:$G$403,3,FALSE)</f>
        <v>#N/A</v>
      </c>
      <c r="E3019" s="675" t="e">
        <f>VLOOKUP(F3019,DB!$D$4:$G$403,2,FALSE)</f>
        <v>#N/A</v>
      </c>
      <c r="F3019" s="491"/>
      <c r="G3019" s="491"/>
      <c r="H3019" s="492"/>
      <c r="I3019" s="493"/>
      <c r="J3019" s="494" t="str">
        <f>IF(I3019="","I열의 환율적용방법 선택",IF(I3019="개별환율", "직접입력 하세요.", IF(OR(I3019="가중평균환율",I3019="송금환율"), "직접입력 하세요.", IF(I3019="원화집행", 1, IF(I3019="월별평균환율(미화)",VLOOKUP(MONTH(A3019),월별평균환율!$B$34:$D$45,2,0), IF(I3019="월별평균환율(현지화)",VLOOKUP(MONTH(A3019),월별평균환율!$B$34:$D$45,3,0)))))))</f>
        <v>I열의 환율적용방법 선택</v>
      </c>
      <c r="K3019" s="495">
        <f t="shared" si="47"/>
        <v>0</v>
      </c>
      <c r="L3019" s="491"/>
      <c r="M3019" s="496"/>
      <c r="N3019" s="496"/>
    </row>
    <row r="3020" spans="1:14" x14ac:dyDescent="0.3">
      <c r="A3020" s="490"/>
      <c r="B3020" s="490"/>
      <c r="C3020" s="673" t="e">
        <f>VLOOKUP(F3020,DB!$D$4:$G$403,4,FALSE)</f>
        <v>#N/A</v>
      </c>
      <c r="D3020" s="674" t="e">
        <f>VLOOKUP(F3020,DB!$D$4:$G$403,3,FALSE)</f>
        <v>#N/A</v>
      </c>
      <c r="E3020" s="675" t="e">
        <f>VLOOKUP(F3020,DB!$D$4:$G$403,2,FALSE)</f>
        <v>#N/A</v>
      </c>
      <c r="F3020" s="491"/>
      <c r="G3020" s="491"/>
      <c r="H3020" s="492"/>
      <c r="I3020" s="493"/>
      <c r="J3020" s="494" t="str">
        <f>IF(I3020="","I열의 환율적용방법 선택",IF(I3020="개별환율", "직접입력 하세요.", IF(OR(I3020="가중평균환율",I3020="송금환율"), "직접입력 하세요.", IF(I3020="원화집행", 1, IF(I3020="월별평균환율(미화)",VLOOKUP(MONTH(A3020),월별평균환율!$B$34:$D$45,2,0), IF(I3020="월별평균환율(현지화)",VLOOKUP(MONTH(A3020),월별평균환율!$B$34:$D$45,3,0)))))))</f>
        <v>I열의 환율적용방법 선택</v>
      </c>
      <c r="K3020" s="495">
        <f t="shared" si="47"/>
        <v>0</v>
      </c>
      <c r="L3020" s="491"/>
      <c r="M3020" s="496"/>
      <c r="N3020" s="496"/>
    </row>
    <row r="3021" spans="1:14" x14ac:dyDescent="0.3">
      <c r="A3021" s="490"/>
      <c r="B3021" s="490"/>
      <c r="C3021" s="673" t="e">
        <f>VLOOKUP(F3021,DB!$D$4:$G$403,4,FALSE)</f>
        <v>#N/A</v>
      </c>
      <c r="D3021" s="674" t="e">
        <f>VLOOKUP(F3021,DB!$D$4:$G$403,3,FALSE)</f>
        <v>#N/A</v>
      </c>
      <c r="E3021" s="675" t="e">
        <f>VLOOKUP(F3021,DB!$D$4:$G$403,2,FALSE)</f>
        <v>#N/A</v>
      </c>
      <c r="F3021" s="491"/>
      <c r="G3021" s="491"/>
      <c r="H3021" s="492"/>
      <c r="I3021" s="493"/>
      <c r="J3021" s="494" t="str">
        <f>IF(I3021="","I열의 환율적용방법 선택",IF(I3021="개별환율", "직접입력 하세요.", IF(OR(I3021="가중평균환율",I3021="송금환율"), "직접입력 하세요.", IF(I3021="원화집행", 1, IF(I3021="월별평균환율(미화)",VLOOKUP(MONTH(A3021),월별평균환율!$B$34:$D$45,2,0), IF(I3021="월별평균환율(현지화)",VLOOKUP(MONTH(A3021),월별평균환율!$B$34:$D$45,3,0)))))))</f>
        <v>I열의 환율적용방법 선택</v>
      </c>
      <c r="K3021" s="495">
        <f t="shared" si="47"/>
        <v>0</v>
      </c>
      <c r="L3021" s="491"/>
      <c r="M3021" s="496"/>
      <c r="N3021" s="496"/>
    </row>
    <row r="3022" spans="1:14" x14ac:dyDescent="0.3">
      <c r="A3022" s="490"/>
      <c r="B3022" s="490"/>
      <c r="C3022" s="673" t="e">
        <f>VLOOKUP(F3022,DB!$D$4:$G$403,4,FALSE)</f>
        <v>#N/A</v>
      </c>
      <c r="D3022" s="674" t="e">
        <f>VLOOKUP(F3022,DB!$D$4:$G$403,3,FALSE)</f>
        <v>#N/A</v>
      </c>
      <c r="E3022" s="675" t="e">
        <f>VLOOKUP(F3022,DB!$D$4:$G$403,2,FALSE)</f>
        <v>#N/A</v>
      </c>
      <c r="F3022" s="491"/>
      <c r="G3022" s="491"/>
      <c r="H3022" s="492"/>
      <c r="I3022" s="493"/>
      <c r="J3022" s="494" t="str">
        <f>IF(I3022="","I열의 환율적용방법 선택",IF(I3022="개별환율", "직접입력 하세요.", IF(OR(I3022="가중평균환율",I3022="송금환율"), "직접입력 하세요.", IF(I3022="원화집행", 1, IF(I3022="월별평균환율(미화)",VLOOKUP(MONTH(A3022),월별평균환율!$B$34:$D$45,2,0), IF(I3022="월별평균환율(현지화)",VLOOKUP(MONTH(A3022),월별평균환율!$B$34:$D$45,3,0)))))))</f>
        <v>I열의 환율적용방법 선택</v>
      </c>
      <c r="K3022" s="495">
        <f t="shared" si="47"/>
        <v>0</v>
      </c>
      <c r="L3022" s="491"/>
      <c r="M3022" s="496"/>
      <c r="N3022" s="496"/>
    </row>
    <row r="3023" spans="1:14" x14ac:dyDescent="0.3">
      <c r="A3023" s="490"/>
      <c r="B3023" s="490"/>
      <c r="C3023" s="673" t="e">
        <f>VLOOKUP(F3023,DB!$D$4:$G$403,4,FALSE)</f>
        <v>#N/A</v>
      </c>
      <c r="D3023" s="674" t="e">
        <f>VLOOKUP(F3023,DB!$D$4:$G$403,3,FALSE)</f>
        <v>#N/A</v>
      </c>
      <c r="E3023" s="675" t="e">
        <f>VLOOKUP(F3023,DB!$D$4:$G$403,2,FALSE)</f>
        <v>#N/A</v>
      </c>
      <c r="F3023" s="491"/>
      <c r="G3023" s="491"/>
      <c r="H3023" s="492"/>
      <c r="I3023" s="493"/>
      <c r="J3023" s="494" t="str">
        <f>IF(I3023="","I열의 환율적용방법 선택",IF(I3023="개별환율", "직접입력 하세요.", IF(OR(I3023="가중평균환율",I3023="송금환율"), "직접입력 하세요.", IF(I3023="원화집행", 1, IF(I3023="월별평균환율(미화)",VLOOKUP(MONTH(A3023),월별평균환율!$B$34:$D$45,2,0), IF(I3023="월별평균환율(현지화)",VLOOKUP(MONTH(A3023),월별평균환율!$B$34:$D$45,3,0)))))))</f>
        <v>I열의 환율적용방법 선택</v>
      </c>
      <c r="K3023" s="495">
        <f t="shared" si="47"/>
        <v>0</v>
      </c>
      <c r="L3023" s="491"/>
      <c r="M3023" s="496"/>
      <c r="N3023" s="496"/>
    </row>
    <row r="3024" spans="1:14" x14ac:dyDescent="0.3">
      <c r="A3024" s="490"/>
      <c r="B3024" s="490"/>
      <c r="C3024" s="673" t="e">
        <f>VLOOKUP(F3024,DB!$D$4:$G$403,4,FALSE)</f>
        <v>#N/A</v>
      </c>
      <c r="D3024" s="674" t="e">
        <f>VLOOKUP(F3024,DB!$D$4:$G$403,3,FALSE)</f>
        <v>#N/A</v>
      </c>
      <c r="E3024" s="675" t="e">
        <f>VLOOKUP(F3024,DB!$D$4:$G$403,2,FALSE)</f>
        <v>#N/A</v>
      </c>
      <c r="F3024" s="491"/>
      <c r="G3024" s="491"/>
      <c r="H3024" s="492"/>
      <c r="I3024" s="493"/>
      <c r="J3024" s="494" t="str">
        <f>IF(I3024="","I열의 환율적용방법 선택",IF(I3024="개별환율", "직접입력 하세요.", IF(OR(I3024="가중평균환율",I3024="송금환율"), "직접입력 하세요.", IF(I3024="원화집행", 1, IF(I3024="월별평균환율(미화)",VLOOKUP(MONTH(A3024),월별평균환율!$B$34:$D$45,2,0), IF(I3024="월별평균환율(현지화)",VLOOKUP(MONTH(A3024),월별평균환율!$B$34:$D$45,3,0)))))))</f>
        <v>I열의 환율적용방법 선택</v>
      </c>
      <c r="K3024" s="495">
        <f t="shared" si="47"/>
        <v>0</v>
      </c>
      <c r="L3024" s="491"/>
      <c r="M3024" s="496"/>
      <c r="N3024" s="496"/>
    </row>
    <row r="3025" spans="1:14" x14ac:dyDescent="0.3">
      <c r="A3025" s="490"/>
      <c r="B3025" s="490"/>
      <c r="C3025" s="673" t="e">
        <f>VLOOKUP(F3025,DB!$D$4:$G$403,4,FALSE)</f>
        <v>#N/A</v>
      </c>
      <c r="D3025" s="674" t="e">
        <f>VLOOKUP(F3025,DB!$D$4:$G$403,3,FALSE)</f>
        <v>#N/A</v>
      </c>
      <c r="E3025" s="675" t="e">
        <f>VLOOKUP(F3025,DB!$D$4:$G$403,2,FALSE)</f>
        <v>#N/A</v>
      </c>
      <c r="F3025" s="491"/>
      <c r="G3025" s="491"/>
      <c r="H3025" s="492"/>
      <c r="I3025" s="493"/>
      <c r="J3025" s="494" t="str">
        <f>IF(I3025="","I열의 환율적용방법 선택",IF(I3025="개별환율", "직접입력 하세요.", IF(OR(I3025="가중평균환율",I3025="송금환율"), "직접입력 하세요.", IF(I3025="원화집행", 1, IF(I3025="월별평균환율(미화)",VLOOKUP(MONTH(A3025),월별평균환율!$B$34:$D$45,2,0), IF(I3025="월별평균환율(현지화)",VLOOKUP(MONTH(A3025),월별평균환율!$B$34:$D$45,3,0)))))))</f>
        <v>I열의 환율적용방법 선택</v>
      </c>
      <c r="K3025" s="495">
        <f t="shared" si="47"/>
        <v>0</v>
      </c>
      <c r="L3025" s="491"/>
      <c r="M3025" s="496"/>
      <c r="N3025" s="496"/>
    </row>
    <row r="3026" spans="1:14" x14ac:dyDescent="0.3">
      <c r="A3026" s="490"/>
      <c r="B3026" s="490"/>
      <c r="C3026" s="673" t="e">
        <f>VLOOKUP(F3026,DB!$D$4:$G$403,4,FALSE)</f>
        <v>#N/A</v>
      </c>
      <c r="D3026" s="674" t="e">
        <f>VLOOKUP(F3026,DB!$D$4:$G$403,3,FALSE)</f>
        <v>#N/A</v>
      </c>
      <c r="E3026" s="675" t="e">
        <f>VLOOKUP(F3026,DB!$D$4:$G$403,2,FALSE)</f>
        <v>#N/A</v>
      </c>
      <c r="F3026" s="491"/>
      <c r="G3026" s="491"/>
      <c r="H3026" s="492"/>
      <c r="I3026" s="493"/>
      <c r="J3026" s="494" t="str">
        <f>IF(I3026="","I열의 환율적용방법 선택",IF(I3026="개별환율", "직접입력 하세요.", IF(OR(I3026="가중평균환율",I3026="송금환율"), "직접입력 하세요.", IF(I3026="원화집행", 1, IF(I3026="월별평균환율(미화)",VLOOKUP(MONTH(A3026),월별평균환율!$B$34:$D$45,2,0), IF(I3026="월별평균환율(현지화)",VLOOKUP(MONTH(A3026),월별평균환율!$B$34:$D$45,3,0)))))))</f>
        <v>I열의 환율적용방법 선택</v>
      </c>
      <c r="K3026" s="495">
        <f t="shared" si="47"/>
        <v>0</v>
      </c>
      <c r="L3026" s="491"/>
      <c r="M3026" s="496"/>
      <c r="N3026" s="496"/>
    </row>
    <row r="3027" spans="1:14" x14ac:dyDescent="0.3">
      <c r="A3027" s="490"/>
      <c r="B3027" s="490"/>
      <c r="C3027" s="673" t="e">
        <f>VLOOKUP(F3027,DB!$D$4:$G$403,4,FALSE)</f>
        <v>#N/A</v>
      </c>
      <c r="D3027" s="674" t="e">
        <f>VLOOKUP(F3027,DB!$D$4:$G$403,3,FALSE)</f>
        <v>#N/A</v>
      </c>
      <c r="E3027" s="675" t="e">
        <f>VLOOKUP(F3027,DB!$D$4:$G$403,2,FALSE)</f>
        <v>#N/A</v>
      </c>
      <c r="F3027" s="491"/>
      <c r="G3027" s="491"/>
      <c r="H3027" s="492"/>
      <c r="I3027" s="493"/>
      <c r="J3027" s="494" t="str">
        <f>IF(I3027="","I열의 환율적용방법 선택",IF(I3027="개별환율", "직접입력 하세요.", IF(OR(I3027="가중평균환율",I3027="송금환율"), "직접입력 하세요.", IF(I3027="원화집행", 1, IF(I3027="월별평균환율(미화)",VLOOKUP(MONTH(A3027),월별평균환율!$B$34:$D$45,2,0), IF(I3027="월별평균환율(현지화)",VLOOKUP(MONTH(A3027),월별평균환율!$B$34:$D$45,3,0)))))))</f>
        <v>I열의 환율적용방법 선택</v>
      </c>
      <c r="K3027" s="495">
        <f t="shared" si="47"/>
        <v>0</v>
      </c>
      <c r="L3027" s="491"/>
      <c r="M3027" s="496"/>
      <c r="N3027" s="496"/>
    </row>
    <row r="3028" spans="1:14" x14ac:dyDescent="0.3">
      <c r="A3028" s="490"/>
      <c r="B3028" s="490"/>
      <c r="C3028" s="673" t="e">
        <f>VLOOKUP(F3028,DB!$D$4:$G$403,4,FALSE)</f>
        <v>#N/A</v>
      </c>
      <c r="D3028" s="674" t="e">
        <f>VLOOKUP(F3028,DB!$D$4:$G$403,3,FALSE)</f>
        <v>#N/A</v>
      </c>
      <c r="E3028" s="675" t="e">
        <f>VLOOKUP(F3028,DB!$D$4:$G$403,2,FALSE)</f>
        <v>#N/A</v>
      </c>
      <c r="F3028" s="491"/>
      <c r="G3028" s="491"/>
      <c r="H3028" s="492"/>
      <c r="I3028" s="493"/>
      <c r="J3028" s="494" t="str">
        <f>IF(I3028="","I열의 환율적용방법 선택",IF(I3028="개별환율", "직접입력 하세요.", IF(OR(I3028="가중평균환율",I3028="송금환율"), "직접입력 하세요.", IF(I3028="원화집행", 1, IF(I3028="월별평균환율(미화)",VLOOKUP(MONTH(A3028),월별평균환율!$B$34:$D$45,2,0), IF(I3028="월별평균환율(현지화)",VLOOKUP(MONTH(A3028),월별평균환율!$B$34:$D$45,3,0)))))))</f>
        <v>I열의 환율적용방법 선택</v>
      </c>
      <c r="K3028" s="495">
        <f t="shared" si="47"/>
        <v>0</v>
      </c>
      <c r="L3028" s="491"/>
      <c r="M3028" s="496"/>
      <c r="N3028" s="496"/>
    </row>
    <row r="3029" spans="1:14" x14ac:dyDescent="0.3">
      <c r="A3029" s="490"/>
      <c r="B3029" s="490"/>
      <c r="C3029" s="673" t="e">
        <f>VLOOKUP(F3029,DB!$D$4:$G$403,4,FALSE)</f>
        <v>#N/A</v>
      </c>
      <c r="D3029" s="674" t="e">
        <f>VLOOKUP(F3029,DB!$D$4:$G$403,3,FALSE)</f>
        <v>#N/A</v>
      </c>
      <c r="E3029" s="675" t="e">
        <f>VLOOKUP(F3029,DB!$D$4:$G$403,2,FALSE)</f>
        <v>#N/A</v>
      </c>
      <c r="F3029" s="491"/>
      <c r="G3029" s="491"/>
      <c r="H3029" s="492"/>
      <c r="I3029" s="493"/>
      <c r="J3029" s="494" t="str">
        <f>IF(I3029="","I열의 환율적용방법 선택",IF(I3029="개별환율", "직접입력 하세요.", IF(OR(I3029="가중평균환율",I3029="송금환율"), "직접입력 하세요.", IF(I3029="원화집행", 1, IF(I3029="월별평균환율(미화)",VLOOKUP(MONTH(A3029),월별평균환율!$B$34:$D$45,2,0), IF(I3029="월별평균환율(현지화)",VLOOKUP(MONTH(A3029),월별평균환율!$B$34:$D$45,3,0)))))))</f>
        <v>I열의 환율적용방법 선택</v>
      </c>
      <c r="K3029" s="495">
        <f t="shared" si="47"/>
        <v>0</v>
      </c>
      <c r="L3029" s="491"/>
      <c r="M3029" s="496"/>
      <c r="N3029" s="496"/>
    </row>
    <row r="3030" spans="1:14" x14ac:dyDescent="0.3">
      <c r="A3030" s="490"/>
      <c r="B3030" s="490"/>
      <c r="C3030" s="673" t="e">
        <f>VLOOKUP(F3030,DB!$D$4:$G$403,4,FALSE)</f>
        <v>#N/A</v>
      </c>
      <c r="D3030" s="674" t="e">
        <f>VLOOKUP(F3030,DB!$D$4:$G$403,3,FALSE)</f>
        <v>#N/A</v>
      </c>
      <c r="E3030" s="675" t="e">
        <f>VLOOKUP(F3030,DB!$D$4:$G$403,2,FALSE)</f>
        <v>#N/A</v>
      </c>
      <c r="F3030" s="491"/>
      <c r="G3030" s="491"/>
      <c r="H3030" s="492"/>
      <c r="I3030" s="493"/>
      <c r="J3030" s="494" t="str">
        <f>IF(I3030="","I열의 환율적용방법 선택",IF(I3030="개별환율", "직접입력 하세요.", IF(OR(I3030="가중평균환율",I3030="송금환율"), "직접입력 하세요.", IF(I3030="원화집행", 1, IF(I3030="월별평균환율(미화)",VLOOKUP(MONTH(A3030),월별평균환율!$B$34:$D$45,2,0), IF(I3030="월별평균환율(현지화)",VLOOKUP(MONTH(A3030),월별평균환율!$B$34:$D$45,3,0)))))))</f>
        <v>I열의 환율적용방법 선택</v>
      </c>
      <c r="K3030" s="495">
        <f t="shared" si="47"/>
        <v>0</v>
      </c>
      <c r="L3030" s="491"/>
      <c r="M3030" s="496"/>
      <c r="N3030" s="496"/>
    </row>
    <row r="3031" spans="1:14" x14ac:dyDescent="0.3">
      <c r="A3031" s="490"/>
      <c r="B3031" s="490"/>
      <c r="C3031" s="673" t="e">
        <f>VLOOKUP(F3031,DB!$D$4:$G$403,4,FALSE)</f>
        <v>#N/A</v>
      </c>
      <c r="D3031" s="674" t="e">
        <f>VLOOKUP(F3031,DB!$D$4:$G$403,3,FALSE)</f>
        <v>#N/A</v>
      </c>
      <c r="E3031" s="675" t="e">
        <f>VLOOKUP(F3031,DB!$D$4:$G$403,2,FALSE)</f>
        <v>#N/A</v>
      </c>
      <c r="F3031" s="491"/>
      <c r="G3031" s="491"/>
      <c r="H3031" s="492"/>
      <c r="I3031" s="493"/>
      <c r="J3031" s="494" t="str">
        <f>IF(I3031="","I열의 환율적용방법 선택",IF(I3031="개별환율", "직접입력 하세요.", IF(OR(I3031="가중평균환율",I3031="송금환율"), "직접입력 하세요.", IF(I3031="원화집행", 1, IF(I3031="월별평균환율(미화)",VLOOKUP(MONTH(A3031),월별평균환율!$B$34:$D$45,2,0), IF(I3031="월별평균환율(현지화)",VLOOKUP(MONTH(A3031),월별평균환율!$B$34:$D$45,3,0)))))))</f>
        <v>I열의 환율적용방법 선택</v>
      </c>
      <c r="K3031" s="495">
        <f t="shared" si="47"/>
        <v>0</v>
      </c>
      <c r="L3031" s="491"/>
      <c r="M3031" s="496"/>
      <c r="N3031" s="496"/>
    </row>
    <row r="3032" spans="1:14" x14ac:dyDescent="0.3">
      <c r="A3032" s="490"/>
      <c r="B3032" s="490"/>
      <c r="C3032" s="673" t="e">
        <f>VLOOKUP(F3032,DB!$D$4:$G$403,4,FALSE)</f>
        <v>#N/A</v>
      </c>
      <c r="D3032" s="674" t="e">
        <f>VLOOKUP(F3032,DB!$D$4:$G$403,3,FALSE)</f>
        <v>#N/A</v>
      </c>
      <c r="E3032" s="675" t="e">
        <f>VLOOKUP(F3032,DB!$D$4:$G$403,2,FALSE)</f>
        <v>#N/A</v>
      </c>
      <c r="F3032" s="491"/>
      <c r="G3032" s="491"/>
      <c r="H3032" s="492"/>
      <c r="I3032" s="493"/>
      <c r="J3032" s="494" t="str">
        <f>IF(I3032="","I열의 환율적용방법 선택",IF(I3032="개별환율", "직접입력 하세요.", IF(OR(I3032="가중평균환율",I3032="송금환율"), "직접입력 하세요.", IF(I3032="원화집행", 1, IF(I3032="월별평균환율(미화)",VLOOKUP(MONTH(A3032),월별평균환율!$B$34:$D$45,2,0), IF(I3032="월별평균환율(현지화)",VLOOKUP(MONTH(A3032),월별평균환율!$B$34:$D$45,3,0)))))))</f>
        <v>I열의 환율적용방법 선택</v>
      </c>
      <c r="K3032" s="495">
        <f t="shared" si="47"/>
        <v>0</v>
      </c>
      <c r="L3032" s="491"/>
      <c r="M3032" s="496"/>
      <c r="N3032" s="496"/>
    </row>
    <row r="3033" spans="1:14" x14ac:dyDescent="0.3">
      <c r="A3033" s="490"/>
      <c r="B3033" s="490"/>
      <c r="C3033" s="673" t="e">
        <f>VLOOKUP(F3033,DB!$D$4:$G$403,4,FALSE)</f>
        <v>#N/A</v>
      </c>
      <c r="D3033" s="674" t="e">
        <f>VLOOKUP(F3033,DB!$D$4:$G$403,3,FALSE)</f>
        <v>#N/A</v>
      </c>
      <c r="E3033" s="675" t="e">
        <f>VLOOKUP(F3033,DB!$D$4:$G$403,2,FALSE)</f>
        <v>#N/A</v>
      </c>
      <c r="F3033" s="491"/>
      <c r="G3033" s="491"/>
      <c r="H3033" s="492"/>
      <c r="I3033" s="493"/>
      <c r="J3033" s="494" t="str">
        <f>IF(I3033="","I열의 환율적용방법 선택",IF(I3033="개별환율", "직접입력 하세요.", IF(OR(I3033="가중평균환율",I3033="송금환율"), "직접입력 하세요.", IF(I3033="원화집행", 1, IF(I3033="월별평균환율(미화)",VLOOKUP(MONTH(A3033),월별평균환율!$B$34:$D$45,2,0), IF(I3033="월별평균환율(현지화)",VLOOKUP(MONTH(A3033),월별평균환율!$B$34:$D$45,3,0)))))))</f>
        <v>I열의 환율적용방법 선택</v>
      </c>
      <c r="K3033" s="495">
        <f t="shared" si="47"/>
        <v>0</v>
      </c>
      <c r="L3033" s="491"/>
      <c r="M3033" s="496"/>
      <c r="N3033" s="496"/>
    </row>
    <row r="3034" spans="1:14" x14ac:dyDescent="0.3">
      <c r="A3034" s="490"/>
      <c r="B3034" s="490"/>
      <c r="C3034" s="673" t="e">
        <f>VLOOKUP(F3034,DB!$D$4:$G$403,4,FALSE)</f>
        <v>#N/A</v>
      </c>
      <c r="D3034" s="674" t="e">
        <f>VLOOKUP(F3034,DB!$D$4:$G$403,3,FALSE)</f>
        <v>#N/A</v>
      </c>
      <c r="E3034" s="675" t="e">
        <f>VLOOKUP(F3034,DB!$D$4:$G$403,2,FALSE)</f>
        <v>#N/A</v>
      </c>
      <c r="F3034" s="491"/>
      <c r="G3034" s="491"/>
      <c r="H3034" s="492"/>
      <c r="I3034" s="493"/>
      <c r="J3034" s="494" t="str">
        <f>IF(I3034="","I열의 환율적용방법 선택",IF(I3034="개별환율", "직접입력 하세요.", IF(OR(I3034="가중평균환율",I3034="송금환율"), "직접입력 하세요.", IF(I3034="원화집행", 1, IF(I3034="월별평균환율(미화)",VLOOKUP(MONTH(A3034),월별평균환율!$B$34:$D$45,2,0), IF(I3034="월별평균환율(현지화)",VLOOKUP(MONTH(A3034),월별평균환율!$B$34:$D$45,3,0)))))))</f>
        <v>I열의 환율적용방법 선택</v>
      </c>
      <c r="K3034" s="495">
        <f t="shared" si="47"/>
        <v>0</v>
      </c>
      <c r="L3034" s="491"/>
      <c r="M3034" s="496"/>
      <c r="N3034" s="496"/>
    </row>
    <row r="3035" spans="1:14" x14ac:dyDescent="0.3">
      <c r="A3035" s="490"/>
      <c r="B3035" s="490"/>
      <c r="C3035" s="673" t="e">
        <f>VLOOKUP(F3035,DB!$D$4:$G$403,4,FALSE)</f>
        <v>#N/A</v>
      </c>
      <c r="D3035" s="674" t="e">
        <f>VLOOKUP(F3035,DB!$D$4:$G$403,3,FALSE)</f>
        <v>#N/A</v>
      </c>
      <c r="E3035" s="675" t="e">
        <f>VLOOKUP(F3035,DB!$D$4:$G$403,2,FALSE)</f>
        <v>#N/A</v>
      </c>
      <c r="F3035" s="491"/>
      <c r="G3035" s="491"/>
      <c r="H3035" s="492"/>
      <c r="I3035" s="493"/>
      <c r="J3035" s="494" t="str">
        <f>IF(I3035="","I열의 환율적용방법 선택",IF(I3035="개별환율", "직접입력 하세요.", IF(OR(I3035="가중평균환율",I3035="송금환율"), "직접입력 하세요.", IF(I3035="원화집행", 1, IF(I3035="월별평균환율(미화)",VLOOKUP(MONTH(A3035),월별평균환율!$B$34:$D$45,2,0), IF(I3035="월별평균환율(현지화)",VLOOKUP(MONTH(A3035),월별평균환율!$B$34:$D$45,3,0)))))))</f>
        <v>I열의 환율적용방법 선택</v>
      </c>
      <c r="K3035" s="495">
        <f t="shared" si="47"/>
        <v>0</v>
      </c>
      <c r="L3035" s="491"/>
      <c r="M3035" s="496"/>
      <c r="N3035" s="496"/>
    </row>
    <row r="3036" spans="1:14" x14ac:dyDescent="0.3">
      <c r="A3036" s="490"/>
      <c r="B3036" s="490"/>
      <c r="C3036" s="673" t="e">
        <f>VLOOKUP(F3036,DB!$D$4:$G$403,4,FALSE)</f>
        <v>#N/A</v>
      </c>
      <c r="D3036" s="674" t="e">
        <f>VLOOKUP(F3036,DB!$D$4:$G$403,3,FALSE)</f>
        <v>#N/A</v>
      </c>
      <c r="E3036" s="675" t="e">
        <f>VLOOKUP(F3036,DB!$D$4:$G$403,2,FALSE)</f>
        <v>#N/A</v>
      </c>
      <c r="F3036" s="491"/>
      <c r="G3036" s="491"/>
      <c r="H3036" s="492"/>
      <c r="I3036" s="493"/>
      <c r="J3036" s="494" t="str">
        <f>IF(I3036="","I열의 환율적용방법 선택",IF(I3036="개별환율", "직접입력 하세요.", IF(OR(I3036="가중평균환율",I3036="송금환율"), "직접입력 하세요.", IF(I3036="원화집행", 1, IF(I3036="월별평균환율(미화)",VLOOKUP(MONTH(A3036),월별평균환율!$B$34:$D$45,2,0), IF(I3036="월별평균환율(현지화)",VLOOKUP(MONTH(A3036),월별평균환율!$B$34:$D$45,3,0)))))))</f>
        <v>I열의 환율적용방법 선택</v>
      </c>
      <c r="K3036" s="495">
        <f t="shared" si="47"/>
        <v>0</v>
      </c>
      <c r="L3036" s="491"/>
      <c r="M3036" s="496"/>
      <c r="N3036" s="496"/>
    </row>
    <row r="3037" spans="1:14" x14ac:dyDescent="0.3">
      <c r="A3037" s="490"/>
      <c r="B3037" s="490"/>
      <c r="C3037" s="673" t="e">
        <f>VLOOKUP(F3037,DB!$D$4:$G$403,4,FALSE)</f>
        <v>#N/A</v>
      </c>
      <c r="D3037" s="674" t="e">
        <f>VLOOKUP(F3037,DB!$D$4:$G$403,3,FALSE)</f>
        <v>#N/A</v>
      </c>
      <c r="E3037" s="675" t="e">
        <f>VLOOKUP(F3037,DB!$D$4:$G$403,2,FALSE)</f>
        <v>#N/A</v>
      </c>
      <c r="F3037" s="491"/>
      <c r="G3037" s="491"/>
      <c r="H3037" s="492"/>
      <c r="I3037" s="493"/>
      <c r="J3037" s="494" t="str">
        <f>IF(I3037="","I열의 환율적용방법 선택",IF(I3037="개별환율", "직접입력 하세요.", IF(OR(I3037="가중평균환율",I3037="송금환율"), "직접입력 하세요.", IF(I3037="원화집행", 1, IF(I3037="월별평균환율(미화)",VLOOKUP(MONTH(A3037),월별평균환율!$B$34:$D$45,2,0), IF(I3037="월별평균환율(현지화)",VLOOKUP(MONTH(A3037),월별평균환율!$B$34:$D$45,3,0)))))))</f>
        <v>I열의 환율적용방법 선택</v>
      </c>
      <c r="K3037" s="495">
        <f t="shared" si="47"/>
        <v>0</v>
      </c>
      <c r="L3037" s="491"/>
      <c r="M3037" s="496"/>
      <c r="N3037" s="496"/>
    </row>
    <row r="3038" spans="1:14" x14ac:dyDescent="0.3">
      <c r="A3038" s="490"/>
      <c r="B3038" s="490"/>
      <c r="C3038" s="673" t="e">
        <f>VLOOKUP(F3038,DB!$D$4:$G$403,4,FALSE)</f>
        <v>#N/A</v>
      </c>
      <c r="D3038" s="674" t="e">
        <f>VLOOKUP(F3038,DB!$D$4:$G$403,3,FALSE)</f>
        <v>#N/A</v>
      </c>
      <c r="E3038" s="675" t="e">
        <f>VLOOKUP(F3038,DB!$D$4:$G$403,2,FALSE)</f>
        <v>#N/A</v>
      </c>
      <c r="F3038" s="491"/>
      <c r="G3038" s="491"/>
      <c r="H3038" s="492"/>
      <c r="I3038" s="493"/>
      <c r="J3038" s="494" t="str">
        <f>IF(I3038="","I열의 환율적용방법 선택",IF(I3038="개별환율", "직접입력 하세요.", IF(OR(I3038="가중평균환율",I3038="송금환율"), "직접입력 하세요.", IF(I3038="원화집행", 1, IF(I3038="월별평균환율(미화)",VLOOKUP(MONTH(A3038),월별평균환율!$B$34:$D$45,2,0), IF(I3038="월별평균환율(현지화)",VLOOKUP(MONTH(A3038),월별평균환율!$B$34:$D$45,3,0)))))))</f>
        <v>I열의 환율적용방법 선택</v>
      </c>
      <c r="K3038" s="495">
        <f t="shared" si="47"/>
        <v>0</v>
      </c>
      <c r="L3038" s="491"/>
      <c r="M3038" s="496"/>
      <c r="N3038" s="496"/>
    </row>
    <row r="3039" spans="1:14" x14ac:dyDescent="0.3">
      <c r="A3039" s="490"/>
      <c r="B3039" s="490"/>
      <c r="C3039" s="673" t="e">
        <f>VLOOKUP(F3039,DB!$D$4:$G$403,4,FALSE)</f>
        <v>#N/A</v>
      </c>
      <c r="D3039" s="674" t="e">
        <f>VLOOKUP(F3039,DB!$D$4:$G$403,3,FALSE)</f>
        <v>#N/A</v>
      </c>
      <c r="E3039" s="675" t="e">
        <f>VLOOKUP(F3039,DB!$D$4:$G$403,2,FALSE)</f>
        <v>#N/A</v>
      </c>
      <c r="F3039" s="491"/>
      <c r="G3039" s="491"/>
      <c r="H3039" s="492"/>
      <c r="I3039" s="493"/>
      <c r="J3039" s="494" t="str">
        <f>IF(I3039="","I열의 환율적용방법 선택",IF(I3039="개별환율", "직접입력 하세요.", IF(OR(I3039="가중평균환율",I3039="송금환율"), "직접입력 하세요.", IF(I3039="원화집행", 1, IF(I3039="월별평균환율(미화)",VLOOKUP(MONTH(A3039),월별평균환율!$B$34:$D$45,2,0), IF(I3039="월별평균환율(현지화)",VLOOKUP(MONTH(A3039),월별평균환율!$B$34:$D$45,3,0)))))))</f>
        <v>I열의 환율적용방법 선택</v>
      </c>
      <c r="K3039" s="495">
        <f t="shared" si="47"/>
        <v>0</v>
      </c>
      <c r="L3039" s="491"/>
      <c r="M3039" s="496"/>
      <c r="N3039" s="496"/>
    </row>
    <row r="3040" spans="1:14" x14ac:dyDescent="0.3">
      <c r="A3040" s="490"/>
      <c r="B3040" s="490"/>
      <c r="C3040" s="673" t="e">
        <f>VLOOKUP(F3040,DB!$D$4:$G$403,4,FALSE)</f>
        <v>#N/A</v>
      </c>
      <c r="D3040" s="674" t="e">
        <f>VLOOKUP(F3040,DB!$D$4:$G$403,3,FALSE)</f>
        <v>#N/A</v>
      </c>
      <c r="E3040" s="675" t="e">
        <f>VLOOKUP(F3040,DB!$D$4:$G$403,2,FALSE)</f>
        <v>#N/A</v>
      </c>
      <c r="F3040" s="491"/>
      <c r="G3040" s="491"/>
      <c r="H3040" s="492"/>
      <c r="I3040" s="493"/>
      <c r="J3040" s="494" t="str">
        <f>IF(I3040="","I열의 환율적용방법 선택",IF(I3040="개별환율", "직접입력 하세요.", IF(OR(I3040="가중평균환율",I3040="송금환율"), "직접입력 하세요.", IF(I3040="원화집행", 1, IF(I3040="월별평균환율(미화)",VLOOKUP(MONTH(A3040),월별평균환율!$B$34:$D$45,2,0), IF(I3040="월별평균환율(현지화)",VLOOKUP(MONTH(A3040),월별평균환율!$B$34:$D$45,3,0)))))))</f>
        <v>I열의 환율적용방법 선택</v>
      </c>
      <c r="K3040" s="495">
        <f t="shared" si="47"/>
        <v>0</v>
      </c>
      <c r="L3040" s="491"/>
      <c r="M3040" s="496"/>
      <c r="N3040" s="496"/>
    </row>
    <row r="3041" spans="1:14" x14ac:dyDescent="0.3">
      <c r="A3041" s="490"/>
      <c r="B3041" s="490"/>
      <c r="C3041" s="673" t="e">
        <f>VLOOKUP(F3041,DB!$D$4:$G$403,4,FALSE)</f>
        <v>#N/A</v>
      </c>
      <c r="D3041" s="674" t="e">
        <f>VLOOKUP(F3041,DB!$D$4:$G$403,3,FALSE)</f>
        <v>#N/A</v>
      </c>
      <c r="E3041" s="675" t="e">
        <f>VLOOKUP(F3041,DB!$D$4:$G$403,2,FALSE)</f>
        <v>#N/A</v>
      </c>
      <c r="F3041" s="491"/>
      <c r="G3041" s="491"/>
      <c r="H3041" s="492"/>
      <c r="I3041" s="493"/>
      <c r="J3041" s="494" t="str">
        <f>IF(I3041="","I열의 환율적용방법 선택",IF(I3041="개별환율", "직접입력 하세요.", IF(OR(I3041="가중평균환율",I3041="송금환율"), "직접입력 하세요.", IF(I3041="원화집행", 1, IF(I3041="월별평균환율(미화)",VLOOKUP(MONTH(A3041),월별평균환율!$B$34:$D$45,2,0), IF(I3041="월별평균환율(현지화)",VLOOKUP(MONTH(A3041),월별평균환율!$B$34:$D$45,3,0)))))))</f>
        <v>I열의 환율적용방법 선택</v>
      </c>
      <c r="K3041" s="495">
        <f t="shared" si="47"/>
        <v>0</v>
      </c>
      <c r="L3041" s="491"/>
      <c r="M3041" s="496"/>
      <c r="N3041" s="496"/>
    </row>
    <row r="3042" spans="1:14" x14ac:dyDescent="0.3">
      <c r="A3042" s="490"/>
      <c r="B3042" s="490"/>
      <c r="C3042" s="673" t="e">
        <f>VLOOKUP(F3042,DB!$D$4:$G$403,4,FALSE)</f>
        <v>#N/A</v>
      </c>
      <c r="D3042" s="674" t="e">
        <f>VLOOKUP(F3042,DB!$D$4:$G$403,3,FALSE)</f>
        <v>#N/A</v>
      </c>
      <c r="E3042" s="675" t="e">
        <f>VLOOKUP(F3042,DB!$D$4:$G$403,2,FALSE)</f>
        <v>#N/A</v>
      </c>
      <c r="F3042" s="491"/>
      <c r="G3042" s="491"/>
      <c r="H3042" s="492"/>
      <c r="I3042" s="493"/>
      <c r="J3042" s="494" t="str">
        <f>IF(I3042="","I열의 환율적용방법 선택",IF(I3042="개별환율", "직접입력 하세요.", IF(OR(I3042="가중평균환율",I3042="송금환율"), "직접입력 하세요.", IF(I3042="원화집행", 1, IF(I3042="월별평균환율(미화)",VLOOKUP(MONTH(A3042),월별평균환율!$B$34:$D$45,2,0), IF(I3042="월별평균환율(현지화)",VLOOKUP(MONTH(A3042),월별평균환율!$B$34:$D$45,3,0)))))))</f>
        <v>I열의 환율적용방법 선택</v>
      </c>
      <c r="K3042" s="495">
        <f t="shared" si="47"/>
        <v>0</v>
      </c>
      <c r="L3042" s="491"/>
      <c r="M3042" s="496"/>
      <c r="N3042" s="496"/>
    </row>
    <row r="3043" spans="1:14" x14ac:dyDescent="0.3">
      <c r="A3043" s="490"/>
      <c r="B3043" s="490"/>
      <c r="C3043" s="673" t="e">
        <f>VLOOKUP(F3043,DB!$D$4:$G$403,4,FALSE)</f>
        <v>#N/A</v>
      </c>
      <c r="D3043" s="674" t="e">
        <f>VLOOKUP(F3043,DB!$D$4:$G$403,3,FALSE)</f>
        <v>#N/A</v>
      </c>
      <c r="E3043" s="675" t="e">
        <f>VLOOKUP(F3043,DB!$D$4:$G$403,2,FALSE)</f>
        <v>#N/A</v>
      </c>
      <c r="F3043" s="491"/>
      <c r="G3043" s="491"/>
      <c r="H3043" s="492"/>
      <c r="I3043" s="493"/>
      <c r="J3043" s="494" t="str">
        <f>IF(I3043="","I열의 환율적용방법 선택",IF(I3043="개별환율", "직접입력 하세요.", IF(OR(I3043="가중평균환율",I3043="송금환율"), "직접입력 하세요.", IF(I3043="원화집행", 1, IF(I3043="월별평균환율(미화)",VLOOKUP(MONTH(A3043),월별평균환율!$B$34:$D$45,2,0), IF(I3043="월별평균환율(현지화)",VLOOKUP(MONTH(A3043),월별평균환율!$B$34:$D$45,3,0)))))))</f>
        <v>I열의 환율적용방법 선택</v>
      </c>
      <c r="K3043" s="495">
        <f t="shared" si="47"/>
        <v>0</v>
      </c>
      <c r="L3043" s="491"/>
      <c r="M3043" s="496"/>
      <c r="N3043" s="496"/>
    </row>
    <row r="3044" spans="1:14" x14ac:dyDescent="0.3">
      <c r="A3044" s="490"/>
      <c r="B3044" s="490"/>
      <c r="C3044" s="673" t="e">
        <f>VLOOKUP(F3044,DB!$D$4:$G$403,4,FALSE)</f>
        <v>#N/A</v>
      </c>
      <c r="D3044" s="674" t="e">
        <f>VLOOKUP(F3044,DB!$D$4:$G$403,3,FALSE)</f>
        <v>#N/A</v>
      </c>
      <c r="E3044" s="675" t="e">
        <f>VLOOKUP(F3044,DB!$D$4:$G$403,2,FALSE)</f>
        <v>#N/A</v>
      </c>
      <c r="F3044" s="491"/>
      <c r="G3044" s="491"/>
      <c r="H3044" s="492"/>
      <c r="I3044" s="493"/>
      <c r="J3044" s="494" t="str">
        <f>IF(I3044="","I열의 환율적용방법 선택",IF(I3044="개별환율", "직접입력 하세요.", IF(OR(I3044="가중평균환율",I3044="송금환율"), "직접입력 하세요.", IF(I3044="원화집행", 1, IF(I3044="월별평균환율(미화)",VLOOKUP(MONTH(A3044),월별평균환율!$B$34:$D$45,2,0), IF(I3044="월별평균환율(현지화)",VLOOKUP(MONTH(A3044),월별평균환율!$B$34:$D$45,3,0)))))))</f>
        <v>I열의 환율적용방법 선택</v>
      </c>
      <c r="K3044" s="495">
        <f t="shared" si="47"/>
        <v>0</v>
      </c>
      <c r="L3044" s="491"/>
      <c r="M3044" s="496"/>
      <c r="N3044" s="496"/>
    </row>
    <row r="3045" spans="1:14" x14ac:dyDescent="0.3">
      <c r="A3045" s="490"/>
      <c r="B3045" s="490"/>
      <c r="C3045" s="673" t="e">
        <f>VLOOKUP(F3045,DB!$D$4:$G$403,4,FALSE)</f>
        <v>#N/A</v>
      </c>
      <c r="D3045" s="674" t="e">
        <f>VLOOKUP(F3045,DB!$D$4:$G$403,3,FALSE)</f>
        <v>#N/A</v>
      </c>
      <c r="E3045" s="675" t="e">
        <f>VLOOKUP(F3045,DB!$D$4:$G$403,2,FALSE)</f>
        <v>#N/A</v>
      </c>
      <c r="F3045" s="491"/>
      <c r="G3045" s="491"/>
      <c r="H3045" s="492"/>
      <c r="I3045" s="493"/>
      <c r="J3045" s="494" t="str">
        <f>IF(I3045="","I열의 환율적용방법 선택",IF(I3045="개별환율", "직접입력 하세요.", IF(OR(I3045="가중평균환율",I3045="송금환율"), "직접입력 하세요.", IF(I3045="원화집행", 1, IF(I3045="월별평균환율(미화)",VLOOKUP(MONTH(A3045),월별평균환율!$B$34:$D$45,2,0), IF(I3045="월별평균환율(현지화)",VLOOKUP(MONTH(A3045),월별평균환율!$B$34:$D$45,3,0)))))))</f>
        <v>I열의 환율적용방법 선택</v>
      </c>
      <c r="K3045" s="495">
        <f t="shared" si="47"/>
        <v>0</v>
      </c>
      <c r="L3045" s="491"/>
      <c r="M3045" s="496"/>
      <c r="N3045" s="496"/>
    </row>
    <row r="3046" spans="1:14" x14ac:dyDescent="0.3">
      <c r="A3046" s="490"/>
      <c r="B3046" s="490"/>
      <c r="C3046" s="673" t="e">
        <f>VLOOKUP(F3046,DB!$D$4:$G$403,4,FALSE)</f>
        <v>#N/A</v>
      </c>
      <c r="D3046" s="674" t="e">
        <f>VLOOKUP(F3046,DB!$D$4:$G$403,3,FALSE)</f>
        <v>#N/A</v>
      </c>
      <c r="E3046" s="675" t="e">
        <f>VLOOKUP(F3046,DB!$D$4:$G$403,2,FALSE)</f>
        <v>#N/A</v>
      </c>
      <c r="F3046" s="491"/>
      <c r="G3046" s="491"/>
      <c r="H3046" s="492"/>
      <c r="I3046" s="493"/>
      <c r="J3046" s="494" t="str">
        <f>IF(I3046="","I열의 환율적용방법 선택",IF(I3046="개별환율", "직접입력 하세요.", IF(OR(I3046="가중평균환율",I3046="송금환율"), "직접입력 하세요.", IF(I3046="원화집행", 1, IF(I3046="월별평균환율(미화)",VLOOKUP(MONTH(A3046),월별평균환율!$B$34:$D$45,2,0), IF(I3046="월별평균환율(현지화)",VLOOKUP(MONTH(A3046),월별평균환율!$B$34:$D$45,3,0)))))))</f>
        <v>I열의 환율적용방법 선택</v>
      </c>
      <c r="K3046" s="495">
        <f t="shared" si="47"/>
        <v>0</v>
      </c>
      <c r="L3046" s="491"/>
      <c r="M3046" s="496"/>
      <c r="N3046" s="496"/>
    </row>
    <row r="3047" spans="1:14" x14ac:dyDescent="0.3">
      <c r="A3047" s="490"/>
      <c r="B3047" s="490"/>
      <c r="C3047" s="673" t="e">
        <f>VLOOKUP(F3047,DB!$D$4:$G$403,4,FALSE)</f>
        <v>#N/A</v>
      </c>
      <c r="D3047" s="674" t="e">
        <f>VLOOKUP(F3047,DB!$D$4:$G$403,3,FALSE)</f>
        <v>#N/A</v>
      </c>
      <c r="E3047" s="675" t="e">
        <f>VLOOKUP(F3047,DB!$D$4:$G$403,2,FALSE)</f>
        <v>#N/A</v>
      </c>
      <c r="F3047" s="491"/>
      <c r="G3047" s="491"/>
      <c r="H3047" s="492"/>
      <c r="I3047" s="493"/>
      <c r="J3047" s="494" t="str">
        <f>IF(I3047="","I열의 환율적용방법 선택",IF(I3047="개별환율", "직접입력 하세요.", IF(OR(I3047="가중평균환율",I3047="송금환율"), "직접입력 하세요.", IF(I3047="원화집행", 1, IF(I3047="월별평균환율(미화)",VLOOKUP(MONTH(A3047),월별평균환율!$B$34:$D$45,2,0), IF(I3047="월별평균환율(현지화)",VLOOKUP(MONTH(A3047),월별평균환율!$B$34:$D$45,3,0)))))))</f>
        <v>I열의 환율적용방법 선택</v>
      </c>
      <c r="K3047" s="495">
        <f t="shared" si="47"/>
        <v>0</v>
      </c>
      <c r="L3047" s="491"/>
      <c r="M3047" s="496"/>
      <c r="N3047" s="496"/>
    </row>
    <row r="3048" spans="1:14" x14ac:dyDescent="0.3">
      <c r="A3048" s="490"/>
      <c r="B3048" s="490"/>
      <c r="C3048" s="673" t="e">
        <f>VLOOKUP(F3048,DB!$D$4:$G$403,4,FALSE)</f>
        <v>#N/A</v>
      </c>
      <c r="D3048" s="674" t="e">
        <f>VLOOKUP(F3048,DB!$D$4:$G$403,3,FALSE)</f>
        <v>#N/A</v>
      </c>
      <c r="E3048" s="675" t="e">
        <f>VLOOKUP(F3048,DB!$D$4:$G$403,2,FALSE)</f>
        <v>#N/A</v>
      </c>
      <c r="F3048" s="491"/>
      <c r="G3048" s="491"/>
      <c r="H3048" s="492"/>
      <c r="I3048" s="493"/>
      <c r="J3048" s="494" t="str">
        <f>IF(I3048="","I열의 환율적용방법 선택",IF(I3048="개별환율", "직접입력 하세요.", IF(OR(I3048="가중평균환율",I3048="송금환율"), "직접입력 하세요.", IF(I3048="원화집행", 1, IF(I3048="월별평균환율(미화)",VLOOKUP(MONTH(A3048),월별평균환율!$B$34:$D$45,2,0), IF(I3048="월별평균환율(현지화)",VLOOKUP(MONTH(A3048),월별평균환율!$B$34:$D$45,3,0)))))))</f>
        <v>I열의 환율적용방법 선택</v>
      </c>
      <c r="K3048" s="495">
        <f t="shared" si="47"/>
        <v>0</v>
      </c>
      <c r="L3048" s="491"/>
      <c r="M3048" s="496"/>
      <c r="N3048" s="496"/>
    </row>
    <row r="3049" spans="1:14" x14ac:dyDescent="0.3">
      <c r="A3049" s="490"/>
      <c r="B3049" s="490"/>
      <c r="C3049" s="673" t="e">
        <f>VLOOKUP(F3049,DB!$D$4:$G$403,4,FALSE)</f>
        <v>#N/A</v>
      </c>
      <c r="D3049" s="674" t="e">
        <f>VLOOKUP(F3049,DB!$D$4:$G$403,3,FALSE)</f>
        <v>#N/A</v>
      </c>
      <c r="E3049" s="675" t="e">
        <f>VLOOKUP(F3049,DB!$D$4:$G$403,2,FALSE)</f>
        <v>#N/A</v>
      </c>
      <c r="F3049" s="491"/>
      <c r="G3049" s="491"/>
      <c r="H3049" s="492"/>
      <c r="I3049" s="493"/>
      <c r="J3049" s="494" t="str">
        <f>IF(I3049="","I열의 환율적용방법 선택",IF(I3049="개별환율", "직접입력 하세요.", IF(OR(I3049="가중평균환율",I3049="송금환율"), "직접입력 하세요.", IF(I3049="원화집행", 1, IF(I3049="월별평균환율(미화)",VLOOKUP(MONTH(A3049),월별평균환율!$B$34:$D$45,2,0), IF(I3049="월별평균환율(현지화)",VLOOKUP(MONTH(A3049),월별평균환율!$B$34:$D$45,3,0)))))))</f>
        <v>I열의 환율적용방법 선택</v>
      </c>
      <c r="K3049" s="495">
        <f t="shared" si="47"/>
        <v>0</v>
      </c>
      <c r="L3049" s="491"/>
      <c r="M3049" s="496"/>
      <c r="N3049" s="496"/>
    </row>
    <row r="3050" spans="1:14" x14ac:dyDescent="0.3">
      <c r="A3050" s="490"/>
      <c r="B3050" s="490"/>
      <c r="C3050" s="673" t="e">
        <f>VLOOKUP(F3050,DB!$D$4:$G$403,4,FALSE)</f>
        <v>#N/A</v>
      </c>
      <c r="D3050" s="674" t="e">
        <f>VLOOKUP(F3050,DB!$D$4:$G$403,3,FALSE)</f>
        <v>#N/A</v>
      </c>
      <c r="E3050" s="675" t="e">
        <f>VLOOKUP(F3050,DB!$D$4:$G$403,2,FALSE)</f>
        <v>#N/A</v>
      </c>
      <c r="F3050" s="491"/>
      <c r="G3050" s="491"/>
      <c r="H3050" s="492"/>
      <c r="I3050" s="493"/>
      <c r="J3050" s="494" t="str">
        <f>IF(I3050="","I열의 환율적용방법 선택",IF(I3050="개별환율", "직접입력 하세요.", IF(OR(I3050="가중평균환율",I3050="송금환율"), "직접입력 하세요.", IF(I3050="원화집행", 1, IF(I3050="월별평균환율(미화)",VLOOKUP(MONTH(A3050),월별평균환율!$B$34:$D$45,2,0), IF(I3050="월별평균환율(현지화)",VLOOKUP(MONTH(A3050),월별평균환율!$B$34:$D$45,3,0)))))))</f>
        <v>I열의 환율적용방법 선택</v>
      </c>
      <c r="K3050" s="495">
        <f t="shared" si="47"/>
        <v>0</v>
      </c>
      <c r="L3050" s="491"/>
      <c r="M3050" s="496"/>
      <c r="N3050" s="496"/>
    </row>
    <row r="3051" spans="1:14" x14ac:dyDescent="0.3">
      <c r="A3051" s="490"/>
      <c r="B3051" s="490"/>
      <c r="C3051" s="673" t="e">
        <f>VLOOKUP(F3051,DB!$D$4:$G$403,4,FALSE)</f>
        <v>#N/A</v>
      </c>
      <c r="D3051" s="674" t="e">
        <f>VLOOKUP(F3051,DB!$D$4:$G$403,3,FALSE)</f>
        <v>#N/A</v>
      </c>
      <c r="E3051" s="675" t="e">
        <f>VLOOKUP(F3051,DB!$D$4:$G$403,2,FALSE)</f>
        <v>#N/A</v>
      </c>
      <c r="F3051" s="491"/>
      <c r="G3051" s="491"/>
      <c r="H3051" s="492"/>
      <c r="I3051" s="493"/>
      <c r="J3051" s="494" t="str">
        <f>IF(I3051="","I열의 환율적용방법 선택",IF(I3051="개별환율", "직접입력 하세요.", IF(OR(I3051="가중평균환율",I3051="송금환율"), "직접입력 하세요.", IF(I3051="원화집행", 1, IF(I3051="월별평균환율(미화)",VLOOKUP(MONTH(A3051),월별평균환율!$B$34:$D$45,2,0), IF(I3051="월별평균환율(현지화)",VLOOKUP(MONTH(A3051),월별평균환율!$B$34:$D$45,3,0)))))))</f>
        <v>I열의 환율적용방법 선택</v>
      </c>
      <c r="K3051" s="495">
        <f t="shared" si="47"/>
        <v>0</v>
      </c>
      <c r="L3051" s="491"/>
      <c r="M3051" s="496"/>
      <c r="N3051" s="496"/>
    </row>
    <row r="3052" spans="1:14" x14ac:dyDescent="0.3">
      <c r="A3052" s="490"/>
      <c r="B3052" s="490"/>
      <c r="C3052" s="673" t="e">
        <f>VLOOKUP(F3052,DB!$D$4:$G$403,4,FALSE)</f>
        <v>#N/A</v>
      </c>
      <c r="D3052" s="674" t="e">
        <f>VLOOKUP(F3052,DB!$D$4:$G$403,3,FALSE)</f>
        <v>#N/A</v>
      </c>
      <c r="E3052" s="675" t="e">
        <f>VLOOKUP(F3052,DB!$D$4:$G$403,2,FALSE)</f>
        <v>#N/A</v>
      </c>
      <c r="F3052" s="491"/>
      <c r="G3052" s="491"/>
      <c r="H3052" s="492"/>
      <c r="I3052" s="493"/>
      <c r="J3052" s="494" t="str">
        <f>IF(I3052="","I열의 환율적용방법 선택",IF(I3052="개별환율", "직접입력 하세요.", IF(OR(I3052="가중평균환율",I3052="송금환율"), "직접입력 하세요.", IF(I3052="원화집행", 1, IF(I3052="월별평균환율(미화)",VLOOKUP(MONTH(A3052),월별평균환율!$B$34:$D$45,2,0), IF(I3052="월별평균환율(현지화)",VLOOKUP(MONTH(A3052),월별평균환율!$B$34:$D$45,3,0)))))))</f>
        <v>I열의 환율적용방법 선택</v>
      </c>
      <c r="K3052" s="495">
        <f t="shared" si="47"/>
        <v>0</v>
      </c>
      <c r="L3052" s="491"/>
      <c r="M3052" s="496"/>
      <c r="N3052" s="496"/>
    </row>
    <row r="3053" spans="1:14" x14ac:dyDescent="0.3">
      <c r="A3053" s="490"/>
      <c r="B3053" s="490"/>
      <c r="C3053" s="673" t="e">
        <f>VLOOKUP(F3053,DB!$D$4:$G$403,4,FALSE)</f>
        <v>#N/A</v>
      </c>
      <c r="D3053" s="674" t="e">
        <f>VLOOKUP(F3053,DB!$D$4:$G$403,3,FALSE)</f>
        <v>#N/A</v>
      </c>
      <c r="E3053" s="675" t="e">
        <f>VLOOKUP(F3053,DB!$D$4:$G$403,2,FALSE)</f>
        <v>#N/A</v>
      </c>
      <c r="F3053" s="491"/>
      <c r="G3053" s="491"/>
      <c r="H3053" s="492"/>
      <c r="I3053" s="493"/>
      <c r="J3053" s="494" t="str">
        <f>IF(I3053="","I열의 환율적용방법 선택",IF(I3053="개별환율", "직접입력 하세요.", IF(OR(I3053="가중평균환율",I3053="송금환율"), "직접입력 하세요.", IF(I3053="원화집행", 1, IF(I3053="월별평균환율(미화)",VLOOKUP(MONTH(A3053),월별평균환율!$B$34:$D$45,2,0), IF(I3053="월별평균환율(현지화)",VLOOKUP(MONTH(A3053),월별평균환율!$B$34:$D$45,3,0)))))))</f>
        <v>I열의 환율적용방법 선택</v>
      </c>
      <c r="K3053" s="495">
        <f t="shared" si="47"/>
        <v>0</v>
      </c>
      <c r="L3053" s="491"/>
      <c r="M3053" s="496"/>
      <c r="N3053" s="496"/>
    </row>
    <row r="3054" spans="1:14" x14ac:dyDescent="0.3">
      <c r="A3054" s="490"/>
      <c r="B3054" s="490"/>
      <c r="C3054" s="673" t="e">
        <f>VLOOKUP(F3054,DB!$D$4:$G$403,4,FALSE)</f>
        <v>#N/A</v>
      </c>
      <c r="D3054" s="674" t="e">
        <f>VLOOKUP(F3054,DB!$D$4:$G$403,3,FALSE)</f>
        <v>#N/A</v>
      </c>
      <c r="E3054" s="675" t="e">
        <f>VLOOKUP(F3054,DB!$D$4:$G$403,2,FALSE)</f>
        <v>#N/A</v>
      </c>
      <c r="F3054" s="491"/>
      <c r="G3054" s="491"/>
      <c r="H3054" s="492"/>
      <c r="I3054" s="493"/>
      <c r="J3054" s="494" t="str">
        <f>IF(I3054="","I열의 환율적용방법 선택",IF(I3054="개별환율", "직접입력 하세요.", IF(OR(I3054="가중평균환율",I3054="송금환율"), "직접입력 하세요.", IF(I3054="원화집행", 1, IF(I3054="월별평균환율(미화)",VLOOKUP(MONTH(A3054),월별평균환율!$B$34:$D$45,2,0), IF(I3054="월별평균환율(현지화)",VLOOKUP(MONTH(A3054),월별평균환율!$B$34:$D$45,3,0)))))))</f>
        <v>I열의 환율적용방법 선택</v>
      </c>
      <c r="K3054" s="495">
        <f t="shared" si="47"/>
        <v>0</v>
      </c>
      <c r="L3054" s="491"/>
      <c r="M3054" s="496"/>
      <c r="N3054" s="496"/>
    </row>
    <row r="3055" spans="1:14" x14ac:dyDescent="0.3">
      <c r="A3055" s="490"/>
      <c r="B3055" s="490"/>
      <c r="C3055" s="673" t="e">
        <f>VLOOKUP(F3055,DB!$D$4:$G$403,4,FALSE)</f>
        <v>#N/A</v>
      </c>
      <c r="D3055" s="674" t="e">
        <f>VLOOKUP(F3055,DB!$D$4:$G$403,3,FALSE)</f>
        <v>#N/A</v>
      </c>
      <c r="E3055" s="675" t="e">
        <f>VLOOKUP(F3055,DB!$D$4:$G$403,2,FALSE)</f>
        <v>#N/A</v>
      </c>
      <c r="F3055" s="491"/>
      <c r="G3055" s="491"/>
      <c r="H3055" s="492"/>
      <c r="I3055" s="493"/>
      <c r="J3055" s="494" t="str">
        <f>IF(I3055="","I열의 환율적용방법 선택",IF(I3055="개별환율", "직접입력 하세요.", IF(OR(I3055="가중평균환율",I3055="송금환율"), "직접입력 하세요.", IF(I3055="원화집행", 1, IF(I3055="월별평균환율(미화)",VLOOKUP(MONTH(A3055),월별평균환율!$B$34:$D$45,2,0), IF(I3055="월별평균환율(현지화)",VLOOKUP(MONTH(A3055),월별평균환율!$B$34:$D$45,3,0)))))))</f>
        <v>I열의 환율적용방법 선택</v>
      </c>
      <c r="K3055" s="495">
        <f t="shared" si="47"/>
        <v>0</v>
      </c>
      <c r="L3055" s="491"/>
      <c r="M3055" s="496"/>
      <c r="N3055" s="496"/>
    </row>
    <row r="3056" spans="1:14" x14ac:dyDescent="0.3">
      <c r="A3056" s="490"/>
      <c r="B3056" s="490"/>
      <c r="C3056" s="673" t="e">
        <f>VLOOKUP(F3056,DB!$D$4:$G$403,4,FALSE)</f>
        <v>#N/A</v>
      </c>
      <c r="D3056" s="674" t="e">
        <f>VLOOKUP(F3056,DB!$D$4:$G$403,3,FALSE)</f>
        <v>#N/A</v>
      </c>
      <c r="E3056" s="675" t="e">
        <f>VLOOKUP(F3056,DB!$D$4:$G$403,2,FALSE)</f>
        <v>#N/A</v>
      </c>
      <c r="F3056" s="491"/>
      <c r="G3056" s="491"/>
      <c r="H3056" s="492"/>
      <c r="I3056" s="493"/>
      <c r="J3056" s="494" t="str">
        <f>IF(I3056="","I열의 환율적용방법 선택",IF(I3056="개별환율", "직접입력 하세요.", IF(OR(I3056="가중평균환율",I3056="송금환율"), "직접입력 하세요.", IF(I3056="원화집행", 1, IF(I3056="월별평균환율(미화)",VLOOKUP(MONTH(A3056),월별평균환율!$B$34:$D$45,2,0), IF(I3056="월별평균환율(현지화)",VLOOKUP(MONTH(A3056),월별평균환율!$B$34:$D$45,3,0)))))))</f>
        <v>I열의 환율적용방법 선택</v>
      </c>
      <c r="K3056" s="495">
        <f t="shared" si="47"/>
        <v>0</v>
      </c>
      <c r="L3056" s="491"/>
      <c r="M3056" s="496"/>
      <c r="N3056" s="496"/>
    </row>
    <row r="3057" spans="1:14" x14ac:dyDescent="0.3">
      <c r="A3057" s="490"/>
      <c r="B3057" s="490"/>
      <c r="C3057" s="673" t="e">
        <f>VLOOKUP(F3057,DB!$D$4:$G$403,4,FALSE)</f>
        <v>#N/A</v>
      </c>
      <c r="D3057" s="674" t="e">
        <f>VLOOKUP(F3057,DB!$D$4:$G$403,3,FALSE)</f>
        <v>#N/A</v>
      </c>
      <c r="E3057" s="675" t="e">
        <f>VLOOKUP(F3057,DB!$D$4:$G$403,2,FALSE)</f>
        <v>#N/A</v>
      </c>
      <c r="F3057" s="491"/>
      <c r="G3057" s="491"/>
      <c r="H3057" s="492"/>
      <c r="I3057" s="493"/>
      <c r="J3057" s="494" t="str">
        <f>IF(I3057="","I열의 환율적용방법 선택",IF(I3057="개별환율", "직접입력 하세요.", IF(OR(I3057="가중평균환율",I3057="송금환율"), "직접입력 하세요.", IF(I3057="원화집행", 1, IF(I3057="월별평균환율(미화)",VLOOKUP(MONTH(A3057),월별평균환율!$B$34:$D$45,2,0), IF(I3057="월별평균환율(현지화)",VLOOKUP(MONTH(A3057),월별평균환율!$B$34:$D$45,3,0)))))))</f>
        <v>I열의 환율적용방법 선택</v>
      </c>
      <c r="K3057" s="495">
        <f t="shared" si="47"/>
        <v>0</v>
      </c>
      <c r="L3057" s="491"/>
      <c r="M3057" s="496"/>
      <c r="N3057" s="496"/>
    </row>
    <row r="3058" spans="1:14" x14ac:dyDescent="0.3">
      <c r="A3058" s="490"/>
      <c r="B3058" s="490"/>
      <c r="C3058" s="673" t="e">
        <f>VLOOKUP(F3058,DB!$D$4:$G$403,4,FALSE)</f>
        <v>#N/A</v>
      </c>
      <c r="D3058" s="674" t="e">
        <f>VLOOKUP(F3058,DB!$D$4:$G$403,3,FALSE)</f>
        <v>#N/A</v>
      </c>
      <c r="E3058" s="675" t="e">
        <f>VLOOKUP(F3058,DB!$D$4:$G$403,2,FALSE)</f>
        <v>#N/A</v>
      </c>
      <c r="F3058" s="491"/>
      <c r="G3058" s="491"/>
      <c r="H3058" s="492"/>
      <c r="I3058" s="493"/>
      <c r="J3058" s="494" t="str">
        <f>IF(I3058="","I열의 환율적용방법 선택",IF(I3058="개별환율", "직접입력 하세요.", IF(OR(I3058="가중평균환율",I3058="송금환율"), "직접입력 하세요.", IF(I3058="원화집행", 1, IF(I3058="월별평균환율(미화)",VLOOKUP(MONTH(A3058),월별평균환율!$B$34:$D$45,2,0), IF(I3058="월별평균환율(현지화)",VLOOKUP(MONTH(A3058),월별평균환율!$B$34:$D$45,3,0)))))))</f>
        <v>I열의 환율적용방법 선택</v>
      </c>
      <c r="K3058" s="495">
        <f t="shared" si="47"/>
        <v>0</v>
      </c>
      <c r="L3058" s="491"/>
      <c r="M3058" s="496"/>
      <c r="N3058" s="496"/>
    </row>
    <row r="3059" spans="1:14" x14ac:dyDescent="0.3">
      <c r="A3059" s="490"/>
      <c r="B3059" s="490"/>
      <c r="C3059" s="673" t="e">
        <f>VLOOKUP(F3059,DB!$D$4:$G$403,4,FALSE)</f>
        <v>#N/A</v>
      </c>
      <c r="D3059" s="674" t="e">
        <f>VLOOKUP(F3059,DB!$D$4:$G$403,3,FALSE)</f>
        <v>#N/A</v>
      </c>
      <c r="E3059" s="675" t="e">
        <f>VLOOKUP(F3059,DB!$D$4:$G$403,2,FALSE)</f>
        <v>#N/A</v>
      </c>
      <c r="F3059" s="491"/>
      <c r="G3059" s="491"/>
      <c r="H3059" s="492"/>
      <c r="I3059" s="493"/>
      <c r="J3059" s="494" t="str">
        <f>IF(I3059="","I열의 환율적용방법 선택",IF(I3059="개별환율", "직접입력 하세요.", IF(OR(I3059="가중평균환율",I3059="송금환율"), "직접입력 하세요.", IF(I3059="원화집행", 1, IF(I3059="월별평균환율(미화)",VLOOKUP(MONTH(A3059),월별평균환율!$B$34:$D$45,2,0), IF(I3059="월별평균환율(현지화)",VLOOKUP(MONTH(A3059),월별평균환율!$B$34:$D$45,3,0)))))))</f>
        <v>I열의 환율적용방법 선택</v>
      </c>
      <c r="K3059" s="495">
        <f t="shared" si="47"/>
        <v>0</v>
      </c>
      <c r="L3059" s="491"/>
      <c r="M3059" s="496"/>
      <c r="N3059" s="496"/>
    </row>
    <row r="3060" spans="1:14" x14ac:dyDescent="0.3">
      <c r="A3060" s="490"/>
      <c r="B3060" s="490"/>
      <c r="C3060" s="673" t="e">
        <f>VLOOKUP(F3060,DB!$D$4:$G$403,4,FALSE)</f>
        <v>#N/A</v>
      </c>
      <c r="D3060" s="674" t="e">
        <f>VLOOKUP(F3060,DB!$D$4:$G$403,3,FALSE)</f>
        <v>#N/A</v>
      </c>
      <c r="E3060" s="675" t="e">
        <f>VLOOKUP(F3060,DB!$D$4:$G$403,2,FALSE)</f>
        <v>#N/A</v>
      </c>
      <c r="F3060" s="491"/>
      <c r="G3060" s="491"/>
      <c r="H3060" s="492"/>
      <c r="I3060" s="493"/>
      <c r="J3060" s="494" t="str">
        <f>IF(I3060="","I열의 환율적용방법 선택",IF(I3060="개별환율", "직접입력 하세요.", IF(OR(I3060="가중평균환율",I3060="송금환율"), "직접입력 하세요.", IF(I3060="원화집행", 1, IF(I3060="월별평균환율(미화)",VLOOKUP(MONTH(A3060),월별평균환율!$B$34:$D$45,2,0), IF(I3060="월별평균환율(현지화)",VLOOKUP(MONTH(A3060),월별평균환율!$B$34:$D$45,3,0)))))))</f>
        <v>I열의 환율적용방법 선택</v>
      </c>
      <c r="K3060" s="495">
        <f t="shared" si="47"/>
        <v>0</v>
      </c>
      <c r="L3060" s="491"/>
      <c r="M3060" s="496"/>
      <c r="N3060" s="496"/>
    </row>
    <row r="3061" spans="1:14" x14ac:dyDescent="0.3">
      <c r="A3061" s="490"/>
      <c r="B3061" s="490"/>
      <c r="C3061" s="673" t="e">
        <f>VLOOKUP(F3061,DB!$D$4:$G$403,4,FALSE)</f>
        <v>#N/A</v>
      </c>
      <c r="D3061" s="674" t="e">
        <f>VLOOKUP(F3061,DB!$D$4:$G$403,3,FALSE)</f>
        <v>#N/A</v>
      </c>
      <c r="E3061" s="675" t="e">
        <f>VLOOKUP(F3061,DB!$D$4:$G$403,2,FALSE)</f>
        <v>#N/A</v>
      </c>
      <c r="F3061" s="491"/>
      <c r="G3061" s="491"/>
      <c r="H3061" s="492"/>
      <c r="I3061" s="493"/>
      <c r="J3061" s="494" t="str">
        <f>IF(I3061="","I열의 환율적용방법 선택",IF(I3061="개별환율", "직접입력 하세요.", IF(OR(I3061="가중평균환율",I3061="송금환율"), "직접입력 하세요.", IF(I3061="원화집행", 1, IF(I3061="월별평균환율(미화)",VLOOKUP(MONTH(A3061),월별평균환율!$B$34:$D$45,2,0), IF(I3061="월별평균환율(현지화)",VLOOKUP(MONTH(A3061),월별평균환율!$B$34:$D$45,3,0)))))))</f>
        <v>I열의 환율적용방법 선택</v>
      </c>
      <c r="K3061" s="495">
        <f t="shared" si="47"/>
        <v>0</v>
      </c>
      <c r="L3061" s="491"/>
      <c r="M3061" s="496"/>
      <c r="N3061" s="496"/>
    </row>
    <row r="3062" spans="1:14" x14ac:dyDescent="0.3">
      <c r="A3062" s="490"/>
      <c r="B3062" s="490"/>
      <c r="C3062" s="673" t="e">
        <f>VLOOKUP(F3062,DB!$D$4:$G$403,4,FALSE)</f>
        <v>#N/A</v>
      </c>
      <c r="D3062" s="674" t="e">
        <f>VLOOKUP(F3062,DB!$D$4:$G$403,3,FALSE)</f>
        <v>#N/A</v>
      </c>
      <c r="E3062" s="675" t="e">
        <f>VLOOKUP(F3062,DB!$D$4:$G$403,2,FALSE)</f>
        <v>#N/A</v>
      </c>
      <c r="F3062" s="491"/>
      <c r="G3062" s="491"/>
      <c r="H3062" s="492"/>
      <c r="I3062" s="493"/>
      <c r="J3062" s="494" t="str">
        <f>IF(I3062="","I열의 환율적용방법 선택",IF(I3062="개별환율", "직접입력 하세요.", IF(OR(I3062="가중평균환율",I3062="송금환율"), "직접입력 하세요.", IF(I3062="원화집행", 1, IF(I3062="월별평균환율(미화)",VLOOKUP(MONTH(A3062),월별평균환율!$B$34:$D$45,2,0), IF(I3062="월별평균환율(현지화)",VLOOKUP(MONTH(A3062),월별평균환율!$B$34:$D$45,3,0)))))))</f>
        <v>I열의 환율적용방법 선택</v>
      </c>
      <c r="K3062" s="495">
        <f t="shared" si="47"/>
        <v>0</v>
      </c>
      <c r="L3062" s="491"/>
      <c r="M3062" s="496"/>
      <c r="N3062" s="496"/>
    </row>
    <row r="3063" spans="1:14" x14ac:dyDescent="0.3">
      <c r="A3063" s="490"/>
      <c r="B3063" s="490"/>
      <c r="C3063" s="673" t="e">
        <f>VLOOKUP(F3063,DB!$D$4:$G$403,4,FALSE)</f>
        <v>#N/A</v>
      </c>
      <c r="D3063" s="674" t="e">
        <f>VLOOKUP(F3063,DB!$D$4:$G$403,3,FALSE)</f>
        <v>#N/A</v>
      </c>
      <c r="E3063" s="675" t="e">
        <f>VLOOKUP(F3063,DB!$D$4:$G$403,2,FALSE)</f>
        <v>#N/A</v>
      </c>
      <c r="F3063" s="491"/>
      <c r="G3063" s="491"/>
      <c r="H3063" s="492"/>
      <c r="I3063" s="493"/>
      <c r="J3063" s="494" t="str">
        <f>IF(I3063="","I열의 환율적용방법 선택",IF(I3063="개별환율", "직접입력 하세요.", IF(OR(I3063="가중평균환율",I3063="송금환율"), "직접입력 하세요.", IF(I3063="원화집행", 1, IF(I3063="월별평균환율(미화)",VLOOKUP(MONTH(A3063),월별평균환율!$B$34:$D$45,2,0), IF(I3063="월별평균환율(현지화)",VLOOKUP(MONTH(A3063),월별평균환율!$B$34:$D$45,3,0)))))))</f>
        <v>I열의 환율적용방법 선택</v>
      </c>
      <c r="K3063" s="495">
        <f t="shared" si="47"/>
        <v>0</v>
      </c>
      <c r="L3063" s="491"/>
      <c r="M3063" s="496"/>
      <c r="N3063" s="496"/>
    </row>
    <row r="3064" spans="1:14" x14ac:dyDescent="0.3">
      <c r="A3064" s="490"/>
      <c r="B3064" s="490"/>
      <c r="C3064" s="673" t="e">
        <f>VLOOKUP(F3064,DB!$D$4:$G$403,4,FALSE)</f>
        <v>#N/A</v>
      </c>
      <c r="D3064" s="674" t="e">
        <f>VLOOKUP(F3064,DB!$D$4:$G$403,3,FALSE)</f>
        <v>#N/A</v>
      </c>
      <c r="E3064" s="675" t="e">
        <f>VLOOKUP(F3064,DB!$D$4:$G$403,2,FALSE)</f>
        <v>#N/A</v>
      </c>
      <c r="F3064" s="491"/>
      <c r="G3064" s="491"/>
      <c r="H3064" s="492"/>
      <c r="I3064" s="493"/>
      <c r="J3064" s="494" t="str">
        <f>IF(I3064="","I열의 환율적용방법 선택",IF(I3064="개별환율", "직접입력 하세요.", IF(OR(I3064="가중평균환율",I3064="송금환율"), "직접입력 하세요.", IF(I3064="원화집행", 1, IF(I3064="월별평균환율(미화)",VLOOKUP(MONTH(A3064),월별평균환율!$B$34:$D$45,2,0), IF(I3064="월별평균환율(현지화)",VLOOKUP(MONTH(A3064),월별평균환율!$B$34:$D$45,3,0)))))))</f>
        <v>I열의 환율적용방법 선택</v>
      </c>
      <c r="K3064" s="495">
        <f t="shared" si="47"/>
        <v>0</v>
      </c>
      <c r="L3064" s="491"/>
      <c r="M3064" s="496"/>
      <c r="N3064" s="496"/>
    </row>
    <row r="3065" spans="1:14" x14ac:dyDescent="0.3">
      <c r="A3065" s="490"/>
      <c r="B3065" s="490"/>
      <c r="C3065" s="673" t="e">
        <f>VLOOKUP(F3065,DB!$D$4:$G$403,4,FALSE)</f>
        <v>#N/A</v>
      </c>
      <c r="D3065" s="674" t="e">
        <f>VLOOKUP(F3065,DB!$D$4:$G$403,3,FALSE)</f>
        <v>#N/A</v>
      </c>
      <c r="E3065" s="675" t="e">
        <f>VLOOKUP(F3065,DB!$D$4:$G$403,2,FALSE)</f>
        <v>#N/A</v>
      </c>
      <c r="F3065" s="491"/>
      <c r="G3065" s="491"/>
      <c r="H3065" s="492"/>
      <c r="I3065" s="493"/>
      <c r="J3065" s="494" t="str">
        <f>IF(I3065="","I열의 환율적용방법 선택",IF(I3065="개별환율", "직접입력 하세요.", IF(OR(I3065="가중평균환율",I3065="송금환율"), "직접입력 하세요.", IF(I3065="원화집행", 1, IF(I3065="월별평균환율(미화)",VLOOKUP(MONTH(A3065),월별평균환율!$B$34:$D$45,2,0), IF(I3065="월별평균환율(현지화)",VLOOKUP(MONTH(A3065),월별평균환율!$B$34:$D$45,3,0)))))))</f>
        <v>I열의 환율적용방법 선택</v>
      </c>
      <c r="K3065" s="495">
        <f t="shared" si="47"/>
        <v>0</v>
      </c>
      <c r="L3065" s="491"/>
      <c r="M3065" s="496"/>
      <c r="N3065" s="496"/>
    </row>
    <row r="3066" spans="1:14" x14ac:dyDescent="0.3">
      <c r="A3066" s="490"/>
      <c r="B3066" s="490"/>
      <c r="C3066" s="673" t="e">
        <f>VLOOKUP(F3066,DB!$D$4:$G$403,4,FALSE)</f>
        <v>#N/A</v>
      </c>
      <c r="D3066" s="674" t="e">
        <f>VLOOKUP(F3066,DB!$D$4:$G$403,3,FALSE)</f>
        <v>#N/A</v>
      </c>
      <c r="E3066" s="675" t="e">
        <f>VLOOKUP(F3066,DB!$D$4:$G$403,2,FALSE)</f>
        <v>#N/A</v>
      </c>
      <c r="F3066" s="491"/>
      <c r="G3066" s="491"/>
      <c r="H3066" s="492"/>
      <c r="I3066" s="493"/>
      <c r="J3066" s="494" t="str">
        <f>IF(I3066="","I열의 환율적용방법 선택",IF(I3066="개별환율", "직접입력 하세요.", IF(OR(I3066="가중평균환율",I3066="송금환율"), "직접입력 하세요.", IF(I3066="원화집행", 1, IF(I3066="월별평균환율(미화)",VLOOKUP(MONTH(A3066),월별평균환율!$B$34:$D$45,2,0), IF(I3066="월별평균환율(현지화)",VLOOKUP(MONTH(A3066),월별평균환율!$B$34:$D$45,3,0)))))))</f>
        <v>I열의 환율적용방법 선택</v>
      </c>
      <c r="K3066" s="495">
        <f t="shared" si="47"/>
        <v>0</v>
      </c>
      <c r="L3066" s="491"/>
      <c r="M3066" s="496"/>
      <c r="N3066" s="496"/>
    </row>
    <row r="3067" spans="1:14" x14ac:dyDescent="0.3">
      <c r="A3067" s="490"/>
      <c r="B3067" s="490"/>
      <c r="C3067" s="673" t="e">
        <f>VLOOKUP(F3067,DB!$D$4:$G$403,4,FALSE)</f>
        <v>#N/A</v>
      </c>
      <c r="D3067" s="674" t="e">
        <f>VLOOKUP(F3067,DB!$D$4:$G$403,3,FALSE)</f>
        <v>#N/A</v>
      </c>
      <c r="E3067" s="675" t="e">
        <f>VLOOKUP(F3067,DB!$D$4:$G$403,2,FALSE)</f>
        <v>#N/A</v>
      </c>
      <c r="F3067" s="491"/>
      <c r="G3067" s="491"/>
      <c r="H3067" s="492"/>
      <c r="I3067" s="493"/>
      <c r="J3067" s="494" t="str">
        <f>IF(I3067="","I열의 환율적용방법 선택",IF(I3067="개별환율", "직접입력 하세요.", IF(OR(I3067="가중평균환율",I3067="송금환율"), "직접입력 하세요.", IF(I3067="원화집행", 1, IF(I3067="월별평균환율(미화)",VLOOKUP(MONTH(A3067),월별평균환율!$B$34:$D$45,2,0), IF(I3067="월별평균환율(현지화)",VLOOKUP(MONTH(A3067),월별평균환율!$B$34:$D$45,3,0)))))))</f>
        <v>I열의 환율적용방법 선택</v>
      </c>
      <c r="K3067" s="495">
        <f t="shared" si="47"/>
        <v>0</v>
      </c>
      <c r="L3067" s="491"/>
      <c r="M3067" s="496"/>
      <c r="N3067" s="496"/>
    </row>
    <row r="3068" spans="1:14" x14ac:dyDescent="0.3">
      <c r="A3068" s="490"/>
      <c r="B3068" s="490"/>
      <c r="C3068" s="673" t="e">
        <f>VLOOKUP(F3068,DB!$D$4:$G$403,4,FALSE)</f>
        <v>#N/A</v>
      </c>
      <c r="D3068" s="674" t="e">
        <f>VLOOKUP(F3068,DB!$D$4:$G$403,3,FALSE)</f>
        <v>#N/A</v>
      </c>
      <c r="E3068" s="675" t="e">
        <f>VLOOKUP(F3068,DB!$D$4:$G$403,2,FALSE)</f>
        <v>#N/A</v>
      </c>
      <c r="F3068" s="491"/>
      <c r="G3068" s="491"/>
      <c r="H3068" s="492"/>
      <c r="I3068" s="493"/>
      <c r="J3068" s="494" t="str">
        <f>IF(I3068="","I열의 환율적용방법 선택",IF(I3068="개별환율", "직접입력 하세요.", IF(OR(I3068="가중평균환율",I3068="송금환율"), "직접입력 하세요.", IF(I3068="원화집행", 1, IF(I3068="월별평균환율(미화)",VLOOKUP(MONTH(A3068),월별평균환율!$B$34:$D$45,2,0), IF(I3068="월별평균환율(현지화)",VLOOKUP(MONTH(A3068),월별평균환율!$B$34:$D$45,3,0)))))))</f>
        <v>I열의 환율적용방법 선택</v>
      </c>
      <c r="K3068" s="495">
        <f t="shared" si="47"/>
        <v>0</v>
      </c>
      <c r="L3068" s="491"/>
      <c r="M3068" s="496"/>
      <c r="N3068" s="496"/>
    </row>
    <row r="3069" spans="1:14" x14ac:dyDescent="0.3">
      <c r="A3069" s="490"/>
      <c r="B3069" s="490"/>
      <c r="C3069" s="673" t="e">
        <f>VLOOKUP(F3069,DB!$D$4:$G$403,4,FALSE)</f>
        <v>#N/A</v>
      </c>
      <c r="D3069" s="674" t="e">
        <f>VLOOKUP(F3069,DB!$D$4:$G$403,3,FALSE)</f>
        <v>#N/A</v>
      </c>
      <c r="E3069" s="675" t="e">
        <f>VLOOKUP(F3069,DB!$D$4:$G$403,2,FALSE)</f>
        <v>#N/A</v>
      </c>
      <c r="F3069" s="491"/>
      <c r="G3069" s="491"/>
      <c r="H3069" s="492"/>
      <c r="I3069" s="493"/>
      <c r="J3069" s="494" t="str">
        <f>IF(I3069="","I열의 환율적용방법 선택",IF(I3069="개별환율", "직접입력 하세요.", IF(OR(I3069="가중평균환율",I3069="송금환율"), "직접입력 하세요.", IF(I3069="원화집행", 1, IF(I3069="월별평균환율(미화)",VLOOKUP(MONTH(A3069),월별평균환율!$B$34:$D$45,2,0), IF(I3069="월별평균환율(현지화)",VLOOKUP(MONTH(A3069),월별평균환율!$B$34:$D$45,3,0)))))))</f>
        <v>I열의 환율적용방법 선택</v>
      </c>
      <c r="K3069" s="495">
        <f t="shared" si="47"/>
        <v>0</v>
      </c>
      <c r="L3069" s="491"/>
      <c r="M3069" s="496"/>
      <c r="N3069" s="496"/>
    </row>
    <row r="3070" spans="1:14" x14ac:dyDescent="0.3">
      <c r="A3070" s="490"/>
      <c r="B3070" s="490"/>
      <c r="C3070" s="673" t="e">
        <f>VLOOKUP(F3070,DB!$D$4:$G$403,4,FALSE)</f>
        <v>#N/A</v>
      </c>
      <c r="D3070" s="674" t="e">
        <f>VLOOKUP(F3070,DB!$D$4:$G$403,3,FALSE)</f>
        <v>#N/A</v>
      </c>
      <c r="E3070" s="675" t="e">
        <f>VLOOKUP(F3070,DB!$D$4:$G$403,2,FALSE)</f>
        <v>#N/A</v>
      </c>
      <c r="F3070" s="491"/>
      <c r="G3070" s="491"/>
      <c r="H3070" s="492"/>
      <c r="I3070" s="493"/>
      <c r="J3070" s="494" t="str">
        <f>IF(I3070="","I열의 환율적용방법 선택",IF(I3070="개별환율", "직접입력 하세요.", IF(OR(I3070="가중평균환율",I3070="송금환율"), "직접입력 하세요.", IF(I3070="원화집행", 1, IF(I3070="월별평균환율(미화)",VLOOKUP(MONTH(A3070),월별평균환율!$B$34:$D$45,2,0), IF(I3070="월별평균환율(현지화)",VLOOKUP(MONTH(A3070),월별평균환율!$B$34:$D$45,3,0)))))))</f>
        <v>I열의 환율적용방법 선택</v>
      </c>
      <c r="K3070" s="495">
        <f t="shared" si="47"/>
        <v>0</v>
      </c>
      <c r="L3070" s="491"/>
      <c r="M3070" s="496"/>
      <c r="N3070" s="496"/>
    </row>
    <row r="3071" spans="1:14" x14ac:dyDescent="0.3">
      <c r="A3071" s="490"/>
      <c r="B3071" s="490"/>
      <c r="C3071" s="673" t="e">
        <f>VLOOKUP(F3071,DB!$D$4:$G$403,4,FALSE)</f>
        <v>#N/A</v>
      </c>
      <c r="D3071" s="674" t="e">
        <f>VLOOKUP(F3071,DB!$D$4:$G$403,3,FALSE)</f>
        <v>#N/A</v>
      </c>
      <c r="E3071" s="675" t="e">
        <f>VLOOKUP(F3071,DB!$D$4:$G$403,2,FALSE)</f>
        <v>#N/A</v>
      </c>
      <c r="F3071" s="491"/>
      <c r="G3071" s="491"/>
      <c r="H3071" s="492"/>
      <c r="I3071" s="493"/>
      <c r="J3071" s="494" t="str">
        <f>IF(I3071="","I열의 환율적용방법 선택",IF(I3071="개별환율", "직접입력 하세요.", IF(OR(I3071="가중평균환율",I3071="송금환율"), "직접입력 하세요.", IF(I3071="원화집행", 1, IF(I3071="월별평균환율(미화)",VLOOKUP(MONTH(A3071),월별평균환율!$B$34:$D$45,2,0), IF(I3071="월별평균환율(현지화)",VLOOKUP(MONTH(A3071),월별평균환율!$B$34:$D$45,3,0)))))))</f>
        <v>I열의 환율적용방법 선택</v>
      </c>
      <c r="K3071" s="495">
        <f t="shared" si="47"/>
        <v>0</v>
      </c>
      <c r="L3071" s="491"/>
      <c r="M3071" s="496"/>
      <c r="N3071" s="496"/>
    </row>
    <row r="3072" spans="1:14" x14ac:dyDescent="0.3">
      <c r="A3072" s="490"/>
      <c r="B3072" s="490"/>
      <c r="C3072" s="673" t="e">
        <f>VLOOKUP(F3072,DB!$D$4:$G$403,4,FALSE)</f>
        <v>#N/A</v>
      </c>
      <c r="D3072" s="674" t="e">
        <f>VLOOKUP(F3072,DB!$D$4:$G$403,3,FALSE)</f>
        <v>#N/A</v>
      </c>
      <c r="E3072" s="675" t="e">
        <f>VLOOKUP(F3072,DB!$D$4:$G$403,2,FALSE)</f>
        <v>#N/A</v>
      </c>
      <c r="F3072" s="491"/>
      <c r="G3072" s="491"/>
      <c r="H3072" s="492"/>
      <c r="I3072" s="493"/>
      <c r="J3072" s="494" t="str">
        <f>IF(I3072="","I열의 환율적용방법 선택",IF(I3072="개별환율", "직접입력 하세요.", IF(OR(I3072="가중평균환율",I3072="송금환율"), "직접입력 하세요.", IF(I3072="원화집행", 1, IF(I3072="월별평균환율(미화)",VLOOKUP(MONTH(A3072),월별평균환율!$B$34:$D$45,2,0), IF(I3072="월별평균환율(현지화)",VLOOKUP(MONTH(A3072),월별평균환율!$B$34:$D$45,3,0)))))))</f>
        <v>I열의 환율적용방법 선택</v>
      </c>
      <c r="K3072" s="495">
        <f t="shared" si="47"/>
        <v>0</v>
      </c>
      <c r="L3072" s="491"/>
      <c r="M3072" s="496"/>
      <c r="N3072" s="496"/>
    </row>
    <row r="3073" spans="1:14" x14ac:dyDescent="0.3">
      <c r="A3073" s="490"/>
      <c r="B3073" s="490"/>
      <c r="C3073" s="673" t="e">
        <f>VLOOKUP(F3073,DB!$D$4:$G$403,4,FALSE)</f>
        <v>#N/A</v>
      </c>
      <c r="D3073" s="674" t="e">
        <f>VLOOKUP(F3073,DB!$D$4:$G$403,3,FALSE)</f>
        <v>#N/A</v>
      </c>
      <c r="E3073" s="675" t="e">
        <f>VLOOKUP(F3073,DB!$D$4:$G$403,2,FALSE)</f>
        <v>#N/A</v>
      </c>
      <c r="F3073" s="491"/>
      <c r="G3073" s="491"/>
      <c r="H3073" s="492"/>
      <c r="I3073" s="493"/>
      <c r="J3073" s="494" t="str">
        <f>IF(I3073="","I열의 환율적용방법 선택",IF(I3073="개별환율", "직접입력 하세요.", IF(OR(I3073="가중평균환율",I3073="송금환율"), "직접입력 하세요.", IF(I3073="원화집행", 1, IF(I3073="월별평균환율(미화)",VLOOKUP(MONTH(A3073),월별평균환율!$B$34:$D$45,2,0), IF(I3073="월별평균환율(현지화)",VLOOKUP(MONTH(A3073),월별평균환율!$B$34:$D$45,3,0)))))))</f>
        <v>I열의 환율적용방법 선택</v>
      </c>
      <c r="K3073" s="495">
        <f t="shared" si="47"/>
        <v>0</v>
      </c>
      <c r="L3073" s="491"/>
      <c r="M3073" s="496"/>
      <c r="N3073" s="496"/>
    </row>
    <row r="3074" spans="1:14" x14ac:dyDescent="0.3">
      <c r="A3074" s="490"/>
      <c r="B3074" s="490"/>
      <c r="C3074" s="673" t="e">
        <f>VLOOKUP(F3074,DB!$D$4:$G$403,4,FALSE)</f>
        <v>#N/A</v>
      </c>
      <c r="D3074" s="674" t="e">
        <f>VLOOKUP(F3074,DB!$D$4:$G$403,3,FALSE)</f>
        <v>#N/A</v>
      </c>
      <c r="E3074" s="675" t="e">
        <f>VLOOKUP(F3074,DB!$D$4:$G$403,2,FALSE)</f>
        <v>#N/A</v>
      </c>
      <c r="F3074" s="491"/>
      <c r="G3074" s="491"/>
      <c r="H3074" s="492"/>
      <c r="I3074" s="493"/>
      <c r="J3074" s="494" t="str">
        <f>IF(I3074="","I열의 환율적용방법 선택",IF(I3074="개별환율", "직접입력 하세요.", IF(OR(I3074="가중평균환율",I3074="송금환율"), "직접입력 하세요.", IF(I3074="원화집행", 1, IF(I3074="월별평균환율(미화)",VLOOKUP(MONTH(A3074),월별평균환율!$B$34:$D$45,2,0), IF(I3074="월별평균환율(현지화)",VLOOKUP(MONTH(A3074),월별평균환율!$B$34:$D$45,3,0)))))))</f>
        <v>I열의 환율적용방법 선택</v>
      </c>
      <c r="K3074" s="495">
        <f t="shared" si="47"/>
        <v>0</v>
      </c>
      <c r="L3074" s="491"/>
      <c r="M3074" s="496"/>
      <c r="N3074" s="496"/>
    </row>
    <row r="3075" spans="1:14" x14ac:dyDescent="0.3">
      <c r="A3075" s="490"/>
      <c r="B3075" s="490"/>
      <c r="C3075" s="673" t="e">
        <f>VLOOKUP(F3075,DB!$D$4:$G$403,4,FALSE)</f>
        <v>#N/A</v>
      </c>
      <c r="D3075" s="674" t="e">
        <f>VLOOKUP(F3075,DB!$D$4:$G$403,3,FALSE)</f>
        <v>#N/A</v>
      </c>
      <c r="E3075" s="675" t="e">
        <f>VLOOKUP(F3075,DB!$D$4:$G$403,2,FALSE)</f>
        <v>#N/A</v>
      </c>
      <c r="F3075" s="491"/>
      <c r="G3075" s="491"/>
      <c r="H3075" s="492"/>
      <c r="I3075" s="493"/>
      <c r="J3075" s="494" t="str">
        <f>IF(I3075="","I열의 환율적용방법 선택",IF(I3075="개별환율", "직접입력 하세요.", IF(OR(I3075="가중평균환율",I3075="송금환율"), "직접입력 하세요.", IF(I3075="원화집행", 1, IF(I3075="월별평균환율(미화)",VLOOKUP(MONTH(A3075),월별평균환율!$B$34:$D$45,2,0), IF(I3075="월별평균환율(현지화)",VLOOKUP(MONTH(A3075),월별평균환율!$B$34:$D$45,3,0)))))))</f>
        <v>I열의 환율적용방법 선택</v>
      </c>
      <c r="K3075" s="495">
        <f t="shared" si="47"/>
        <v>0</v>
      </c>
      <c r="L3075" s="491"/>
      <c r="M3075" s="496"/>
      <c r="N3075" s="496"/>
    </row>
    <row r="3076" spans="1:14" x14ac:dyDescent="0.3">
      <c r="A3076" s="490"/>
      <c r="B3076" s="490"/>
      <c r="C3076" s="673" t="e">
        <f>VLOOKUP(F3076,DB!$D$4:$G$403,4,FALSE)</f>
        <v>#N/A</v>
      </c>
      <c r="D3076" s="674" t="e">
        <f>VLOOKUP(F3076,DB!$D$4:$G$403,3,FALSE)</f>
        <v>#N/A</v>
      </c>
      <c r="E3076" s="675" t="e">
        <f>VLOOKUP(F3076,DB!$D$4:$G$403,2,FALSE)</f>
        <v>#N/A</v>
      </c>
      <c r="F3076" s="491"/>
      <c r="G3076" s="491"/>
      <c r="H3076" s="492"/>
      <c r="I3076" s="493"/>
      <c r="J3076" s="494" t="str">
        <f>IF(I3076="","I열의 환율적용방법 선택",IF(I3076="개별환율", "직접입력 하세요.", IF(OR(I3076="가중평균환율",I3076="송금환율"), "직접입력 하세요.", IF(I3076="원화집행", 1, IF(I3076="월별평균환율(미화)",VLOOKUP(MONTH(A3076),월별평균환율!$B$34:$D$45,2,0), IF(I3076="월별평균환율(현지화)",VLOOKUP(MONTH(A3076),월별평균환율!$B$34:$D$45,3,0)))))))</f>
        <v>I열의 환율적용방법 선택</v>
      </c>
      <c r="K3076" s="495">
        <f t="shared" si="47"/>
        <v>0</v>
      </c>
      <c r="L3076" s="491"/>
      <c r="M3076" s="496"/>
      <c r="N3076" s="496"/>
    </row>
    <row r="3077" spans="1:14" x14ac:dyDescent="0.3">
      <c r="A3077" s="490"/>
      <c r="B3077" s="490"/>
      <c r="C3077" s="673" t="e">
        <f>VLOOKUP(F3077,DB!$D$4:$G$403,4,FALSE)</f>
        <v>#N/A</v>
      </c>
      <c r="D3077" s="674" t="e">
        <f>VLOOKUP(F3077,DB!$D$4:$G$403,3,FALSE)</f>
        <v>#N/A</v>
      </c>
      <c r="E3077" s="675" t="e">
        <f>VLOOKUP(F3077,DB!$D$4:$G$403,2,FALSE)</f>
        <v>#N/A</v>
      </c>
      <c r="F3077" s="491"/>
      <c r="G3077" s="491"/>
      <c r="H3077" s="492"/>
      <c r="I3077" s="493"/>
      <c r="J3077" s="494" t="str">
        <f>IF(I3077="","I열의 환율적용방법 선택",IF(I3077="개별환율", "직접입력 하세요.", IF(OR(I3077="가중평균환율",I3077="송금환율"), "직접입력 하세요.", IF(I3077="원화집행", 1, IF(I3077="월별평균환율(미화)",VLOOKUP(MONTH(A3077),월별평균환율!$B$34:$D$45,2,0), IF(I3077="월별평균환율(현지화)",VLOOKUP(MONTH(A3077),월별평균환율!$B$34:$D$45,3,0)))))))</f>
        <v>I열의 환율적용방법 선택</v>
      </c>
      <c r="K3077" s="495">
        <f t="shared" ref="K3077:K3140" si="48">IFERROR(ROUND(H3077*J3077, 0),0)</f>
        <v>0</v>
      </c>
      <c r="L3077" s="491"/>
      <c r="M3077" s="496"/>
      <c r="N3077" s="496"/>
    </row>
    <row r="3078" spans="1:14" x14ac:dyDescent="0.3">
      <c r="A3078" s="490"/>
      <c r="B3078" s="490"/>
      <c r="C3078" s="673" t="e">
        <f>VLOOKUP(F3078,DB!$D$4:$G$403,4,FALSE)</f>
        <v>#N/A</v>
      </c>
      <c r="D3078" s="674" t="e">
        <f>VLOOKUP(F3078,DB!$D$4:$G$403,3,FALSE)</f>
        <v>#N/A</v>
      </c>
      <c r="E3078" s="675" t="e">
        <f>VLOOKUP(F3078,DB!$D$4:$G$403,2,FALSE)</f>
        <v>#N/A</v>
      </c>
      <c r="F3078" s="491"/>
      <c r="G3078" s="491"/>
      <c r="H3078" s="492"/>
      <c r="I3078" s="493"/>
      <c r="J3078" s="494" t="str">
        <f>IF(I3078="","I열의 환율적용방법 선택",IF(I3078="개별환율", "직접입력 하세요.", IF(OR(I3078="가중평균환율",I3078="송금환율"), "직접입력 하세요.", IF(I3078="원화집행", 1, IF(I3078="월별평균환율(미화)",VLOOKUP(MONTH(A3078),월별평균환율!$B$34:$D$45,2,0), IF(I3078="월별평균환율(현지화)",VLOOKUP(MONTH(A3078),월별평균환율!$B$34:$D$45,3,0)))))))</f>
        <v>I열의 환율적용방법 선택</v>
      </c>
      <c r="K3078" s="495">
        <f t="shared" si="48"/>
        <v>0</v>
      </c>
      <c r="L3078" s="491"/>
      <c r="M3078" s="496"/>
      <c r="N3078" s="496"/>
    </row>
    <row r="3079" spans="1:14" x14ac:dyDescent="0.3">
      <c r="A3079" s="490"/>
      <c r="B3079" s="490"/>
      <c r="C3079" s="673" t="e">
        <f>VLOOKUP(F3079,DB!$D$4:$G$403,4,FALSE)</f>
        <v>#N/A</v>
      </c>
      <c r="D3079" s="674" t="e">
        <f>VLOOKUP(F3079,DB!$D$4:$G$403,3,FALSE)</f>
        <v>#N/A</v>
      </c>
      <c r="E3079" s="675" t="e">
        <f>VLOOKUP(F3079,DB!$D$4:$G$403,2,FALSE)</f>
        <v>#N/A</v>
      </c>
      <c r="F3079" s="491"/>
      <c r="G3079" s="491"/>
      <c r="H3079" s="492"/>
      <c r="I3079" s="493"/>
      <c r="J3079" s="494" t="str">
        <f>IF(I3079="","I열의 환율적용방법 선택",IF(I3079="개별환율", "직접입력 하세요.", IF(OR(I3079="가중평균환율",I3079="송금환율"), "직접입력 하세요.", IF(I3079="원화집행", 1, IF(I3079="월별평균환율(미화)",VLOOKUP(MONTH(A3079),월별평균환율!$B$34:$D$45,2,0), IF(I3079="월별평균환율(현지화)",VLOOKUP(MONTH(A3079),월별평균환율!$B$34:$D$45,3,0)))))))</f>
        <v>I열의 환율적용방법 선택</v>
      </c>
      <c r="K3079" s="495">
        <f t="shared" si="48"/>
        <v>0</v>
      </c>
      <c r="L3079" s="491"/>
      <c r="M3079" s="496"/>
      <c r="N3079" s="496"/>
    </row>
    <row r="3080" spans="1:14" x14ac:dyDescent="0.3">
      <c r="A3080" s="490"/>
      <c r="B3080" s="490"/>
      <c r="C3080" s="673" t="e">
        <f>VLOOKUP(F3080,DB!$D$4:$G$403,4,FALSE)</f>
        <v>#N/A</v>
      </c>
      <c r="D3080" s="674" t="e">
        <f>VLOOKUP(F3080,DB!$D$4:$G$403,3,FALSE)</f>
        <v>#N/A</v>
      </c>
      <c r="E3080" s="675" t="e">
        <f>VLOOKUP(F3080,DB!$D$4:$G$403,2,FALSE)</f>
        <v>#N/A</v>
      </c>
      <c r="F3080" s="491"/>
      <c r="G3080" s="491"/>
      <c r="H3080" s="492"/>
      <c r="I3080" s="493"/>
      <c r="J3080" s="494" t="str">
        <f>IF(I3080="","I열의 환율적용방법 선택",IF(I3080="개별환율", "직접입력 하세요.", IF(OR(I3080="가중평균환율",I3080="송금환율"), "직접입력 하세요.", IF(I3080="원화집행", 1, IF(I3080="월별평균환율(미화)",VLOOKUP(MONTH(A3080),월별평균환율!$B$34:$D$45,2,0), IF(I3080="월별평균환율(현지화)",VLOOKUP(MONTH(A3080),월별평균환율!$B$34:$D$45,3,0)))))))</f>
        <v>I열의 환율적용방법 선택</v>
      </c>
      <c r="K3080" s="495">
        <f t="shared" si="48"/>
        <v>0</v>
      </c>
      <c r="L3080" s="491"/>
      <c r="M3080" s="496"/>
      <c r="N3080" s="496"/>
    </row>
    <row r="3081" spans="1:14" x14ac:dyDescent="0.3">
      <c r="A3081" s="490"/>
      <c r="B3081" s="490"/>
      <c r="C3081" s="673" t="e">
        <f>VLOOKUP(F3081,DB!$D$4:$G$403,4,FALSE)</f>
        <v>#N/A</v>
      </c>
      <c r="D3081" s="674" t="e">
        <f>VLOOKUP(F3081,DB!$D$4:$G$403,3,FALSE)</f>
        <v>#N/A</v>
      </c>
      <c r="E3081" s="675" t="e">
        <f>VLOOKUP(F3081,DB!$D$4:$G$403,2,FALSE)</f>
        <v>#N/A</v>
      </c>
      <c r="F3081" s="491"/>
      <c r="G3081" s="491"/>
      <c r="H3081" s="492"/>
      <c r="I3081" s="493"/>
      <c r="J3081" s="494" t="str">
        <f>IF(I3081="","I열의 환율적용방법 선택",IF(I3081="개별환율", "직접입력 하세요.", IF(OR(I3081="가중평균환율",I3081="송금환율"), "직접입력 하세요.", IF(I3081="원화집행", 1, IF(I3081="월별평균환율(미화)",VLOOKUP(MONTH(A3081),월별평균환율!$B$34:$D$45,2,0), IF(I3081="월별평균환율(현지화)",VLOOKUP(MONTH(A3081),월별평균환율!$B$34:$D$45,3,0)))))))</f>
        <v>I열의 환율적용방법 선택</v>
      </c>
      <c r="K3081" s="495">
        <f t="shared" si="48"/>
        <v>0</v>
      </c>
      <c r="L3081" s="491"/>
      <c r="M3081" s="496"/>
      <c r="N3081" s="496"/>
    </row>
    <row r="3082" spans="1:14" x14ac:dyDescent="0.3">
      <c r="A3082" s="490"/>
      <c r="B3082" s="490"/>
      <c r="C3082" s="673" t="e">
        <f>VLOOKUP(F3082,DB!$D$4:$G$403,4,FALSE)</f>
        <v>#N/A</v>
      </c>
      <c r="D3082" s="674" t="e">
        <f>VLOOKUP(F3082,DB!$D$4:$G$403,3,FALSE)</f>
        <v>#N/A</v>
      </c>
      <c r="E3082" s="675" t="e">
        <f>VLOOKUP(F3082,DB!$D$4:$G$403,2,FALSE)</f>
        <v>#N/A</v>
      </c>
      <c r="F3082" s="491"/>
      <c r="G3082" s="491"/>
      <c r="H3082" s="492"/>
      <c r="I3082" s="493"/>
      <c r="J3082" s="494" t="str">
        <f>IF(I3082="","I열의 환율적용방법 선택",IF(I3082="개별환율", "직접입력 하세요.", IF(OR(I3082="가중평균환율",I3082="송금환율"), "직접입력 하세요.", IF(I3082="원화집행", 1, IF(I3082="월별평균환율(미화)",VLOOKUP(MONTH(A3082),월별평균환율!$B$34:$D$45,2,0), IF(I3082="월별평균환율(현지화)",VLOOKUP(MONTH(A3082),월별평균환율!$B$34:$D$45,3,0)))))))</f>
        <v>I열의 환율적용방법 선택</v>
      </c>
      <c r="K3082" s="495">
        <f t="shared" si="48"/>
        <v>0</v>
      </c>
      <c r="L3082" s="491"/>
      <c r="M3082" s="496"/>
      <c r="N3082" s="496"/>
    </row>
    <row r="3083" spans="1:14" x14ac:dyDescent="0.3">
      <c r="A3083" s="490"/>
      <c r="B3083" s="490"/>
      <c r="C3083" s="673" t="e">
        <f>VLOOKUP(F3083,DB!$D$4:$G$403,4,FALSE)</f>
        <v>#N/A</v>
      </c>
      <c r="D3083" s="674" t="e">
        <f>VLOOKUP(F3083,DB!$D$4:$G$403,3,FALSE)</f>
        <v>#N/A</v>
      </c>
      <c r="E3083" s="675" t="e">
        <f>VLOOKUP(F3083,DB!$D$4:$G$403,2,FALSE)</f>
        <v>#N/A</v>
      </c>
      <c r="F3083" s="491"/>
      <c r="G3083" s="491"/>
      <c r="H3083" s="492"/>
      <c r="I3083" s="493"/>
      <c r="J3083" s="494" t="str">
        <f>IF(I3083="","I열의 환율적용방법 선택",IF(I3083="개별환율", "직접입력 하세요.", IF(OR(I3083="가중평균환율",I3083="송금환율"), "직접입력 하세요.", IF(I3083="원화집행", 1, IF(I3083="월별평균환율(미화)",VLOOKUP(MONTH(A3083),월별평균환율!$B$34:$D$45,2,0), IF(I3083="월별평균환율(현지화)",VLOOKUP(MONTH(A3083),월별평균환율!$B$34:$D$45,3,0)))))))</f>
        <v>I열의 환율적용방법 선택</v>
      </c>
      <c r="K3083" s="495">
        <f t="shared" si="48"/>
        <v>0</v>
      </c>
      <c r="L3083" s="491"/>
      <c r="M3083" s="496"/>
      <c r="N3083" s="496"/>
    </row>
    <row r="3084" spans="1:14" x14ac:dyDescent="0.3">
      <c r="A3084" s="490"/>
      <c r="B3084" s="490"/>
      <c r="C3084" s="673" t="e">
        <f>VLOOKUP(F3084,DB!$D$4:$G$403,4,FALSE)</f>
        <v>#N/A</v>
      </c>
      <c r="D3084" s="674" t="e">
        <f>VLOOKUP(F3084,DB!$D$4:$G$403,3,FALSE)</f>
        <v>#N/A</v>
      </c>
      <c r="E3084" s="675" t="e">
        <f>VLOOKUP(F3084,DB!$D$4:$G$403,2,FALSE)</f>
        <v>#N/A</v>
      </c>
      <c r="F3084" s="491"/>
      <c r="G3084" s="491"/>
      <c r="H3084" s="492"/>
      <c r="I3084" s="493"/>
      <c r="J3084" s="494" t="str">
        <f>IF(I3084="","I열의 환율적용방법 선택",IF(I3084="개별환율", "직접입력 하세요.", IF(OR(I3084="가중평균환율",I3084="송금환율"), "직접입력 하세요.", IF(I3084="원화집행", 1, IF(I3084="월별평균환율(미화)",VLOOKUP(MONTH(A3084),월별평균환율!$B$34:$D$45,2,0), IF(I3084="월별평균환율(현지화)",VLOOKUP(MONTH(A3084),월별평균환율!$B$34:$D$45,3,0)))))))</f>
        <v>I열의 환율적용방법 선택</v>
      </c>
      <c r="K3084" s="495">
        <f t="shared" si="48"/>
        <v>0</v>
      </c>
      <c r="L3084" s="491"/>
      <c r="M3084" s="496"/>
      <c r="N3084" s="496"/>
    </row>
    <row r="3085" spans="1:14" x14ac:dyDescent="0.3">
      <c r="A3085" s="490"/>
      <c r="B3085" s="490"/>
      <c r="C3085" s="673" t="e">
        <f>VLOOKUP(F3085,DB!$D$4:$G$403,4,FALSE)</f>
        <v>#N/A</v>
      </c>
      <c r="D3085" s="674" t="e">
        <f>VLOOKUP(F3085,DB!$D$4:$G$403,3,FALSE)</f>
        <v>#N/A</v>
      </c>
      <c r="E3085" s="675" t="e">
        <f>VLOOKUP(F3085,DB!$D$4:$G$403,2,FALSE)</f>
        <v>#N/A</v>
      </c>
      <c r="F3085" s="491"/>
      <c r="G3085" s="491"/>
      <c r="H3085" s="492"/>
      <c r="I3085" s="493"/>
      <c r="J3085" s="494" t="str">
        <f>IF(I3085="","I열의 환율적용방법 선택",IF(I3085="개별환율", "직접입력 하세요.", IF(OR(I3085="가중평균환율",I3085="송금환율"), "직접입력 하세요.", IF(I3085="원화집행", 1, IF(I3085="월별평균환율(미화)",VLOOKUP(MONTH(A3085),월별평균환율!$B$34:$D$45,2,0), IF(I3085="월별평균환율(현지화)",VLOOKUP(MONTH(A3085),월별평균환율!$B$34:$D$45,3,0)))))))</f>
        <v>I열의 환율적용방법 선택</v>
      </c>
      <c r="K3085" s="495">
        <f t="shared" si="48"/>
        <v>0</v>
      </c>
      <c r="L3085" s="491"/>
      <c r="M3085" s="496"/>
      <c r="N3085" s="496"/>
    </row>
    <row r="3086" spans="1:14" x14ac:dyDescent="0.3">
      <c r="A3086" s="490"/>
      <c r="B3086" s="490"/>
      <c r="C3086" s="673" t="e">
        <f>VLOOKUP(F3086,DB!$D$4:$G$403,4,FALSE)</f>
        <v>#N/A</v>
      </c>
      <c r="D3086" s="674" t="e">
        <f>VLOOKUP(F3086,DB!$D$4:$G$403,3,FALSE)</f>
        <v>#N/A</v>
      </c>
      <c r="E3086" s="675" t="e">
        <f>VLOOKUP(F3086,DB!$D$4:$G$403,2,FALSE)</f>
        <v>#N/A</v>
      </c>
      <c r="F3086" s="491"/>
      <c r="G3086" s="491"/>
      <c r="H3086" s="492"/>
      <c r="I3086" s="493"/>
      <c r="J3086" s="494" t="str">
        <f>IF(I3086="","I열의 환율적용방법 선택",IF(I3086="개별환율", "직접입력 하세요.", IF(OR(I3086="가중평균환율",I3086="송금환율"), "직접입력 하세요.", IF(I3086="원화집행", 1, IF(I3086="월별평균환율(미화)",VLOOKUP(MONTH(A3086),월별평균환율!$B$34:$D$45,2,0), IF(I3086="월별평균환율(현지화)",VLOOKUP(MONTH(A3086),월별평균환율!$B$34:$D$45,3,0)))))))</f>
        <v>I열의 환율적용방법 선택</v>
      </c>
      <c r="K3086" s="495">
        <f t="shared" si="48"/>
        <v>0</v>
      </c>
      <c r="L3086" s="491"/>
      <c r="M3086" s="496"/>
      <c r="N3086" s="496"/>
    </row>
    <row r="3087" spans="1:14" x14ac:dyDescent="0.3">
      <c r="A3087" s="490"/>
      <c r="B3087" s="490"/>
      <c r="C3087" s="673" t="e">
        <f>VLOOKUP(F3087,DB!$D$4:$G$403,4,FALSE)</f>
        <v>#N/A</v>
      </c>
      <c r="D3087" s="674" t="e">
        <f>VLOOKUP(F3087,DB!$D$4:$G$403,3,FALSE)</f>
        <v>#N/A</v>
      </c>
      <c r="E3087" s="675" t="e">
        <f>VLOOKUP(F3087,DB!$D$4:$G$403,2,FALSE)</f>
        <v>#N/A</v>
      </c>
      <c r="F3087" s="491"/>
      <c r="G3087" s="491"/>
      <c r="H3087" s="492"/>
      <c r="I3087" s="493"/>
      <c r="J3087" s="494" t="str">
        <f>IF(I3087="","I열의 환율적용방법 선택",IF(I3087="개별환율", "직접입력 하세요.", IF(OR(I3087="가중평균환율",I3087="송금환율"), "직접입력 하세요.", IF(I3087="원화집행", 1, IF(I3087="월별평균환율(미화)",VLOOKUP(MONTH(A3087),월별평균환율!$B$34:$D$45,2,0), IF(I3087="월별평균환율(현지화)",VLOOKUP(MONTH(A3087),월별평균환율!$B$34:$D$45,3,0)))))))</f>
        <v>I열의 환율적용방법 선택</v>
      </c>
      <c r="K3087" s="495">
        <f t="shared" si="48"/>
        <v>0</v>
      </c>
      <c r="L3087" s="491"/>
      <c r="M3087" s="496"/>
      <c r="N3087" s="496"/>
    </row>
    <row r="3088" spans="1:14" x14ac:dyDescent="0.3">
      <c r="A3088" s="490"/>
      <c r="B3088" s="490"/>
      <c r="C3088" s="673" t="e">
        <f>VLOOKUP(F3088,DB!$D$4:$G$403,4,FALSE)</f>
        <v>#N/A</v>
      </c>
      <c r="D3088" s="674" t="e">
        <f>VLOOKUP(F3088,DB!$D$4:$G$403,3,FALSE)</f>
        <v>#N/A</v>
      </c>
      <c r="E3088" s="675" t="e">
        <f>VLOOKUP(F3088,DB!$D$4:$G$403,2,FALSE)</f>
        <v>#N/A</v>
      </c>
      <c r="F3088" s="491"/>
      <c r="G3088" s="491"/>
      <c r="H3088" s="492"/>
      <c r="I3088" s="493"/>
      <c r="J3088" s="494" t="str">
        <f>IF(I3088="","I열의 환율적용방법 선택",IF(I3088="개별환율", "직접입력 하세요.", IF(OR(I3088="가중평균환율",I3088="송금환율"), "직접입력 하세요.", IF(I3088="원화집행", 1, IF(I3088="월별평균환율(미화)",VLOOKUP(MONTH(A3088),월별평균환율!$B$34:$D$45,2,0), IF(I3088="월별평균환율(현지화)",VLOOKUP(MONTH(A3088),월별평균환율!$B$34:$D$45,3,0)))))))</f>
        <v>I열의 환율적용방법 선택</v>
      </c>
      <c r="K3088" s="495">
        <f t="shared" si="48"/>
        <v>0</v>
      </c>
      <c r="L3088" s="491"/>
      <c r="M3088" s="496"/>
      <c r="N3088" s="496"/>
    </row>
    <row r="3089" spans="1:14" x14ac:dyDescent="0.3">
      <c r="A3089" s="490"/>
      <c r="B3089" s="490"/>
      <c r="C3089" s="673" t="e">
        <f>VLOOKUP(F3089,DB!$D$4:$G$403,4,FALSE)</f>
        <v>#N/A</v>
      </c>
      <c r="D3089" s="674" t="e">
        <f>VLOOKUP(F3089,DB!$D$4:$G$403,3,FALSE)</f>
        <v>#N/A</v>
      </c>
      <c r="E3089" s="675" t="e">
        <f>VLOOKUP(F3089,DB!$D$4:$G$403,2,FALSE)</f>
        <v>#N/A</v>
      </c>
      <c r="F3089" s="491"/>
      <c r="G3089" s="491"/>
      <c r="H3089" s="492"/>
      <c r="I3089" s="493"/>
      <c r="J3089" s="494" t="str">
        <f>IF(I3089="","I열의 환율적용방법 선택",IF(I3089="개별환율", "직접입력 하세요.", IF(OR(I3089="가중평균환율",I3089="송금환율"), "직접입력 하세요.", IF(I3089="원화집행", 1, IF(I3089="월별평균환율(미화)",VLOOKUP(MONTH(A3089),월별평균환율!$B$34:$D$45,2,0), IF(I3089="월별평균환율(현지화)",VLOOKUP(MONTH(A3089),월별평균환율!$B$34:$D$45,3,0)))))))</f>
        <v>I열의 환율적용방법 선택</v>
      </c>
      <c r="K3089" s="495">
        <f t="shared" si="48"/>
        <v>0</v>
      </c>
      <c r="L3089" s="491"/>
      <c r="M3089" s="496"/>
      <c r="N3089" s="496"/>
    </row>
    <row r="3090" spans="1:14" x14ac:dyDescent="0.3">
      <c r="A3090" s="490"/>
      <c r="B3090" s="490"/>
      <c r="C3090" s="673" t="e">
        <f>VLOOKUP(F3090,DB!$D$4:$G$403,4,FALSE)</f>
        <v>#N/A</v>
      </c>
      <c r="D3090" s="674" t="e">
        <f>VLOOKUP(F3090,DB!$D$4:$G$403,3,FALSE)</f>
        <v>#N/A</v>
      </c>
      <c r="E3090" s="675" t="e">
        <f>VLOOKUP(F3090,DB!$D$4:$G$403,2,FALSE)</f>
        <v>#N/A</v>
      </c>
      <c r="F3090" s="491"/>
      <c r="G3090" s="491"/>
      <c r="H3090" s="492"/>
      <c r="I3090" s="493"/>
      <c r="J3090" s="494" t="str">
        <f>IF(I3090="","I열의 환율적용방법 선택",IF(I3090="개별환율", "직접입력 하세요.", IF(OR(I3090="가중평균환율",I3090="송금환율"), "직접입력 하세요.", IF(I3090="원화집행", 1, IF(I3090="월별평균환율(미화)",VLOOKUP(MONTH(A3090),월별평균환율!$B$34:$D$45,2,0), IF(I3090="월별평균환율(현지화)",VLOOKUP(MONTH(A3090),월별평균환율!$B$34:$D$45,3,0)))))))</f>
        <v>I열의 환율적용방법 선택</v>
      </c>
      <c r="K3090" s="495">
        <f t="shared" si="48"/>
        <v>0</v>
      </c>
      <c r="L3090" s="491"/>
      <c r="M3090" s="496"/>
      <c r="N3090" s="496"/>
    </row>
    <row r="3091" spans="1:14" x14ac:dyDescent="0.3">
      <c r="A3091" s="490"/>
      <c r="B3091" s="490"/>
      <c r="C3091" s="673" t="e">
        <f>VLOOKUP(F3091,DB!$D$4:$G$403,4,FALSE)</f>
        <v>#N/A</v>
      </c>
      <c r="D3091" s="674" t="e">
        <f>VLOOKUP(F3091,DB!$D$4:$G$403,3,FALSE)</f>
        <v>#N/A</v>
      </c>
      <c r="E3091" s="675" t="e">
        <f>VLOOKUP(F3091,DB!$D$4:$G$403,2,FALSE)</f>
        <v>#N/A</v>
      </c>
      <c r="F3091" s="491"/>
      <c r="G3091" s="491"/>
      <c r="H3091" s="492"/>
      <c r="I3091" s="493"/>
      <c r="J3091" s="494" t="str">
        <f>IF(I3091="","I열의 환율적용방법 선택",IF(I3091="개별환율", "직접입력 하세요.", IF(OR(I3091="가중평균환율",I3091="송금환율"), "직접입력 하세요.", IF(I3091="원화집행", 1, IF(I3091="월별평균환율(미화)",VLOOKUP(MONTH(A3091),월별평균환율!$B$34:$D$45,2,0), IF(I3091="월별평균환율(현지화)",VLOOKUP(MONTH(A3091),월별평균환율!$B$34:$D$45,3,0)))))))</f>
        <v>I열의 환율적용방법 선택</v>
      </c>
      <c r="K3091" s="495">
        <f t="shared" si="48"/>
        <v>0</v>
      </c>
      <c r="L3091" s="491"/>
      <c r="M3091" s="496"/>
      <c r="N3091" s="496"/>
    </row>
    <row r="3092" spans="1:14" x14ac:dyDescent="0.3">
      <c r="A3092" s="490"/>
      <c r="B3092" s="490"/>
      <c r="C3092" s="673" t="e">
        <f>VLOOKUP(F3092,DB!$D$4:$G$403,4,FALSE)</f>
        <v>#N/A</v>
      </c>
      <c r="D3092" s="674" t="e">
        <f>VLOOKUP(F3092,DB!$D$4:$G$403,3,FALSE)</f>
        <v>#N/A</v>
      </c>
      <c r="E3092" s="675" t="e">
        <f>VLOOKUP(F3092,DB!$D$4:$G$403,2,FALSE)</f>
        <v>#N/A</v>
      </c>
      <c r="F3092" s="491"/>
      <c r="G3092" s="491"/>
      <c r="H3092" s="492"/>
      <c r="I3092" s="493"/>
      <c r="J3092" s="494" t="str">
        <f>IF(I3092="","I열의 환율적용방법 선택",IF(I3092="개별환율", "직접입력 하세요.", IF(OR(I3092="가중평균환율",I3092="송금환율"), "직접입력 하세요.", IF(I3092="원화집행", 1, IF(I3092="월별평균환율(미화)",VLOOKUP(MONTH(A3092),월별평균환율!$B$34:$D$45,2,0), IF(I3092="월별평균환율(현지화)",VLOOKUP(MONTH(A3092),월별평균환율!$B$34:$D$45,3,0)))))))</f>
        <v>I열의 환율적용방법 선택</v>
      </c>
      <c r="K3092" s="495">
        <f t="shared" si="48"/>
        <v>0</v>
      </c>
      <c r="L3092" s="491"/>
      <c r="M3092" s="496"/>
      <c r="N3092" s="496"/>
    </row>
    <row r="3093" spans="1:14" x14ac:dyDescent="0.3">
      <c r="A3093" s="490"/>
      <c r="B3093" s="490"/>
      <c r="C3093" s="673" t="e">
        <f>VLOOKUP(F3093,DB!$D$4:$G$403,4,FALSE)</f>
        <v>#N/A</v>
      </c>
      <c r="D3093" s="674" t="e">
        <f>VLOOKUP(F3093,DB!$D$4:$G$403,3,FALSE)</f>
        <v>#N/A</v>
      </c>
      <c r="E3093" s="675" t="e">
        <f>VLOOKUP(F3093,DB!$D$4:$G$403,2,FALSE)</f>
        <v>#N/A</v>
      </c>
      <c r="F3093" s="491"/>
      <c r="G3093" s="491"/>
      <c r="H3093" s="492"/>
      <c r="I3093" s="493"/>
      <c r="J3093" s="494" t="str">
        <f>IF(I3093="","I열의 환율적용방법 선택",IF(I3093="개별환율", "직접입력 하세요.", IF(OR(I3093="가중평균환율",I3093="송금환율"), "직접입력 하세요.", IF(I3093="원화집행", 1, IF(I3093="월별평균환율(미화)",VLOOKUP(MONTH(A3093),월별평균환율!$B$34:$D$45,2,0), IF(I3093="월별평균환율(현지화)",VLOOKUP(MONTH(A3093),월별평균환율!$B$34:$D$45,3,0)))))))</f>
        <v>I열의 환율적용방법 선택</v>
      </c>
      <c r="K3093" s="495">
        <f t="shared" si="48"/>
        <v>0</v>
      </c>
      <c r="L3093" s="491"/>
      <c r="M3093" s="496"/>
      <c r="N3093" s="496"/>
    </row>
    <row r="3094" spans="1:14" x14ac:dyDescent="0.3">
      <c r="A3094" s="490"/>
      <c r="B3094" s="490"/>
      <c r="C3094" s="673" t="e">
        <f>VLOOKUP(F3094,DB!$D$4:$G$403,4,FALSE)</f>
        <v>#N/A</v>
      </c>
      <c r="D3094" s="674" t="e">
        <f>VLOOKUP(F3094,DB!$D$4:$G$403,3,FALSE)</f>
        <v>#N/A</v>
      </c>
      <c r="E3094" s="675" t="e">
        <f>VLOOKUP(F3094,DB!$D$4:$G$403,2,FALSE)</f>
        <v>#N/A</v>
      </c>
      <c r="F3094" s="491"/>
      <c r="G3094" s="491"/>
      <c r="H3094" s="492"/>
      <c r="I3094" s="493"/>
      <c r="J3094" s="494" t="str">
        <f>IF(I3094="","I열의 환율적용방법 선택",IF(I3094="개별환율", "직접입력 하세요.", IF(OR(I3094="가중평균환율",I3094="송금환율"), "직접입력 하세요.", IF(I3094="원화집행", 1, IF(I3094="월별평균환율(미화)",VLOOKUP(MONTH(A3094),월별평균환율!$B$34:$D$45,2,0), IF(I3094="월별평균환율(현지화)",VLOOKUP(MONTH(A3094),월별평균환율!$B$34:$D$45,3,0)))))))</f>
        <v>I열의 환율적용방법 선택</v>
      </c>
      <c r="K3094" s="495">
        <f t="shared" si="48"/>
        <v>0</v>
      </c>
      <c r="L3094" s="491"/>
      <c r="M3094" s="496"/>
      <c r="N3094" s="496"/>
    </row>
    <row r="3095" spans="1:14" x14ac:dyDescent="0.3">
      <c r="A3095" s="490"/>
      <c r="B3095" s="490"/>
      <c r="C3095" s="673" t="e">
        <f>VLOOKUP(F3095,DB!$D$4:$G$403,4,FALSE)</f>
        <v>#N/A</v>
      </c>
      <c r="D3095" s="674" t="e">
        <f>VLOOKUP(F3095,DB!$D$4:$G$403,3,FALSE)</f>
        <v>#N/A</v>
      </c>
      <c r="E3095" s="675" t="e">
        <f>VLOOKUP(F3095,DB!$D$4:$G$403,2,FALSE)</f>
        <v>#N/A</v>
      </c>
      <c r="F3095" s="491"/>
      <c r="G3095" s="491"/>
      <c r="H3095" s="492"/>
      <c r="I3095" s="493"/>
      <c r="J3095" s="494" t="str">
        <f>IF(I3095="","I열의 환율적용방법 선택",IF(I3095="개별환율", "직접입력 하세요.", IF(OR(I3095="가중평균환율",I3095="송금환율"), "직접입력 하세요.", IF(I3095="원화집행", 1, IF(I3095="월별평균환율(미화)",VLOOKUP(MONTH(A3095),월별평균환율!$B$34:$D$45,2,0), IF(I3095="월별평균환율(현지화)",VLOOKUP(MONTH(A3095),월별평균환율!$B$34:$D$45,3,0)))))))</f>
        <v>I열의 환율적용방법 선택</v>
      </c>
      <c r="K3095" s="495">
        <f t="shared" si="48"/>
        <v>0</v>
      </c>
      <c r="L3095" s="491"/>
      <c r="M3095" s="496"/>
      <c r="N3095" s="496"/>
    </row>
    <row r="3096" spans="1:14" x14ac:dyDescent="0.3">
      <c r="A3096" s="490"/>
      <c r="B3096" s="490"/>
      <c r="C3096" s="673" t="e">
        <f>VLOOKUP(F3096,DB!$D$4:$G$403,4,FALSE)</f>
        <v>#N/A</v>
      </c>
      <c r="D3096" s="674" t="e">
        <f>VLOOKUP(F3096,DB!$D$4:$G$403,3,FALSE)</f>
        <v>#N/A</v>
      </c>
      <c r="E3096" s="675" t="e">
        <f>VLOOKUP(F3096,DB!$D$4:$G$403,2,FALSE)</f>
        <v>#N/A</v>
      </c>
      <c r="F3096" s="491"/>
      <c r="G3096" s="491"/>
      <c r="H3096" s="492"/>
      <c r="I3096" s="493"/>
      <c r="J3096" s="494" t="str">
        <f>IF(I3096="","I열의 환율적용방법 선택",IF(I3096="개별환율", "직접입력 하세요.", IF(OR(I3096="가중평균환율",I3096="송금환율"), "직접입력 하세요.", IF(I3096="원화집행", 1, IF(I3096="월별평균환율(미화)",VLOOKUP(MONTH(A3096),월별평균환율!$B$34:$D$45,2,0), IF(I3096="월별평균환율(현지화)",VLOOKUP(MONTH(A3096),월별평균환율!$B$34:$D$45,3,0)))))))</f>
        <v>I열의 환율적용방법 선택</v>
      </c>
      <c r="K3096" s="495">
        <f t="shared" si="48"/>
        <v>0</v>
      </c>
      <c r="L3096" s="491"/>
      <c r="M3096" s="496"/>
      <c r="N3096" s="496"/>
    </row>
    <row r="3097" spans="1:14" x14ac:dyDescent="0.3">
      <c r="A3097" s="490"/>
      <c r="B3097" s="490"/>
      <c r="C3097" s="673" t="e">
        <f>VLOOKUP(F3097,DB!$D$4:$G$403,4,FALSE)</f>
        <v>#N/A</v>
      </c>
      <c r="D3097" s="674" t="e">
        <f>VLOOKUP(F3097,DB!$D$4:$G$403,3,FALSE)</f>
        <v>#N/A</v>
      </c>
      <c r="E3097" s="675" t="e">
        <f>VLOOKUP(F3097,DB!$D$4:$G$403,2,FALSE)</f>
        <v>#N/A</v>
      </c>
      <c r="F3097" s="491"/>
      <c r="G3097" s="491"/>
      <c r="H3097" s="492"/>
      <c r="I3097" s="493"/>
      <c r="J3097" s="494" t="str">
        <f>IF(I3097="","I열의 환율적용방법 선택",IF(I3097="개별환율", "직접입력 하세요.", IF(OR(I3097="가중평균환율",I3097="송금환율"), "직접입력 하세요.", IF(I3097="원화집행", 1, IF(I3097="월별평균환율(미화)",VLOOKUP(MONTH(A3097),월별평균환율!$B$34:$D$45,2,0), IF(I3097="월별평균환율(현지화)",VLOOKUP(MONTH(A3097),월별평균환율!$B$34:$D$45,3,0)))))))</f>
        <v>I열의 환율적용방법 선택</v>
      </c>
      <c r="K3097" s="495">
        <f t="shared" si="48"/>
        <v>0</v>
      </c>
      <c r="L3097" s="491"/>
      <c r="M3097" s="496"/>
      <c r="N3097" s="496"/>
    </row>
    <row r="3098" spans="1:14" x14ac:dyDescent="0.3">
      <c r="A3098" s="490"/>
      <c r="B3098" s="490"/>
      <c r="C3098" s="673" t="e">
        <f>VLOOKUP(F3098,DB!$D$4:$G$403,4,FALSE)</f>
        <v>#N/A</v>
      </c>
      <c r="D3098" s="674" t="e">
        <f>VLOOKUP(F3098,DB!$D$4:$G$403,3,FALSE)</f>
        <v>#N/A</v>
      </c>
      <c r="E3098" s="675" t="e">
        <f>VLOOKUP(F3098,DB!$D$4:$G$403,2,FALSE)</f>
        <v>#N/A</v>
      </c>
      <c r="F3098" s="491"/>
      <c r="G3098" s="491"/>
      <c r="H3098" s="492"/>
      <c r="I3098" s="493"/>
      <c r="J3098" s="494" t="str">
        <f>IF(I3098="","I열의 환율적용방법 선택",IF(I3098="개별환율", "직접입력 하세요.", IF(OR(I3098="가중평균환율",I3098="송금환율"), "직접입력 하세요.", IF(I3098="원화집행", 1, IF(I3098="월별평균환율(미화)",VLOOKUP(MONTH(A3098),월별평균환율!$B$34:$D$45,2,0), IF(I3098="월별평균환율(현지화)",VLOOKUP(MONTH(A3098),월별평균환율!$B$34:$D$45,3,0)))))))</f>
        <v>I열의 환율적용방법 선택</v>
      </c>
      <c r="K3098" s="495">
        <f t="shared" si="48"/>
        <v>0</v>
      </c>
      <c r="L3098" s="491"/>
      <c r="M3098" s="496"/>
      <c r="N3098" s="496"/>
    </row>
    <row r="3099" spans="1:14" x14ac:dyDescent="0.3">
      <c r="A3099" s="490"/>
      <c r="B3099" s="490"/>
      <c r="C3099" s="673" t="e">
        <f>VLOOKUP(F3099,DB!$D$4:$G$403,4,FALSE)</f>
        <v>#N/A</v>
      </c>
      <c r="D3099" s="674" t="e">
        <f>VLOOKUP(F3099,DB!$D$4:$G$403,3,FALSE)</f>
        <v>#N/A</v>
      </c>
      <c r="E3099" s="675" t="e">
        <f>VLOOKUP(F3099,DB!$D$4:$G$403,2,FALSE)</f>
        <v>#N/A</v>
      </c>
      <c r="F3099" s="491"/>
      <c r="G3099" s="491"/>
      <c r="H3099" s="492"/>
      <c r="I3099" s="493"/>
      <c r="J3099" s="494" t="str">
        <f>IF(I3099="","I열의 환율적용방법 선택",IF(I3099="개별환율", "직접입력 하세요.", IF(OR(I3099="가중평균환율",I3099="송금환율"), "직접입력 하세요.", IF(I3099="원화집행", 1, IF(I3099="월별평균환율(미화)",VLOOKUP(MONTH(A3099),월별평균환율!$B$34:$D$45,2,0), IF(I3099="월별평균환율(현지화)",VLOOKUP(MONTH(A3099),월별평균환율!$B$34:$D$45,3,0)))))))</f>
        <v>I열의 환율적용방법 선택</v>
      </c>
      <c r="K3099" s="495">
        <f t="shared" si="48"/>
        <v>0</v>
      </c>
      <c r="L3099" s="491"/>
      <c r="M3099" s="496"/>
      <c r="N3099" s="496"/>
    </row>
    <row r="3100" spans="1:14" x14ac:dyDescent="0.3">
      <c r="A3100" s="490"/>
      <c r="B3100" s="490"/>
      <c r="C3100" s="673" t="e">
        <f>VLOOKUP(F3100,DB!$D$4:$G$403,4,FALSE)</f>
        <v>#N/A</v>
      </c>
      <c r="D3100" s="674" t="e">
        <f>VLOOKUP(F3100,DB!$D$4:$G$403,3,FALSE)</f>
        <v>#N/A</v>
      </c>
      <c r="E3100" s="675" t="e">
        <f>VLOOKUP(F3100,DB!$D$4:$G$403,2,FALSE)</f>
        <v>#N/A</v>
      </c>
      <c r="F3100" s="491"/>
      <c r="G3100" s="491"/>
      <c r="H3100" s="492"/>
      <c r="I3100" s="493"/>
      <c r="J3100" s="494" t="str">
        <f>IF(I3100="","I열의 환율적용방법 선택",IF(I3100="개별환율", "직접입력 하세요.", IF(OR(I3100="가중평균환율",I3100="송금환율"), "직접입력 하세요.", IF(I3100="원화집행", 1, IF(I3100="월별평균환율(미화)",VLOOKUP(MONTH(A3100),월별평균환율!$B$34:$D$45,2,0), IF(I3100="월별평균환율(현지화)",VLOOKUP(MONTH(A3100),월별평균환율!$B$34:$D$45,3,0)))))))</f>
        <v>I열의 환율적용방법 선택</v>
      </c>
      <c r="K3100" s="495">
        <f t="shared" si="48"/>
        <v>0</v>
      </c>
      <c r="L3100" s="491"/>
      <c r="M3100" s="496"/>
      <c r="N3100" s="496"/>
    </row>
    <row r="3101" spans="1:14" x14ac:dyDescent="0.3">
      <c r="A3101" s="490"/>
      <c r="B3101" s="490"/>
      <c r="C3101" s="673" t="e">
        <f>VLOOKUP(F3101,DB!$D$4:$G$403,4,FALSE)</f>
        <v>#N/A</v>
      </c>
      <c r="D3101" s="674" t="e">
        <f>VLOOKUP(F3101,DB!$D$4:$G$403,3,FALSE)</f>
        <v>#N/A</v>
      </c>
      <c r="E3101" s="675" t="e">
        <f>VLOOKUP(F3101,DB!$D$4:$G$403,2,FALSE)</f>
        <v>#N/A</v>
      </c>
      <c r="F3101" s="491"/>
      <c r="G3101" s="491"/>
      <c r="H3101" s="492"/>
      <c r="I3101" s="493"/>
      <c r="J3101" s="494" t="str">
        <f>IF(I3101="","I열의 환율적용방법 선택",IF(I3101="개별환율", "직접입력 하세요.", IF(OR(I3101="가중평균환율",I3101="송금환율"), "직접입력 하세요.", IF(I3101="원화집행", 1, IF(I3101="월별평균환율(미화)",VLOOKUP(MONTH(A3101),월별평균환율!$B$34:$D$45,2,0), IF(I3101="월별평균환율(현지화)",VLOOKUP(MONTH(A3101),월별평균환율!$B$34:$D$45,3,0)))))))</f>
        <v>I열의 환율적용방법 선택</v>
      </c>
      <c r="K3101" s="495">
        <f t="shared" si="48"/>
        <v>0</v>
      </c>
      <c r="L3101" s="491"/>
      <c r="M3101" s="496"/>
      <c r="N3101" s="496"/>
    </row>
    <row r="3102" spans="1:14" x14ac:dyDescent="0.3">
      <c r="A3102" s="490"/>
      <c r="B3102" s="490"/>
      <c r="C3102" s="673" t="e">
        <f>VLOOKUP(F3102,DB!$D$4:$G$403,4,FALSE)</f>
        <v>#N/A</v>
      </c>
      <c r="D3102" s="674" t="e">
        <f>VLOOKUP(F3102,DB!$D$4:$G$403,3,FALSE)</f>
        <v>#N/A</v>
      </c>
      <c r="E3102" s="675" t="e">
        <f>VLOOKUP(F3102,DB!$D$4:$G$403,2,FALSE)</f>
        <v>#N/A</v>
      </c>
      <c r="F3102" s="491"/>
      <c r="G3102" s="491"/>
      <c r="H3102" s="492"/>
      <c r="I3102" s="493"/>
      <c r="J3102" s="494" t="str">
        <f>IF(I3102="","I열의 환율적용방법 선택",IF(I3102="개별환율", "직접입력 하세요.", IF(OR(I3102="가중평균환율",I3102="송금환율"), "직접입력 하세요.", IF(I3102="원화집행", 1, IF(I3102="월별평균환율(미화)",VLOOKUP(MONTH(A3102),월별평균환율!$B$34:$D$45,2,0), IF(I3102="월별평균환율(현지화)",VLOOKUP(MONTH(A3102),월별평균환율!$B$34:$D$45,3,0)))))))</f>
        <v>I열의 환율적용방법 선택</v>
      </c>
      <c r="K3102" s="495">
        <f t="shared" si="48"/>
        <v>0</v>
      </c>
      <c r="L3102" s="491"/>
      <c r="M3102" s="496"/>
      <c r="N3102" s="496"/>
    </row>
    <row r="3103" spans="1:14" x14ac:dyDescent="0.3">
      <c r="A3103" s="490"/>
      <c r="B3103" s="490"/>
      <c r="C3103" s="673" t="e">
        <f>VLOOKUP(F3103,DB!$D$4:$G$403,4,FALSE)</f>
        <v>#N/A</v>
      </c>
      <c r="D3103" s="674" t="e">
        <f>VLOOKUP(F3103,DB!$D$4:$G$403,3,FALSE)</f>
        <v>#N/A</v>
      </c>
      <c r="E3103" s="675" t="e">
        <f>VLOOKUP(F3103,DB!$D$4:$G$403,2,FALSE)</f>
        <v>#N/A</v>
      </c>
      <c r="F3103" s="491"/>
      <c r="G3103" s="491"/>
      <c r="H3103" s="492"/>
      <c r="I3103" s="493"/>
      <c r="J3103" s="494" t="str">
        <f>IF(I3103="","I열의 환율적용방법 선택",IF(I3103="개별환율", "직접입력 하세요.", IF(OR(I3103="가중평균환율",I3103="송금환율"), "직접입력 하세요.", IF(I3103="원화집행", 1, IF(I3103="월별평균환율(미화)",VLOOKUP(MONTH(A3103),월별평균환율!$B$34:$D$45,2,0), IF(I3103="월별평균환율(현지화)",VLOOKUP(MONTH(A3103),월별평균환율!$B$34:$D$45,3,0)))))))</f>
        <v>I열의 환율적용방법 선택</v>
      </c>
      <c r="K3103" s="495">
        <f t="shared" si="48"/>
        <v>0</v>
      </c>
      <c r="L3103" s="491"/>
      <c r="M3103" s="496"/>
      <c r="N3103" s="496"/>
    </row>
    <row r="3104" spans="1:14" x14ac:dyDescent="0.3">
      <c r="A3104" s="490"/>
      <c r="B3104" s="490"/>
      <c r="C3104" s="673" t="e">
        <f>VLOOKUP(F3104,DB!$D$4:$G$403,4,FALSE)</f>
        <v>#N/A</v>
      </c>
      <c r="D3104" s="674" t="e">
        <f>VLOOKUP(F3104,DB!$D$4:$G$403,3,FALSE)</f>
        <v>#N/A</v>
      </c>
      <c r="E3104" s="675" t="e">
        <f>VLOOKUP(F3104,DB!$D$4:$G$403,2,FALSE)</f>
        <v>#N/A</v>
      </c>
      <c r="F3104" s="491"/>
      <c r="G3104" s="491"/>
      <c r="H3104" s="492"/>
      <c r="I3104" s="493"/>
      <c r="J3104" s="494" t="str">
        <f>IF(I3104="","I열의 환율적용방법 선택",IF(I3104="개별환율", "직접입력 하세요.", IF(OR(I3104="가중평균환율",I3104="송금환율"), "직접입력 하세요.", IF(I3104="원화집행", 1, IF(I3104="월별평균환율(미화)",VLOOKUP(MONTH(A3104),월별평균환율!$B$34:$D$45,2,0), IF(I3104="월별평균환율(현지화)",VLOOKUP(MONTH(A3104),월별평균환율!$B$34:$D$45,3,0)))))))</f>
        <v>I열의 환율적용방법 선택</v>
      </c>
      <c r="K3104" s="495">
        <f t="shared" si="48"/>
        <v>0</v>
      </c>
      <c r="L3104" s="491"/>
      <c r="M3104" s="496"/>
      <c r="N3104" s="496"/>
    </row>
    <row r="3105" spans="1:14" x14ac:dyDescent="0.3">
      <c r="A3105" s="490"/>
      <c r="B3105" s="490"/>
      <c r="C3105" s="673" t="e">
        <f>VLOOKUP(F3105,DB!$D$4:$G$403,4,FALSE)</f>
        <v>#N/A</v>
      </c>
      <c r="D3105" s="674" t="e">
        <f>VLOOKUP(F3105,DB!$D$4:$G$403,3,FALSE)</f>
        <v>#N/A</v>
      </c>
      <c r="E3105" s="675" t="e">
        <f>VLOOKUP(F3105,DB!$D$4:$G$403,2,FALSE)</f>
        <v>#N/A</v>
      </c>
      <c r="F3105" s="491"/>
      <c r="G3105" s="491"/>
      <c r="H3105" s="492"/>
      <c r="I3105" s="493"/>
      <c r="J3105" s="494" t="str">
        <f>IF(I3105="","I열의 환율적용방법 선택",IF(I3105="개별환율", "직접입력 하세요.", IF(OR(I3105="가중평균환율",I3105="송금환율"), "직접입력 하세요.", IF(I3105="원화집행", 1, IF(I3105="월별평균환율(미화)",VLOOKUP(MONTH(A3105),월별평균환율!$B$34:$D$45,2,0), IF(I3105="월별평균환율(현지화)",VLOOKUP(MONTH(A3105),월별평균환율!$B$34:$D$45,3,0)))))))</f>
        <v>I열의 환율적용방법 선택</v>
      </c>
      <c r="K3105" s="495">
        <f t="shared" si="48"/>
        <v>0</v>
      </c>
      <c r="L3105" s="491"/>
      <c r="M3105" s="496"/>
      <c r="N3105" s="496"/>
    </row>
    <row r="3106" spans="1:14" x14ac:dyDescent="0.3">
      <c r="A3106" s="490"/>
      <c r="B3106" s="490"/>
      <c r="C3106" s="673" t="e">
        <f>VLOOKUP(F3106,DB!$D$4:$G$403,4,FALSE)</f>
        <v>#N/A</v>
      </c>
      <c r="D3106" s="674" t="e">
        <f>VLOOKUP(F3106,DB!$D$4:$G$403,3,FALSE)</f>
        <v>#N/A</v>
      </c>
      <c r="E3106" s="675" t="e">
        <f>VLOOKUP(F3106,DB!$D$4:$G$403,2,FALSE)</f>
        <v>#N/A</v>
      </c>
      <c r="F3106" s="491"/>
      <c r="G3106" s="491"/>
      <c r="H3106" s="492"/>
      <c r="I3106" s="493"/>
      <c r="J3106" s="494" t="str">
        <f>IF(I3106="","I열의 환율적용방법 선택",IF(I3106="개별환율", "직접입력 하세요.", IF(OR(I3106="가중평균환율",I3106="송금환율"), "직접입력 하세요.", IF(I3106="원화집행", 1, IF(I3106="월별평균환율(미화)",VLOOKUP(MONTH(A3106),월별평균환율!$B$34:$D$45,2,0), IF(I3106="월별평균환율(현지화)",VLOOKUP(MONTH(A3106),월별평균환율!$B$34:$D$45,3,0)))))))</f>
        <v>I열의 환율적용방법 선택</v>
      </c>
      <c r="K3106" s="495">
        <f t="shared" si="48"/>
        <v>0</v>
      </c>
      <c r="L3106" s="491"/>
      <c r="M3106" s="496"/>
      <c r="N3106" s="496"/>
    </row>
    <row r="3107" spans="1:14" x14ac:dyDescent="0.3">
      <c r="A3107" s="490"/>
      <c r="B3107" s="490"/>
      <c r="C3107" s="673" t="e">
        <f>VLOOKUP(F3107,DB!$D$4:$G$403,4,FALSE)</f>
        <v>#N/A</v>
      </c>
      <c r="D3107" s="674" t="e">
        <f>VLOOKUP(F3107,DB!$D$4:$G$403,3,FALSE)</f>
        <v>#N/A</v>
      </c>
      <c r="E3107" s="675" t="e">
        <f>VLOOKUP(F3107,DB!$D$4:$G$403,2,FALSE)</f>
        <v>#N/A</v>
      </c>
      <c r="F3107" s="491"/>
      <c r="G3107" s="491"/>
      <c r="H3107" s="492"/>
      <c r="I3107" s="493"/>
      <c r="J3107" s="494" t="str">
        <f>IF(I3107="","I열의 환율적용방법 선택",IF(I3107="개별환율", "직접입력 하세요.", IF(OR(I3107="가중평균환율",I3107="송금환율"), "직접입력 하세요.", IF(I3107="원화집행", 1, IF(I3107="월별평균환율(미화)",VLOOKUP(MONTH(A3107),월별평균환율!$B$34:$D$45,2,0), IF(I3107="월별평균환율(현지화)",VLOOKUP(MONTH(A3107),월별평균환율!$B$34:$D$45,3,0)))))))</f>
        <v>I열의 환율적용방법 선택</v>
      </c>
      <c r="K3107" s="495">
        <f t="shared" si="48"/>
        <v>0</v>
      </c>
      <c r="L3107" s="491"/>
      <c r="M3107" s="496"/>
      <c r="N3107" s="496"/>
    </row>
    <row r="3108" spans="1:14" x14ac:dyDescent="0.3">
      <c r="A3108" s="490"/>
      <c r="B3108" s="490"/>
      <c r="C3108" s="673" t="e">
        <f>VLOOKUP(F3108,DB!$D$4:$G$403,4,FALSE)</f>
        <v>#N/A</v>
      </c>
      <c r="D3108" s="674" t="e">
        <f>VLOOKUP(F3108,DB!$D$4:$G$403,3,FALSE)</f>
        <v>#N/A</v>
      </c>
      <c r="E3108" s="675" t="e">
        <f>VLOOKUP(F3108,DB!$D$4:$G$403,2,FALSE)</f>
        <v>#N/A</v>
      </c>
      <c r="F3108" s="491"/>
      <c r="G3108" s="491"/>
      <c r="H3108" s="492"/>
      <c r="I3108" s="493"/>
      <c r="J3108" s="494" t="str">
        <f>IF(I3108="","I열의 환율적용방법 선택",IF(I3108="개별환율", "직접입력 하세요.", IF(OR(I3108="가중평균환율",I3108="송금환율"), "직접입력 하세요.", IF(I3108="원화집행", 1, IF(I3108="월별평균환율(미화)",VLOOKUP(MONTH(A3108),월별평균환율!$B$34:$D$45,2,0), IF(I3108="월별평균환율(현지화)",VLOOKUP(MONTH(A3108),월별평균환율!$B$34:$D$45,3,0)))))))</f>
        <v>I열의 환율적용방법 선택</v>
      </c>
      <c r="K3108" s="495">
        <f t="shared" si="48"/>
        <v>0</v>
      </c>
      <c r="L3108" s="491"/>
      <c r="M3108" s="496"/>
      <c r="N3108" s="496"/>
    </row>
    <row r="3109" spans="1:14" x14ac:dyDescent="0.3">
      <c r="A3109" s="490"/>
      <c r="B3109" s="490"/>
      <c r="C3109" s="673" t="e">
        <f>VLOOKUP(F3109,DB!$D$4:$G$403,4,FALSE)</f>
        <v>#N/A</v>
      </c>
      <c r="D3109" s="674" t="e">
        <f>VLOOKUP(F3109,DB!$D$4:$G$403,3,FALSE)</f>
        <v>#N/A</v>
      </c>
      <c r="E3109" s="675" t="e">
        <f>VLOOKUP(F3109,DB!$D$4:$G$403,2,FALSE)</f>
        <v>#N/A</v>
      </c>
      <c r="F3109" s="491"/>
      <c r="G3109" s="491"/>
      <c r="H3109" s="492"/>
      <c r="I3109" s="493"/>
      <c r="J3109" s="494" t="str">
        <f>IF(I3109="","I열의 환율적용방법 선택",IF(I3109="개별환율", "직접입력 하세요.", IF(OR(I3109="가중평균환율",I3109="송금환율"), "직접입력 하세요.", IF(I3109="원화집행", 1, IF(I3109="월별평균환율(미화)",VLOOKUP(MONTH(A3109),월별평균환율!$B$34:$D$45,2,0), IF(I3109="월별평균환율(현지화)",VLOOKUP(MONTH(A3109),월별평균환율!$B$34:$D$45,3,0)))))))</f>
        <v>I열의 환율적용방법 선택</v>
      </c>
      <c r="K3109" s="495">
        <f t="shared" si="48"/>
        <v>0</v>
      </c>
      <c r="L3109" s="491"/>
      <c r="M3109" s="496"/>
      <c r="N3109" s="496"/>
    </row>
    <row r="3110" spans="1:14" x14ac:dyDescent="0.3">
      <c r="A3110" s="490"/>
      <c r="B3110" s="490"/>
      <c r="C3110" s="673" t="e">
        <f>VLOOKUP(F3110,DB!$D$4:$G$403,4,FALSE)</f>
        <v>#N/A</v>
      </c>
      <c r="D3110" s="674" t="e">
        <f>VLOOKUP(F3110,DB!$D$4:$G$403,3,FALSE)</f>
        <v>#N/A</v>
      </c>
      <c r="E3110" s="675" t="e">
        <f>VLOOKUP(F3110,DB!$D$4:$G$403,2,FALSE)</f>
        <v>#N/A</v>
      </c>
      <c r="F3110" s="491"/>
      <c r="G3110" s="491"/>
      <c r="H3110" s="492"/>
      <c r="I3110" s="493"/>
      <c r="J3110" s="494" t="str">
        <f>IF(I3110="","I열의 환율적용방법 선택",IF(I3110="개별환율", "직접입력 하세요.", IF(OR(I3110="가중평균환율",I3110="송금환율"), "직접입력 하세요.", IF(I3110="원화집행", 1, IF(I3110="월별평균환율(미화)",VLOOKUP(MONTH(A3110),월별평균환율!$B$34:$D$45,2,0), IF(I3110="월별평균환율(현지화)",VLOOKUP(MONTH(A3110),월별평균환율!$B$34:$D$45,3,0)))))))</f>
        <v>I열의 환율적용방법 선택</v>
      </c>
      <c r="K3110" s="495">
        <f t="shared" si="48"/>
        <v>0</v>
      </c>
      <c r="L3110" s="491"/>
      <c r="M3110" s="496"/>
      <c r="N3110" s="496"/>
    </row>
    <row r="3111" spans="1:14" x14ac:dyDescent="0.3">
      <c r="A3111" s="490"/>
      <c r="B3111" s="490"/>
      <c r="C3111" s="673" t="e">
        <f>VLOOKUP(F3111,DB!$D$4:$G$403,4,FALSE)</f>
        <v>#N/A</v>
      </c>
      <c r="D3111" s="674" t="e">
        <f>VLOOKUP(F3111,DB!$D$4:$G$403,3,FALSE)</f>
        <v>#N/A</v>
      </c>
      <c r="E3111" s="675" t="e">
        <f>VLOOKUP(F3111,DB!$D$4:$G$403,2,FALSE)</f>
        <v>#N/A</v>
      </c>
      <c r="F3111" s="491"/>
      <c r="G3111" s="491"/>
      <c r="H3111" s="492"/>
      <c r="I3111" s="493"/>
      <c r="J3111" s="494" t="str">
        <f>IF(I3111="","I열의 환율적용방법 선택",IF(I3111="개별환율", "직접입력 하세요.", IF(OR(I3111="가중평균환율",I3111="송금환율"), "직접입력 하세요.", IF(I3111="원화집행", 1, IF(I3111="월별평균환율(미화)",VLOOKUP(MONTH(A3111),월별평균환율!$B$34:$D$45,2,0), IF(I3111="월별평균환율(현지화)",VLOOKUP(MONTH(A3111),월별평균환율!$B$34:$D$45,3,0)))))))</f>
        <v>I열의 환율적용방법 선택</v>
      </c>
      <c r="K3111" s="495">
        <f t="shared" si="48"/>
        <v>0</v>
      </c>
      <c r="L3111" s="491"/>
      <c r="M3111" s="496"/>
      <c r="N3111" s="496"/>
    </row>
    <row r="3112" spans="1:14" x14ac:dyDescent="0.3">
      <c r="A3112" s="490"/>
      <c r="B3112" s="490"/>
      <c r="C3112" s="673" t="e">
        <f>VLOOKUP(F3112,DB!$D$4:$G$403,4,FALSE)</f>
        <v>#N/A</v>
      </c>
      <c r="D3112" s="674" t="e">
        <f>VLOOKUP(F3112,DB!$D$4:$G$403,3,FALSE)</f>
        <v>#N/A</v>
      </c>
      <c r="E3112" s="675" t="e">
        <f>VLOOKUP(F3112,DB!$D$4:$G$403,2,FALSE)</f>
        <v>#N/A</v>
      </c>
      <c r="F3112" s="491"/>
      <c r="G3112" s="491"/>
      <c r="H3112" s="492"/>
      <c r="I3112" s="493"/>
      <c r="J3112" s="494" t="str">
        <f>IF(I3112="","I열의 환율적용방법 선택",IF(I3112="개별환율", "직접입력 하세요.", IF(OR(I3112="가중평균환율",I3112="송금환율"), "직접입력 하세요.", IF(I3112="원화집행", 1, IF(I3112="월별평균환율(미화)",VLOOKUP(MONTH(A3112),월별평균환율!$B$34:$D$45,2,0), IF(I3112="월별평균환율(현지화)",VLOOKUP(MONTH(A3112),월별평균환율!$B$34:$D$45,3,0)))))))</f>
        <v>I열의 환율적용방법 선택</v>
      </c>
      <c r="K3112" s="495">
        <f t="shared" si="48"/>
        <v>0</v>
      </c>
      <c r="L3112" s="491"/>
      <c r="M3112" s="496"/>
      <c r="N3112" s="496"/>
    </row>
    <row r="3113" spans="1:14" x14ac:dyDescent="0.3">
      <c r="A3113" s="490"/>
      <c r="B3113" s="490"/>
      <c r="C3113" s="673" t="e">
        <f>VLOOKUP(F3113,DB!$D$4:$G$403,4,FALSE)</f>
        <v>#N/A</v>
      </c>
      <c r="D3113" s="674" t="e">
        <f>VLOOKUP(F3113,DB!$D$4:$G$403,3,FALSE)</f>
        <v>#N/A</v>
      </c>
      <c r="E3113" s="675" t="e">
        <f>VLOOKUP(F3113,DB!$D$4:$G$403,2,FALSE)</f>
        <v>#N/A</v>
      </c>
      <c r="F3113" s="491"/>
      <c r="G3113" s="491"/>
      <c r="H3113" s="492"/>
      <c r="I3113" s="493"/>
      <c r="J3113" s="494" t="str">
        <f>IF(I3113="","I열의 환율적용방법 선택",IF(I3113="개별환율", "직접입력 하세요.", IF(OR(I3113="가중평균환율",I3113="송금환율"), "직접입력 하세요.", IF(I3113="원화집행", 1, IF(I3113="월별평균환율(미화)",VLOOKUP(MONTH(A3113),월별평균환율!$B$34:$D$45,2,0), IF(I3113="월별평균환율(현지화)",VLOOKUP(MONTH(A3113),월별평균환율!$B$34:$D$45,3,0)))))))</f>
        <v>I열의 환율적용방법 선택</v>
      </c>
      <c r="K3113" s="495">
        <f t="shared" si="48"/>
        <v>0</v>
      </c>
      <c r="L3113" s="491"/>
      <c r="M3113" s="496"/>
      <c r="N3113" s="496"/>
    </row>
    <row r="3114" spans="1:14" x14ac:dyDescent="0.3">
      <c r="A3114" s="490"/>
      <c r="B3114" s="490"/>
      <c r="C3114" s="673" t="e">
        <f>VLOOKUP(F3114,DB!$D$4:$G$403,4,FALSE)</f>
        <v>#N/A</v>
      </c>
      <c r="D3114" s="674" t="e">
        <f>VLOOKUP(F3114,DB!$D$4:$G$403,3,FALSE)</f>
        <v>#N/A</v>
      </c>
      <c r="E3114" s="675" t="e">
        <f>VLOOKUP(F3114,DB!$D$4:$G$403,2,FALSE)</f>
        <v>#N/A</v>
      </c>
      <c r="F3114" s="491"/>
      <c r="G3114" s="491"/>
      <c r="H3114" s="492"/>
      <c r="I3114" s="493"/>
      <c r="J3114" s="494" t="str">
        <f>IF(I3114="","I열의 환율적용방법 선택",IF(I3114="개별환율", "직접입력 하세요.", IF(OR(I3114="가중평균환율",I3114="송금환율"), "직접입력 하세요.", IF(I3114="원화집행", 1, IF(I3114="월별평균환율(미화)",VLOOKUP(MONTH(A3114),월별평균환율!$B$34:$D$45,2,0), IF(I3114="월별평균환율(현지화)",VLOOKUP(MONTH(A3114),월별평균환율!$B$34:$D$45,3,0)))))))</f>
        <v>I열의 환율적용방법 선택</v>
      </c>
      <c r="K3114" s="495">
        <f t="shared" si="48"/>
        <v>0</v>
      </c>
      <c r="L3114" s="491"/>
      <c r="M3114" s="496"/>
      <c r="N3114" s="496"/>
    </row>
    <row r="3115" spans="1:14" x14ac:dyDescent="0.3">
      <c r="A3115" s="490"/>
      <c r="B3115" s="490"/>
      <c r="C3115" s="673" t="e">
        <f>VLOOKUP(F3115,DB!$D$4:$G$403,4,FALSE)</f>
        <v>#N/A</v>
      </c>
      <c r="D3115" s="674" t="e">
        <f>VLOOKUP(F3115,DB!$D$4:$G$403,3,FALSE)</f>
        <v>#N/A</v>
      </c>
      <c r="E3115" s="675" t="e">
        <f>VLOOKUP(F3115,DB!$D$4:$G$403,2,FALSE)</f>
        <v>#N/A</v>
      </c>
      <c r="F3115" s="491"/>
      <c r="G3115" s="491"/>
      <c r="H3115" s="492"/>
      <c r="I3115" s="493"/>
      <c r="J3115" s="494" t="str">
        <f>IF(I3115="","I열의 환율적용방법 선택",IF(I3115="개별환율", "직접입력 하세요.", IF(OR(I3115="가중평균환율",I3115="송금환율"), "직접입력 하세요.", IF(I3115="원화집행", 1, IF(I3115="월별평균환율(미화)",VLOOKUP(MONTH(A3115),월별평균환율!$B$34:$D$45,2,0), IF(I3115="월별평균환율(현지화)",VLOOKUP(MONTH(A3115),월별평균환율!$B$34:$D$45,3,0)))))))</f>
        <v>I열의 환율적용방법 선택</v>
      </c>
      <c r="K3115" s="495">
        <f t="shared" si="48"/>
        <v>0</v>
      </c>
      <c r="L3115" s="491"/>
      <c r="M3115" s="496"/>
      <c r="N3115" s="496"/>
    </row>
    <row r="3116" spans="1:14" x14ac:dyDescent="0.3">
      <c r="A3116" s="490"/>
      <c r="B3116" s="490"/>
      <c r="C3116" s="673" t="e">
        <f>VLOOKUP(F3116,DB!$D$4:$G$403,4,FALSE)</f>
        <v>#N/A</v>
      </c>
      <c r="D3116" s="674" t="e">
        <f>VLOOKUP(F3116,DB!$D$4:$G$403,3,FALSE)</f>
        <v>#N/A</v>
      </c>
      <c r="E3116" s="675" t="e">
        <f>VLOOKUP(F3116,DB!$D$4:$G$403,2,FALSE)</f>
        <v>#N/A</v>
      </c>
      <c r="F3116" s="491"/>
      <c r="G3116" s="491"/>
      <c r="H3116" s="492"/>
      <c r="I3116" s="493"/>
      <c r="J3116" s="494" t="str">
        <f>IF(I3116="","I열의 환율적용방법 선택",IF(I3116="개별환율", "직접입력 하세요.", IF(OR(I3116="가중평균환율",I3116="송금환율"), "직접입력 하세요.", IF(I3116="원화집행", 1, IF(I3116="월별평균환율(미화)",VLOOKUP(MONTH(A3116),월별평균환율!$B$34:$D$45,2,0), IF(I3116="월별평균환율(현지화)",VLOOKUP(MONTH(A3116),월별평균환율!$B$34:$D$45,3,0)))))))</f>
        <v>I열의 환율적용방법 선택</v>
      </c>
      <c r="K3116" s="495">
        <f t="shared" si="48"/>
        <v>0</v>
      </c>
      <c r="L3116" s="491"/>
      <c r="M3116" s="496"/>
      <c r="N3116" s="496"/>
    </row>
    <row r="3117" spans="1:14" x14ac:dyDescent="0.3">
      <c r="A3117" s="490"/>
      <c r="B3117" s="490"/>
      <c r="C3117" s="673" t="e">
        <f>VLOOKUP(F3117,DB!$D$4:$G$403,4,FALSE)</f>
        <v>#N/A</v>
      </c>
      <c r="D3117" s="674" t="e">
        <f>VLOOKUP(F3117,DB!$D$4:$G$403,3,FALSE)</f>
        <v>#N/A</v>
      </c>
      <c r="E3117" s="675" t="e">
        <f>VLOOKUP(F3117,DB!$D$4:$G$403,2,FALSE)</f>
        <v>#N/A</v>
      </c>
      <c r="F3117" s="491"/>
      <c r="G3117" s="491"/>
      <c r="H3117" s="492"/>
      <c r="I3117" s="493"/>
      <c r="J3117" s="494" t="str">
        <f>IF(I3117="","I열의 환율적용방법 선택",IF(I3117="개별환율", "직접입력 하세요.", IF(OR(I3117="가중평균환율",I3117="송금환율"), "직접입력 하세요.", IF(I3117="원화집행", 1, IF(I3117="월별평균환율(미화)",VLOOKUP(MONTH(A3117),월별평균환율!$B$34:$D$45,2,0), IF(I3117="월별평균환율(현지화)",VLOOKUP(MONTH(A3117),월별평균환율!$B$34:$D$45,3,0)))))))</f>
        <v>I열의 환율적용방법 선택</v>
      </c>
      <c r="K3117" s="495">
        <f t="shared" si="48"/>
        <v>0</v>
      </c>
      <c r="L3117" s="491"/>
      <c r="M3117" s="496"/>
      <c r="N3117" s="496"/>
    </row>
    <row r="3118" spans="1:14" x14ac:dyDescent="0.3">
      <c r="A3118" s="490"/>
      <c r="B3118" s="490"/>
      <c r="C3118" s="673" t="e">
        <f>VLOOKUP(F3118,DB!$D$4:$G$403,4,FALSE)</f>
        <v>#N/A</v>
      </c>
      <c r="D3118" s="674" t="e">
        <f>VLOOKUP(F3118,DB!$D$4:$G$403,3,FALSE)</f>
        <v>#N/A</v>
      </c>
      <c r="E3118" s="675" t="e">
        <f>VLOOKUP(F3118,DB!$D$4:$G$403,2,FALSE)</f>
        <v>#N/A</v>
      </c>
      <c r="F3118" s="491"/>
      <c r="G3118" s="491"/>
      <c r="H3118" s="492"/>
      <c r="I3118" s="493"/>
      <c r="J3118" s="494" t="str">
        <f>IF(I3118="","I열의 환율적용방법 선택",IF(I3118="개별환율", "직접입력 하세요.", IF(OR(I3118="가중평균환율",I3118="송금환율"), "직접입력 하세요.", IF(I3118="원화집행", 1, IF(I3118="월별평균환율(미화)",VLOOKUP(MONTH(A3118),월별평균환율!$B$34:$D$45,2,0), IF(I3118="월별평균환율(현지화)",VLOOKUP(MONTH(A3118),월별평균환율!$B$34:$D$45,3,0)))))))</f>
        <v>I열의 환율적용방법 선택</v>
      </c>
      <c r="K3118" s="495">
        <f t="shared" si="48"/>
        <v>0</v>
      </c>
      <c r="L3118" s="491"/>
      <c r="M3118" s="496"/>
      <c r="N3118" s="496"/>
    </row>
    <row r="3119" spans="1:14" x14ac:dyDescent="0.3">
      <c r="A3119" s="490"/>
      <c r="B3119" s="490"/>
      <c r="C3119" s="673" t="e">
        <f>VLOOKUP(F3119,DB!$D$4:$G$403,4,FALSE)</f>
        <v>#N/A</v>
      </c>
      <c r="D3119" s="674" t="e">
        <f>VLOOKUP(F3119,DB!$D$4:$G$403,3,FALSE)</f>
        <v>#N/A</v>
      </c>
      <c r="E3119" s="675" t="e">
        <f>VLOOKUP(F3119,DB!$D$4:$G$403,2,FALSE)</f>
        <v>#N/A</v>
      </c>
      <c r="F3119" s="491"/>
      <c r="G3119" s="491"/>
      <c r="H3119" s="492"/>
      <c r="I3119" s="493"/>
      <c r="J3119" s="494" t="str">
        <f>IF(I3119="","I열의 환율적용방법 선택",IF(I3119="개별환율", "직접입력 하세요.", IF(OR(I3119="가중평균환율",I3119="송금환율"), "직접입력 하세요.", IF(I3119="원화집행", 1, IF(I3119="월별평균환율(미화)",VLOOKUP(MONTH(A3119),월별평균환율!$B$34:$D$45,2,0), IF(I3119="월별평균환율(현지화)",VLOOKUP(MONTH(A3119),월별평균환율!$B$34:$D$45,3,0)))))))</f>
        <v>I열의 환율적용방법 선택</v>
      </c>
      <c r="K3119" s="495">
        <f t="shared" si="48"/>
        <v>0</v>
      </c>
      <c r="L3119" s="491"/>
      <c r="M3119" s="496"/>
      <c r="N3119" s="496"/>
    </row>
    <row r="3120" spans="1:14" x14ac:dyDescent="0.3">
      <c r="A3120" s="490"/>
      <c r="B3120" s="490"/>
      <c r="C3120" s="673" t="e">
        <f>VLOOKUP(F3120,DB!$D$4:$G$403,4,FALSE)</f>
        <v>#N/A</v>
      </c>
      <c r="D3120" s="674" t="e">
        <f>VLOOKUP(F3120,DB!$D$4:$G$403,3,FALSE)</f>
        <v>#N/A</v>
      </c>
      <c r="E3120" s="675" t="e">
        <f>VLOOKUP(F3120,DB!$D$4:$G$403,2,FALSE)</f>
        <v>#N/A</v>
      </c>
      <c r="F3120" s="491"/>
      <c r="G3120" s="491"/>
      <c r="H3120" s="492"/>
      <c r="I3120" s="493"/>
      <c r="J3120" s="494" t="str">
        <f>IF(I3120="","I열의 환율적용방법 선택",IF(I3120="개별환율", "직접입력 하세요.", IF(OR(I3120="가중평균환율",I3120="송금환율"), "직접입력 하세요.", IF(I3120="원화집행", 1, IF(I3120="월별평균환율(미화)",VLOOKUP(MONTH(A3120),월별평균환율!$B$34:$D$45,2,0), IF(I3120="월별평균환율(현지화)",VLOOKUP(MONTH(A3120),월별평균환율!$B$34:$D$45,3,0)))))))</f>
        <v>I열의 환율적용방법 선택</v>
      </c>
      <c r="K3120" s="495">
        <f t="shared" si="48"/>
        <v>0</v>
      </c>
      <c r="L3120" s="491"/>
      <c r="M3120" s="496"/>
      <c r="N3120" s="496"/>
    </row>
    <row r="3121" spans="1:14" x14ac:dyDescent="0.3">
      <c r="A3121" s="490"/>
      <c r="B3121" s="490"/>
      <c r="C3121" s="673" t="e">
        <f>VLOOKUP(F3121,DB!$D$4:$G$403,4,FALSE)</f>
        <v>#N/A</v>
      </c>
      <c r="D3121" s="674" t="e">
        <f>VLOOKUP(F3121,DB!$D$4:$G$403,3,FALSE)</f>
        <v>#N/A</v>
      </c>
      <c r="E3121" s="675" t="e">
        <f>VLOOKUP(F3121,DB!$D$4:$G$403,2,FALSE)</f>
        <v>#N/A</v>
      </c>
      <c r="F3121" s="491"/>
      <c r="G3121" s="491"/>
      <c r="H3121" s="492"/>
      <c r="I3121" s="493"/>
      <c r="J3121" s="494" t="str">
        <f>IF(I3121="","I열의 환율적용방법 선택",IF(I3121="개별환율", "직접입력 하세요.", IF(OR(I3121="가중평균환율",I3121="송금환율"), "직접입력 하세요.", IF(I3121="원화집행", 1, IF(I3121="월별평균환율(미화)",VLOOKUP(MONTH(A3121),월별평균환율!$B$34:$D$45,2,0), IF(I3121="월별평균환율(현지화)",VLOOKUP(MONTH(A3121),월별평균환율!$B$34:$D$45,3,0)))))))</f>
        <v>I열의 환율적용방법 선택</v>
      </c>
      <c r="K3121" s="495">
        <f t="shared" si="48"/>
        <v>0</v>
      </c>
      <c r="L3121" s="491"/>
      <c r="M3121" s="496"/>
      <c r="N3121" s="496"/>
    </row>
    <row r="3122" spans="1:14" x14ac:dyDescent="0.3">
      <c r="A3122" s="490"/>
      <c r="B3122" s="490"/>
      <c r="C3122" s="673" t="e">
        <f>VLOOKUP(F3122,DB!$D$4:$G$403,4,FALSE)</f>
        <v>#N/A</v>
      </c>
      <c r="D3122" s="674" t="e">
        <f>VLOOKUP(F3122,DB!$D$4:$G$403,3,FALSE)</f>
        <v>#N/A</v>
      </c>
      <c r="E3122" s="675" t="e">
        <f>VLOOKUP(F3122,DB!$D$4:$G$403,2,FALSE)</f>
        <v>#N/A</v>
      </c>
      <c r="F3122" s="491"/>
      <c r="G3122" s="491"/>
      <c r="H3122" s="492"/>
      <c r="I3122" s="493"/>
      <c r="J3122" s="494" t="str">
        <f>IF(I3122="","I열의 환율적용방법 선택",IF(I3122="개별환율", "직접입력 하세요.", IF(OR(I3122="가중평균환율",I3122="송금환율"), "직접입력 하세요.", IF(I3122="원화집행", 1, IF(I3122="월별평균환율(미화)",VLOOKUP(MONTH(A3122),월별평균환율!$B$34:$D$45,2,0), IF(I3122="월별평균환율(현지화)",VLOOKUP(MONTH(A3122),월별평균환율!$B$34:$D$45,3,0)))))))</f>
        <v>I열의 환율적용방법 선택</v>
      </c>
      <c r="K3122" s="495">
        <f t="shared" si="48"/>
        <v>0</v>
      </c>
      <c r="L3122" s="491"/>
      <c r="M3122" s="496"/>
      <c r="N3122" s="496"/>
    </row>
    <row r="3123" spans="1:14" x14ac:dyDescent="0.3">
      <c r="A3123" s="490"/>
      <c r="B3123" s="490"/>
      <c r="C3123" s="673" t="e">
        <f>VLOOKUP(F3123,DB!$D$4:$G$403,4,FALSE)</f>
        <v>#N/A</v>
      </c>
      <c r="D3123" s="674" t="e">
        <f>VLOOKUP(F3123,DB!$D$4:$G$403,3,FALSE)</f>
        <v>#N/A</v>
      </c>
      <c r="E3123" s="675" t="e">
        <f>VLOOKUP(F3123,DB!$D$4:$G$403,2,FALSE)</f>
        <v>#N/A</v>
      </c>
      <c r="F3123" s="491"/>
      <c r="G3123" s="491"/>
      <c r="H3123" s="492"/>
      <c r="I3123" s="493"/>
      <c r="J3123" s="494" t="str">
        <f>IF(I3123="","I열의 환율적용방법 선택",IF(I3123="개별환율", "직접입력 하세요.", IF(OR(I3123="가중평균환율",I3123="송금환율"), "직접입력 하세요.", IF(I3123="원화집행", 1, IF(I3123="월별평균환율(미화)",VLOOKUP(MONTH(A3123),월별평균환율!$B$34:$D$45,2,0), IF(I3123="월별평균환율(현지화)",VLOOKUP(MONTH(A3123),월별평균환율!$B$34:$D$45,3,0)))))))</f>
        <v>I열의 환율적용방법 선택</v>
      </c>
      <c r="K3123" s="495">
        <f t="shared" si="48"/>
        <v>0</v>
      </c>
      <c r="L3123" s="491"/>
      <c r="M3123" s="496"/>
      <c r="N3123" s="496"/>
    </row>
    <row r="3124" spans="1:14" x14ac:dyDescent="0.3">
      <c r="A3124" s="490"/>
      <c r="B3124" s="490"/>
      <c r="C3124" s="673" t="e">
        <f>VLOOKUP(F3124,DB!$D$4:$G$403,4,FALSE)</f>
        <v>#N/A</v>
      </c>
      <c r="D3124" s="674" t="e">
        <f>VLOOKUP(F3124,DB!$D$4:$G$403,3,FALSE)</f>
        <v>#N/A</v>
      </c>
      <c r="E3124" s="675" t="e">
        <f>VLOOKUP(F3124,DB!$D$4:$G$403,2,FALSE)</f>
        <v>#N/A</v>
      </c>
      <c r="F3124" s="491"/>
      <c r="G3124" s="491"/>
      <c r="H3124" s="492"/>
      <c r="I3124" s="493"/>
      <c r="J3124" s="494" t="str">
        <f>IF(I3124="","I열의 환율적용방법 선택",IF(I3124="개별환율", "직접입력 하세요.", IF(OR(I3124="가중평균환율",I3124="송금환율"), "직접입력 하세요.", IF(I3124="원화집행", 1, IF(I3124="월별평균환율(미화)",VLOOKUP(MONTH(A3124),월별평균환율!$B$34:$D$45,2,0), IF(I3124="월별평균환율(현지화)",VLOOKUP(MONTH(A3124),월별평균환율!$B$34:$D$45,3,0)))))))</f>
        <v>I열의 환율적용방법 선택</v>
      </c>
      <c r="K3124" s="495">
        <f t="shared" si="48"/>
        <v>0</v>
      </c>
      <c r="L3124" s="491"/>
      <c r="M3124" s="496"/>
      <c r="N3124" s="496"/>
    </row>
    <row r="3125" spans="1:14" x14ac:dyDescent="0.3">
      <c r="A3125" s="490"/>
      <c r="B3125" s="490"/>
      <c r="C3125" s="673" t="e">
        <f>VLOOKUP(F3125,DB!$D$4:$G$403,4,FALSE)</f>
        <v>#N/A</v>
      </c>
      <c r="D3125" s="674" t="e">
        <f>VLOOKUP(F3125,DB!$D$4:$G$403,3,FALSE)</f>
        <v>#N/A</v>
      </c>
      <c r="E3125" s="675" t="e">
        <f>VLOOKUP(F3125,DB!$D$4:$G$403,2,FALSE)</f>
        <v>#N/A</v>
      </c>
      <c r="F3125" s="491"/>
      <c r="G3125" s="491"/>
      <c r="H3125" s="492"/>
      <c r="I3125" s="493"/>
      <c r="J3125" s="494" t="str">
        <f>IF(I3125="","I열의 환율적용방법 선택",IF(I3125="개별환율", "직접입력 하세요.", IF(OR(I3125="가중평균환율",I3125="송금환율"), "직접입력 하세요.", IF(I3125="원화집행", 1, IF(I3125="월별평균환율(미화)",VLOOKUP(MONTH(A3125),월별평균환율!$B$34:$D$45,2,0), IF(I3125="월별평균환율(현지화)",VLOOKUP(MONTH(A3125),월별평균환율!$B$34:$D$45,3,0)))))))</f>
        <v>I열의 환율적용방법 선택</v>
      </c>
      <c r="K3125" s="495">
        <f t="shared" si="48"/>
        <v>0</v>
      </c>
      <c r="L3125" s="491"/>
      <c r="M3125" s="496"/>
      <c r="N3125" s="496"/>
    </row>
    <row r="3126" spans="1:14" x14ac:dyDescent="0.3">
      <c r="A3126" s="490"/>
      <c r="B3126" s="490"/>
      <c r="C3126" s="673" t="e">
        <f>VLOOKUP(F3126,DB!$D$4:$G$403,4,FALSE)</f>
        <v>#N/A</v>
      </c>
      <c r="D3126" s="674" t="e">
        <f>VLOOKUP(F3126,DB!$D$4:$G$403,3,FALSE)</f>
        <v>#N/A</v>
      </c>
      <c r="E3126" s="675" t="e">
        <f>VLOOKUP(F3126,DB!$D$4:$G$403,2,FALSE)</f>
        <v>#N/A</v>
      </c>
      <c r="F3126" s="491"/>
      <c r="G3126" s="491"/>
      <c r="H3126" s="492"/>
      <c r="I3126" s="493"/>
      <c r="J3126" s="494" t="str">
        <f>IF(I3126="","I열의 환율적용방법 선택",IF(I3126="개별환율", "직접입력 하세요.", IF(OR(I3126="가중평균환율",I3126="송금환율"), "직접입력 하세요.", IF(I3126="원화집행", 1, IF(I3126="월별평균환율(미화)",VLOOKUP(MONTH(A3126),월별평균환율!$B$34:$D$45,2,0), IF(I3126="월별평균환율(현지화)",VLOOKUP(MONTH(A3126),월별평균환율!$B$34:$D$45,3,0)))))))</f>
        <v>I열의 환율적용방법 선택</v>
      </c>
      <c r="K3126" s="495">
        <f t="shared" si="48"/>
        <v>0</v>
      </c>
      <c r="L3126" s="491"/>
      <c r="M3126" s="496"/>
      <c r="N3126" s="496"/>
    </row>
    <row r="3127" spans="1:14" x14ac:dyDescent="0.3">
      <c r="A3127" s="490"/>
      <c r="B3127" s="490"/>
      <c r="C3127" s="673" t="e">
        <f>VLOOKUP(F3127,DB!$D$4:$G$403,4,FALSE)</f>
        <v>#N/A</v>
      </c>
      <c r="D3127" s="674" t="e">
        <f>VLOOKUP(F3127,DB!$D$4:$G$403,3,FALSE)</f>
        <v>#N/A</v>
      </c>
      <c r="E3127" s="675" t="e">
        <f>VLOOKUP(F3127,DB!$D$4:$G$403,2,FALSE)</f>
        <v>#N/A</v>
      </c>
      <c r="F3127" s="491"/>
      <c r="G3127" s="491"/>
      <c r="H3127" s="492"/>
      <c r="I3127" s="493"/>
      <c r="J3127" s="494" t="str">
        <f>IF(I3127="","I열의 환율적용방법 선택",IF(I3127="개별환율", "직접입력 하세요.", IF(OR(I3127="가중평균환율",I3127="송금환율"), "직접입력 하세요.", IF(I3127="원화집행", 1, IF(I3127="월별평균환율(미화)",VLOOKUP(MONTH(A3127),월별평균환율!$B$34:$D$45,2,0), IF(I3127="월별평균환율(현지화)",VLOOKUP(MONTH(A3127),월별평균환율!$B$34:$D$45,3,0)))))))</f>
        <v>I열의 환율적용방법 선택</v>
      </c>
      <c r="K3127" s="495">
        <f t="shared" si="48"/>
        <v>0</v>
      </c>
      <c r="L3127" s="491"/>
      <c r="M3127" s="496"/>
      <c r="N3127" s="496"/>
    </row>
    <row r="3128" spans="1:14" x14ac:dyDescent="0.3">
      <c r="A3128" s="490"/>
      <c r="B3128" s="490"/>
      <c r="C3128" s="673" t="e">
        <f>VLOOKUP(F3128,DB!$D$4:$G$403,4,FALSE)</f>
        <v>#N/A</v>
      </c>
      <c r="D3128" s="674" t="e">
        <f>VLOOKUP(F3128,DB!$D$4:$G$403,3,FALSE)</f>
        <v>#N/A</v>
      </c>
      <c r="E3128" s="675" t="e">
        <f>VLOOKUP(F3128,DB!$D$4:$G$403,2,FALSE)</f>
        <v>#N/A</v>
      </c>
      <c r="F3128" s="491"/>
      <c r="G3128" s="491"/>
      <c r="H3128" s="492"/>
      <c r="I3128" s="493"/>
      <c r="J3128" s="494" t="str">
        <f>IF(I3128="","I열의 환율적용방법 선택",IF(I3128="개별환율", "직접입력 하세요.", IF(OR(I3128="가중평균환율",I3128="송금환율"), "직접입력 하세요.", IF(I3128="원화집행", 1, IF(I3128="월별평균환율(미화)",VLOOKUP(MONTH(A3128),월별평균환율!$B$34:$D$45,2,0), IF(I3128="월별평균환율(현지화)",VLOOKUP(MONTH(A3128),월별평균환율!$B$34:$D$45,3,0)))))))</f>
        <v>I열의 환율적용방법 선택</v>
      </c>
      <c r="K3128" s="495">
        <f t="shared" si="48"/>
        <v>0</v>
      </c>
      <c r="L3128" s="491"/>
      <c r="M3128" s="496"/>
      <c r="N3128" s="496"/>
    </row>
    <row r="3129" spans="1:14" x14ac:dyDescent="0.3">
      <c r="A3129" s="490"/>
      <c r="B3129" s="490"/>
      <c r="C3129" s="673" t="e">
        <f>VLOOKUP(F3129,DB!$D$4:$G$403,4,FALSE)</f>
        <v>#N/A</v>
      </c>
      <c r="D3129" s="674" t="e">
        <f>VLOOKUP(F3129,DB!$D$4:$G$403,3,FALSE)</f>
        <v>#N/A</v>
      </c>
      <c r="E3129" s="675" t="e">
        <f>VLOOKUP(F3129,DB!$D$4:$G$403,2,FALSE)</f>
        <v>#N/A</v>
      </c>
      <c r="F3129" s="491"/>
      <c r="G3129" s="491"/>
      <c r="H3129" s="492"/>
      <c r="I3129" s="493"/>
      <c r="J3129" s="494" t="str">
        <f>IF(I3129="","I열의 환율적용방법 선택",IF(I3129="개별환율", "직접입력 하세요.", IF(OR(I3129="가중평균환율",I3129="송금환율"), "직접입력 하세요.", IF(I3129="원화집행", 1, IF(I3129="월별평균환율(미화)",VLOOKUP(MONTH(A3129),월별평균환율!$B$34:$D$45,2,0), IF(I3129="월별평균환율(현지화)",VLOOKUP(MONTH(A3129),월별평균환율!$B$34:$D$45,3,0)))))))</f>
        <v>I열의 환율적용방법 선택</v>
      </c>
      <c r="K3129" s="495">
        <f t="shared" si="48"/>
        <v>0</v>
      </c>
      <c r="L3129" s="491"/>
      <c r="M3129" s="496"/>
      <c r="N3129" s="496"/>
    </row>
    <row r="3130" spans="1:14" x14ac:dyDescent="0.3">
      <c r="A3130" s="490"/>
      <c r="B3130" s="490"/>
      <c r="C3130" s="673" t="e">
        <f>VLOOKUP(F3130,DB!$D$4:$G$403,4,FALSE)</f>
        <v>#N/A</v>
      </c>
      <c r="D3130" s="674" t="e">
        <f>VLOOKUP(F3130,DB!$D$4:$G$403,3,FALSE)</f>
        <v>#N/A</v>
      </c>
      <c r="E3130" s="675" t="e">
        <f>VLOOKUP(F3130,DB!$D$4:$G$403,2,FALSE)</f>
        <v>#N/A</v>
      </c>
      <c r="F3130" s="491"/>
      <c r="G3130" s="491"/>
      <c r="H3130" s="492"/>
      <c r="I3130" s="493"/>
      <c r="J3130" s="494" t="str">
        <f>IF(I3130="","I열의 환율적용방법 선택",IF(I3130="개별환율", "직접입력 하세요.", IF(OR(I3130="가중평균환율",I3130="송금환율"), "직접입력 하세요.", IF(I3130="원화집행", 1, IF(I3130="월별평균환율(미화)",VLOOKUP(MONTH(A3130),월별평균환율!$B$34:$D$45,2,0), IF(I3130="월별평균환율(현지화)",VLOOKUP(MONTH(A3130),월별평균환율!$B$34:$D$45,3,0)))))))</f>
        <v>I열의 환율적용방법 선택</v>
      </c>
      <c r="K3130" s="495">
        <f t="shared" si="48"/>
        <v>0</v>
      </c>
      <c r="L3130" s="491"/>
      <c r="M3130" s="496"/>
      <c r="N3130" s="496"/>
    </row>
    <row r="3131" spans="1:14" x14ac:dyDescent="0.3">
      <c r="A3131" s="490"/>
      <c r="B3131" s="490"/>
      <c r="C3131" s="673" t="e">
        <f>VLOOKUP(F3131,DB!$D$4:$G$403,4,FALSE)</f>
        <v>#N/A</v>
      </c>
      <c r="D3131" s="674" t="e">
        <f>VLOOKUP(F3131,DB!$D$4:$G$403,3,FALSE)</f>
        <v>#N/A</v>
      </c>
      <c r="E3131" s="675" t="e">
        <f>VLOOKUP(F3131,DB!$D$4:$G$403,2,FALSE)</f>
        <v>#N/A</v>
      </c>
      <c r="F3131" s="491"/>
      <c r="G3131" s="491"/>
      <c r="H3131" s="492"/>
      <c r="I3131" s="493"/>
      <c r="J3131" s="494" t="str">
        <f>IF(I3131="","I열의 환율적용방법 선택",IF(I3131="개별환율", "직접입력 하세요.", IF(OR(I3131="가중평균환율",I3131="송금환율"), "직접입력 하세요.", IF(I3131="원화집행", 1, IF(I3131="월별평균환율(미화)",VLOOKUP(MONTH(A3131),월별평균환율!$B$34:$D$45,2,0), IF(I3131="월별평균환율(현지화)",VLOOKUP(MONTH(A3131),월별평균환율!$B$34:$D$45,3,0)))))))</f>
        <v>I열의 환율적용방법 선택</v>
      </c>
      <c r="K3131" s="495">
        <f t="shared" si="48"/>
        <v>0</v>
      </c>
      <c r="L3131" s="491"/>
      <c r="M3131" s="496"/>
      <c r="N3131" s="496"/>
    </row>
    <row r="3132" spans="1:14" x14ac:dyDescent="0.3">
      <c r="A3132" s="490"/>
      <c r="B3132" s="490"/>
      <c r="C3132" s="673" t="e">
        <f>VLOOKUP(F3132,DB!$D$4:$G$403,4,FALSE)</f>
        <v>#N/A</v>
      </c>
      <c r="D3132" s="674" t="e">
        <f>VLOOKUP(F3132,DB!$D$4:$G$403,3,FALSE)</f>
        <v>#N/A</v>
      </c>
      <c r="E3132" s="675" t="e">
        <f>VLOOKUP(F3132,DB!$D$4:$G$403,2,FALSE)</f>
        <v>#N/A</v>
      </c>
      <c r="F3132" s="491"/>
      <c r="G3132" s="491"/>
      <c r="H3132" s="492"/>
      <c r="I3132" s="493"/>
      <c r="J3132" s="494" t="str">
        <f>IF(I3132="","I열의 환율적용방법 선택",IF(I3132="개별환율", "직접입력 하세요.", IF(OR(I3132="가중평균환율",I3132="송금환율"), "직접입력 하세요.", IF(I3132="원화집행", 1, IF(I3132="월별평균환율(미화)",VLOOKUP(MONTH(A3132),월별평균환율!$B$34:$D$45,2,0), IF(I3132="월별평균환율(현지화)",VLOOKUP(MONTH(A3132),월별평균환율!$B$34:$D$45,3,0)))))))</f>
        <v>I열의 환율적용방법 선택</v>
      </c>
      <c r="K3132" s="495">
        <f t="shared" si="48"/>
        <v>0</v>
      </c>
      <c r="L3132" s="491"/>
      <c r="M3132" s="496"/>
      <c r="N3132" s="496"/>
    </row>
    <row r="3133" spans="1:14" x14ac:dyDescent="0.3">
      <c r="A3133" s="490"/>
      <c r="B3133" s="490"/>
      <c r="C3133" s="673" t="e">
        <f>VLOOKUP(F3133,DB!$D$4:$G$403,4,FALSE)</f>
        <v>#N/A</v>
      </c>
      <c r="D3133" s="674" t="e">
        <f>VLOOKUP(F3133,DB!$D$4:$G$403,3,FALSE)</f>
        <v>#N/A</v>
      </c>
      <c r="E3133" s="675" t="e">
        <f>VLOOKUP(F3133,DB!$D$4:$G$403,2,FALSE)</f>
        <v>#N/A</v>
      </c>
      <c r="F3133" s="491"/>
      <c r="G3133" s="491"/>
      <c r="H3133" s="492"/>
      <c r="I3133" s="493"/>
      <c r="J3133" s="494" t="str">
        <f>IF(I3133="","I열의 환율적용방법 선택",IF(I3133="개별환율", "직접입력 하세요.", IF(OR(I3133="가중평균환율",I3133="송금환율"), "직접입력 하세요.", IF(I3133="원화집행", 1, IF(I3133="월별평균환율(미화)",VLOOKUP(MONTH(A3133),월별평균환율!$B$34:$D$45,2,0), IF(I3133="월별평균환율(현지화)",VLOOKUP(MONTH(A3133),월별평균환율!$B$34:$D$45,3,0)))))))</f>
        <v>I열의 환율적용방법 선택</v>
      </c>
      <c r="K3133" s="495">
        <f t="shared" si="48"/>
        <v>0</v>
      </c>
      <c r="L3133" s="491"/>
      <c r="M3133" s="496"/>
      <c r="N3133" s="496"/>
    </row>
    <row r="3134" spans="1:14" x14ac:dyDescent="0.3">
      <c r="A3134" s="490"/>
      <c r="B3134" s="490"/>
      <c r="C3134" s="673" t="e">
        <f>VLOOKUP(F3134,DB!$D$4:$G$403,4,FALSE)</f>
        <v>#N/A</v>
      </c>
      <c r="D3134" s="674" t="e">
        <f>VLOOKUP(F3134,DB!$D$4:$G$403,3,FALSE)</f>
        <v>#N/A</v>
      </c>
      <c r="E3134" s="675" t="e">
        <f>VLOOKUP(F3134,DB!$D$4:$G$403,2,FALSE)</f>
        <v>#N/A</v>
      </c>
      <c r="F3134" s="491"/>
      <c r="G3134" s="491"/>
      <c r="H3134" s="492"/>
      <c r="I3134" s="493"/>
      <c r="J3134" s="494" t="str">
        <f>IF(I3134="","I열의 환율적용방법 선택",IF(I3134="개별환율", "직접입력 하세요.", IF(OR(I3134="가중평균환율",I3134="송금환율"), "직접입력 하세요.", IF(I3134="원화집행", 1, IF(I3134="월별평균환율(미화)",VLOOKUP(MONTH(A3134),월별평균환율!$B$34:$D$45,2,0), IF(I3134="월별평균환율(현지화)",VLOOKUP(MONTH(A3134),월별평균환율!$B$34:$D$45,3,0)))))))</f>
        <v>I열의 환율적용방법 선택</v>
      </c>
      <c r="K3134" s="495">
        <f t="shared" si="48"/>
        <v>0</v>
      </c>
      <c r="L3134" s="491"/>
      <c r="M3134" s="496"/>
      <c r="N3134" s="496"/>
    </row>
    <row r="3135" spans="1:14" x14ac:dyDescent="0.3">
      <c r="A3135" s="490"/>
      <c r="B3135" s="490"/>
      <c r="C3135" s="673" t="e">
        <f>VLOOKUP(F3135,DB!$D$4:$G$403,4,FALSE)</f>
        <v>#N/A</v>
      </c>
      <c r="D3135" s="674" t="e">
        <f>VLOOKUP(F3135,DB!$D$4:$G$403,3,FALSE)</f>
        <v>#N/A</v>
      </c>
      <c r="E3135" s="675" t="e">
        <f>VLOOKUP(F3135,DB!$D$4:$G$403,2,FALSE)</f>
        <v>#N/A</v>
      </c>
      <c r="F3135" s="491"/>
      <c r="G3135" s="491"/>
      <c r="H3135" s="492"/>
      <c r="I3135" s="493"/>
      <c r="J3135" s="494" t="str">
        <f>IF(I3135="","I열의 환율적용방법 선택",IF(I3135="개별환율", "직접입력 하세요.", IF(OR(I3135="가중평균환율",I3135="송금환율"), "직접입력 하세요.", IF(I3135="원화집행", 1, IF(I3135="월별평균환율(미화)",VLOOKUP(MONTH(A3135),월별평균환율!$B$34:$D$45,2,0), IF(I3135="월별평균환율(현지화)",VLOOKUP(MONTH(A3135),월별평균환율!$B$34:$D$45,3,0)))))))</f>
        <v>I열의 환율적용방법 선택</v>
      </c>
      <c r="K3135" s="495">
        <f t="shared" si="48"/>
        <v>0</v>
      </c>
      <c r="L3135" s="491"/>
      <c r="M3135" s="496"/>
      <c r="N3135" s="496"/>
    </row>
    <row r="3136" spans="1:14" x14ac:dyDescent="0.3">
      <c r="A3136" s="490"/>
      <c r="B3136" s="490"/>
      <c r="C3136" s="673" t="e">
        <f>VLOOKUP(F3136,DB!$D$4:$G$403,4,FALSE)</f>
        <v>#N/A</v>
      </c>
      <c r="D3136" s="674" t="e">
        <f>VLOOKUP(F3136,DB!$D$4:$G$403,3,FALSE)</f>
        <v>#N/A</v>
      </c>
      <c r="E3136" s="675" t="e">
        <f>VLOOKUP(F3136,DB!$D$4:$G$403,2,FALSE)</f>
        <v>#N/A</v>
      </c>
      <c r="F3136" s="491"/>
      <c r="G3136" s="491"/>
      <c r="H3136" s="492"/>
      <c r="I3136" s="493"/>
      <c r="J3136" s="494" t="str">
        <f>IF(I3136="","I열의 환율적용방법 선택",IF(I3136="개별환율", "직접입력 하세요.", IF(OR(I3136="가중평균환율",I3136="송금환율"), "직접입력 하세요.", IF(I3136="원화집행", 1, IF(I3136="월별평균환율(미화)",VLOOKUP(MONTH(A3136),월별평균환율!$B$34:$D$45,2,0), IF(I3136="월별평균환율(현지화)",VLOOKUP(MONTH(A3136),월별평균환율!$B$34:$D$45,3,0)))))))</f>
        <v>I열의 환율적용방법 선택</v>
      </c>
      <c r="K3136" s="495">
        <f t="shared" si="48"/>
        <v>0</v>
      </c>
      <c r="L3136" s="491"/>
      <c r="M3136" s="496"/>
      <c r="N3136" s="496"/>
    </row>
    <row r="3137" spans="1:14" x14ac:dyDescent="0.3">
      <c r="A3137" s="490"/>
      <c r="B3137" s="490"/>
      <c r="C3137" s="673" t="e">
        <f>VLOOKUP(F3137,DB!$D$4:$G$403,4,FALSE)</f>
        <v>#N/A</v>
      </c>
      <c r="D3137" s="674" t="e">
        <f>VLOOKUP(F3137,DB!$D$4:$G$403,3,FALSE)</f>
        <v>#N/A</v>
      </c>
      <c r="E3137" s="675" t="e">
        <f>VLOOKUP(F3137,DB!$D$4:$G$403,2,FALSE)</f>
        <v>#N/A</v>
      </c>
      <c r="F3137" s="491"/>
      <c r="G3137" s="491"/>
      <c r="H3137" s="492"/>
      <c r="I3137" s="493"/>
      <c r="J3137" s="494" t="str">
        <f>IF(I3137="","I열의 환율적용방법 선택",IF(I3137="개별환율", "직접입력 하세요.", IF(OR(I3137="가중평균환율",I3137="송금환율"), "직접입력 하세요.", IF(I3137="원화집행", 1, IF(I3137="월별평균환율(미화)",VLOOKUP(MONTH(A3137),월별평균환율!$B$34:$D$45,2,0), IF(I3137="월별평균환율(현지화)",VLOOKUP(MONTH(A3137),월별평균환율!$B$34:$D$45,3,0)))))))</f>
        <v>I열의 환율적용방법 선택</v>
      </c>
      <c r="K3137" s="495">
        <f t="shared" si="48"/>
        <v>0</v>
      </c>
      <c r="L3137" s="491"/>
      <c r="M3137" s="496"/>
      <c r="N3137" s="496"/>
    </row>
    <row r="3138" spans="1:14" x14ac:dyDescent="0.3">
      <c r="A3138" s="490"/>
      <c r="B3138" s="490"/>
      <c r="C3138" s="673" t="e">
        <f>VLOOKUP(F3138,DB!$D$4:$G$403,4,FALSE)</f>
        <v>#N/A</v>
      </c>
      <c r="D3138" s="674" t="e">
        <f>VLOOKUP(F3138,DB!$D$4:$G$403,3,FALSE)</f>
        <v>#N/A</v>
      </c>
      <c r="E3138" s="675" t="e">
        <f>VLOOKUP(F3138,DB!$D$4:$G$403,2,FALSE)</f>
        <v>#N/A</v>
      </c>
      <c r="F3138" s="491"/>
      <c r="G3138" s="491"/>
      <c r="H3138" s="492"/>
      <c r="I3138" s="493"/>
      <c r="J3138" s="494" t="str">
        <f>IF(I3138="","I열의 환율적용방법 선택",IF(I3138="개별환율", "직접입력 하세요.", IF(OR(I3138="가중평균환율",I3138="송금환율"), "직접입력 하세요.", IF(I3138="원화집행", 1, IF(I3138="월별평균환율(미화)",VLOOKUP(MONTH(A3138),월별평균환율!$B$34:$D$45,2,0), IF(I3138="월별평균환율(현지화)",VLOOKUP(MONTH(A3138),월별평균환율!$B$34:$D$45,3,0)))))))</f>
        <v>I열의 환율적용방법 선택</v>
      </c>
      <c r="K3138" s="495">
        <f t="shared" si="48"/>
        <v>0</v>
      </c>
      <c r="L3138" s="491"/>
      <c r="M3138" s="496"/>
      <c r="N3138" s="496"/>
    </row>
    <row r="3139" spans="1:14" x14ac:dyDescent="0.3">
      <c r="A3139" s="490"/>
      <c r="B3139" s="490"/>
      <c r="C3139" s="673" t="e">
        <f>VLOOKUP(F3139,DB!$D$4:$G$403,4,FALSE)</f>
        <v>#N/A</v>
      </c>
      <c r="D3139" s="674" t="e">
        <f>VLOOKUP(F3139,DB!$D$4:$G$403,3,FALSE)</f>
        <v>#N/A</v>
      </c>
      <c r="E3139" s="675" t="e">
        <f>VLOOKUP(F3139,DB!$D$4:$G$403,2,FALSE)</f>
        <v>#N/A</v>
      </c>
      <c r="F3139" s="491"/>
      <c r="G3139" s="491"/>
      <c r="H3139" s="492"/>
      <c r="I3139" s="493"/>
      <c r="J3139" s="494" t="str">
        <f>IF(I3139="","I열의 환율적용방법 선택",IF(I3139="개별환율", "직접입력 하세요.", IF(OR(I3139="가중평균환율",I3139="송금환율"), "직접입력 하세요.", IF(I3139="원화집행", 1, IF(I3139="월별평균환율(미화)",VLOOKUP(MONTH(A3139),월별평균환율!$B$34:$D$45,2,0), IF(I3139="월별평균환율(현지화)",VLOOKUP(MONTH(A3139),월별평균환율!$B$34:$D$45,3,0)))))))</f>
        <v>I열의 환율적용방법 선택</v>
      </c>
      <c r="K3139" s="495">
        <f t="shared" si="48"/>
        <v>0</v>
      </c>
      <c r="L3139" s="491"/>
      <c r="M3139" s="496"/>
      <c r="N3139" s="496"/>
    </row>
    <row r="3140" spans="1:14" x14ac:dyDescent="0.3">
      <c r="A3140" s="490"/>
      <c r="B3140" s="490"/>
      <c r="C3140" s="673" t="e">
        <f>VLOOKUP(F3140,DB!$D$4:$G$403,4,FALSE)</f>
        <v>#N/A</v>
      </c>
      <c r="D3140" s="674" t="e">
        <f>VLOOKUP(F3140,DB!$D$4:$G$403,3,FALSE)</f>
        <v>#N/A</v>
      </c>
      <c r="E3140" s="675" t="e">
        <f>VLOOKUP(F3140,DB!$D$4:$G$403,2,FALSE)</f>
        <v>#N/A</v>
      </c>
      <c r="F3140" s="491"/>
      <c r="G3140" s="491"/>
      <c r="H3140" s="492"/>
      <c r="I3140" s="493"/>
      <c r="J3140" s="494" t="str">
        <f>IF(I3140="","I열의 환율적용방법 선택",IF(I3140="개별환율", "직접입력 하세요.", IF(OR(I3140="가중평균환율",I3140="송금환율"), "직접입력 하세요.", IF(I3140="원화집행", 1, IF(I3140="월별평균환율(미화)",VLOOKUP(MONTH(A3140),월별평균환율!$B$34:$D$45,2,0), IF(I3140="월별평균환율(현지화)",VLOOKUP(MONTH(A3140),월별평균환율!$B$34:$D$45,3,0)))))))</f>
        <v>I열의 환율적용방법 선택</v>
      </c>
      <c r="K3140" s="495">
        <f t="shared" si="48"/>
        <v>0</v>
      </c>
      <c r="L3140" s="491"/>
      <c r="M3140" s="496"/>
      <c r="N3140" s="496"/>
    </row>
    <row r="3141" spans="1:14" x14ac:dyDescent="0.3">
      <c r="A3141" s="490"/>
      <c r="B3141" s="490"/>
      <c r="C3141" s="673" t="e">
        <f>VLOOKUP(F3141,DB!$D$4:$G$403,4,FALSE)</f>
        <v>#N/A</v>
      </c>
      <c r="D3141" s="674" t="e">
        <f>VLOOKUP(F3141,DB!$D$4:$G$403,3,FALSE)</f>
        <v>#N/A</v>
      </c>
      <c r="E3141" s="675" t="e">
        <f>VLOOKUP(F3141,DB!$D$4:$G$403,2,FALSE)</f>
        <v>#N/A</v>
      </c>
      <c r="F3141" s="491"/>
      <c r="G3141" s="491"/>
      <c r="H3141" s="492"/>
      <c r="I3141" s="493"/>
      <c r="J3141" s="494" t="str">
        <f>IF(I3141="","I열의 환율적용방법 선택",IF(I3141="개별환율", "직접입력 하세요.", IF(OR(I3141="가중평균환율",I3141="송금환율"), "직접입력 하세요.", IF(I3141="원화집행", 1, IF(I3141="월별평균환율(미화)",VLOOKUP(MONTH(A3141),월별평균환율!$B$34:$D$45,2,0), IF(I3141="월별평균환율(현지화)",VLOOKUP(MONTH(A3141),월별평균환율!$B$34:$D$45,3,0)))))))</f>
        <v>I열의 환율적용방법 선택</v>
      </c>
      <c r="K3141" s="495">
        <f t="shared" ref="K3141:K3204" si="49">IFERROR(ROUND(H3141*J3141, 0),0)</f>
        <v>0</v>
      </c>
      <c r="L3141" s="491"/>
      <c r="M3141" s="496"/>
      <c r="N3141" s="496"/>
    </row>
    <row r="3142" spans="1:14" x14ac:dyDescent="0.3">
      <c r="A3142" s="490"/>
      <c r="B3142" s="490"/>
      <c r="C3142" s="673" t="e">
        <f>VLOOKUP(F3142,DB!$D$4:$G$403,4,FALSE)</f>
        <v>#N/A</v>
      </c>
      <c r="D3142" s="674" t="e">
        <f>VLOOKUP(F3142,DB!$D$4:$G$403,3,FALSE)</f>
        <v>#N/A</v>
      </c>
      <c r="E3142" s="675" t="e">
        <f>VLOOKUP(F3142,DB!$D$4:$G$403,2,FALSE)</f>
        <v>#N/A</v>
      </c>
      <c r="F3142" s="491"/>
      <c r="G3142" s="491"/>
      <c r="H3142" s="492"/>
      <c r="I3142" s="493"/>
      <c r="J3142" s="494" t="str">
        <f>IF(I3142="","I열의 환율적용방법 선택",IF(I3142="개별환율", "직접입력 하세요.", IF(OR(I3142="가중평균환율",I3142="송금환율"), "직접입력 하세요.", IF(I3142="원화집행", 1, IF(I3142="월별평균환율(미화)",VLOOKUP(MONTH(A3142),월별평균환율!$B$34:$D$45,2,0), IF(I3142="월별평균환율(현지화)",VLOOKUP(MONTH(A3142),월별평균환율!$B$34:$D$45,3,0)))))))</f>
        <v>I열의 환율적용방법 선택</v>
      </c>
      <c r="K3142" s="495">
        <f t="shared" si="49"/>
        <v>0</v>
      </c>
      <c r="L3142" s="491"/>
      <c r="M3142" s="496"/>
      <c r="N3142" s="496"/>
    </row>
    <row r="3143" spans="1:14" x14ac:dyDescent="0.3">
      <c r="A3143" s="490"/>
      <c r="B3143" s="490"/>
      <c r="C3143" s="673" t="e">
        <f>VLOOKUP(F3143,DB!$D$4:$G$403,4,FALSE)</f>
        <v>#N/A</v>
      </c>
      <c r="D3143" s="674" t="e">
        <f>VLOOKUP(F3143,DB!$D$4:$G$403,3,FALSE)</f>
        <v>#N/A</v>
      </c>
      <c r="E3143" s="675" t="e">
        <f>VLOOKUP(F3143,DB!$D$4:$G$403,2,FALSE)</f>
        <v>#N/A</v>
      </c>
      <c r="F3143" s="491"/>
      <c r="G3143" s="491"/>
      <c r="H3143" s="492"/>
      <c r="I3143" s="493"/>
      <c r="J3143" s="494" t="str">
        <f>IF(I3143="","I열의 환율적용방법 선택",IF(I3143="개별환율", "직접입력 하세요.", IF(OR(I3143="가중평균환율",I3143="송금환율"), "직접입력 하세요.", IF(I3143="원화집행", 1, IF(I3143="월별평균환율(미화)",VLOOKUP(MONTH(A3143),월별평균환율!$B$34:$D$45,2,0), IF(I3143="월별평균환율(현지화)",VLOOKUP(MONTH(A3143),월별평균환율!$B$34:$D$45,3,0)))))))</f>
        <v>I열의 환율적용방법 선택</v>
      </c>
      <c r="K3143" s="495">
        <f t="shared" si="49"/>
        <v>0</v>
      </c>
      <c r="L3143" s="491"/>
      <c r="M3143" s="496"/>
      <c r="N3143" s="496"/>
    </row>
    <row r="3144" spans="1:14" x14ac:dyDescent="0.3">
      <c r="A3144" s="490"/>
      <c r="B3144" s="490"/>
      <c r="C3144" s="673" t="e">
        <f>VLOOKUP(F3144,DB!$D$4:$G$403,4,FALSE)</f>
        <v>#N/A</v>
      </c>
      <c r="D3144" s="674" t="e">
        <f>VLOOKUP(F3144,DB!$D$4:$G$403,3,FALSE)</f>
        <v>#N/A</v>
      </c>
      <c r="E3144" s="675" t="e">
        <f>VLOOKUP(F3144,DB!$D$4:$G$403,2,FALSE)</f>
        <v>#N/A</v>
      </c>
      <c r="F3144" s="491"/>
      <c r="G3144" s="491"/>
      <c r="H3144" s="492"/>
      <c r="I3144" s="493"/>
      <c r="J3144" s="494" t="str">
        <f>IF(I3144="","I열의 환율적용방법 선택",IF(I3144="개별환율", "직접입력 하세요.", IF(OR(I3144="가중평균환율",I3144="송금환율"), "직접입력 하세요.", IF(I3144="원화집행", 1, IF(I3144="월별평균환율(미화)",VLOOKUP(MONTH(A3144),월별평균환율!$B$34:$D$45,2,0), IF(I3144="월별평균환율(현지화)",VLOOKUP(MONTH(A3144),월별평균환율!$B$34:$D$45,3,0)))))))</f>
        <v>I열의 환율적용방법 선택</v>
      </c>
      <c r="K3144" s="495">
        <f t="shared" si="49"/>
        <v>0</v>
      </c>
      <c r="L3144" s="491"/>
      <c r="M3144" s="496"/>
      <c r="N3144" s="496"/>
    </row>
    <row r="3145" spans="1:14" x14ac:dyDescent="0.3">
      <c r="A3145" s="490"/>
      <c r="B3145" s="490"/>
      <c r="C3145" s="673" t="e">
        <f>VLOOKUP(F3145,DB!$D$4:$G$403,4,FALSE)</f>
        <v>#N/A</v>
      </c>
      <c r="D3145" s="674" t="e">
        <f>VLOOKUP(F3145,DB!$D$4:$G$403,3,FALSE)</f>
        <v>#N/A</v>
      </c>
      <c r="E3145" s="675" t="e">
        <f>VLOOKUP(F3145,DB!$D$4:$G$403,2,FALSE)</f>
        <v>#N/A</v>
      </c>
      <c r="F3145" s="491"/>
      <c r="G3145" s="491"/>
      <c r="H3145" s="492"/>
      <c r="I3145" s="493"/>
      <c r="J3145" s="494" t="str">
        <f>IF(I3145="","I열의 환율적용방법 선택",IF(I3145="개별환율", "직접입력 하세요.", IF(OR(I3145="가중평균환율",I3145="송금환율"), "직접입력 하세요.", IF(I3145="원화집행", 1, IF(I3145="월별평균환율(미화)",VLOOKUP(MONTH(A3145),월별평균환율!$B$34:$D$45,2,0), IF(I3145="월별평균환율(현지화)",VLOOKUP(MONTH(A3145),월별평균환율!$B$34:$D$45,3,0)))))))</f>
        <v>I열의 환율적용방법 선택</v>
      </c>
      <c r="K3145" s="495">
        <f t="shared" si="49"/>
        <v>0</v>
      </c>
      <c r="L3145" s="491"/>
      <c r="M3145" s="496"/>
      <c r="N3145" s="496"/>
    </row>
    <row r="3146" spans="1:14" x14ac:dyDescent="0.3">
      <c r="A3146" s="490"/>
      <c r="B3146" s="490"/>
      <c r="C3146" s="673" t="e">
        <f>VLOOKUP(F3146,DB!$D$4:$G$403,4,FALSE)</f>
        <v>#N/A</v>
      </c>
      <c r="D3146" s="674" t="e">
        <f>VLOOKUP(F3146,DB!$D$4:$G$403,3,FALSE)</f>
        <v>#N/A</v>
      </c>
      <c r="E3146" s="675" t="e">
        <f>VLOOKUP(F3146,DB!$D$4:$G$403,2,FALSE)</f>
        <v>#N/A</v>
      </c>
      <c r="F3146" s="491"/>
      <c r="G3146" s="491"/>
      <c r="H3146" s="492"/>
      <c r="I3146" s="493"/>
      <c r="J3146" s="494" t="str">
        <f>IF(I3146="","I열의 환율적용방법 선택",IF(I3146="개별환율", "직접입력 하세요.", IF(OR(I3146="가중평균환율",I3146="송금환율"), "직접입력 하세요.", IF(I3146="원화집행", 1, IF(I3146="월별평균환율(미화)",VLOOKUP(MONTH(A3146),월별평균환율!$B$34:$D$45,2,0), IF(I3146="월별평균환율(현지화)",VLOOKUP(MONTH(A3146),월별평균환율!$B$34:$D$45,3,0)))))))</f>
        <v>I열의 환율적용방법 선택</v>
      </c>
      <c r="K3146" s="495">
        <f t="shared" si="49"/>
        <v>0</v>
      </c>
      <c r="L3146" s="491"/>
      <c r="M3146" s="496"/>
      <c r="N3146" s="496"/>
    </row>
    <row r="3147" spans="1:14" x14ac:dyDescent="0.3">
      <c r="A3147" s="490"/>
      <c r="B3147" s="490"/>
      <c r="C3147" s="673" t="e">
        <f>VLOOKUP(F3147,DB!$D$4:$G$403,4,FALSE)</f>
        <v>#N/A</v>
      </c>
      <c r="D3147" s="674" t="e">
        <f>VLOOKUP(F3147,DB!$D$4:$G$403,3,FALSE)</f>
        <v>#N/A</v>
      </c>
      <c r="E3147" s="675" t="e">
        <f>VLOOKUP(F3147,DB!$D$4:$G$403,2,FALSE)</f>
        <v>#N/A</v>
      </c>
      <c r="F3147" s="491"/>
      <c r="G3147" s="491"/>
      <c r="H3147" s="492"/>
      <c r="I3147" s="493"/>
      <c r="J3147" s="494" t="str">
        <f>IF(I3147="","I열의 환율적용방법 선택",IF(I3147="개별환율", "직접입력 하세요.", IF(OR(I3147="가중평균환율",I3147="송금환율"), "직접입력 하세요.", IF(I3147="원화집행", 1, IF(I3147="월별평균환율(미화)",VLOOKUP(MONTH(A3147),월별평균환율!$B$34:$D$45,2,0), IF(I3147="월별평균환율(현지화)",VLOOKUP(MONTH(A3147),월별평균환율!$B$34:$D$45,3,0)))))))</f>
        <v>I열의 환율적용방법 선택</v>
      </c>
      <c r="K3147" s="495">
        <f t="shared" si="49"/>
        <v>0</v>
      </c>
      <c r="L3147" s="491"/>
      <c r="M3147" s="496"/>
      <c r="N3147" s="496"/>
    </row>
    <row r="3148" spans="1:14" x14ac:dyDescent="0.3">
      <c r="A3148" s="490"/>
      <c r="B3148" s="490"/>
      <c r="C3148" s="673" t="e">
        <f>VLOOKUP(F3148,DB!$D$4:$G$403,4,FALSE)</f>
        <v>#N/A</v>
      </c>
      <c r="D3148" s="674" t="e">
        <f>VLOOKUP(F3148,DB!$D$4:$G$403,3,FALSE)</f>
        <v>#N/A</v>
      </c>
      <c r="E3148" s="675" t="e">
        <f>VLOOKUP(F3148,DB!$D$4:$G$403,2,FALSE)</f>
        <v>#N/A</v>
      </c>
      <c r="F3148" s="491"/>
      <c r="G3148" s="491"/>
      <c r="H3148" s="492"/>
      <c r="I3148" s="493"/>
      <c r="J3148" s="494" t="str">
        <f>IF(I3148="","I열의 환율적용방법 선택",IF(I3148="개별환율", "직접입력 하세요.", IF(OR(I3148="가중평균환율",I3148="송금환율"), "직접입력 하세요.", IF(I3148="원화집행", 1, IF(I3148="월별평균환율(미화)",VLOOKUP(MONTH(A3148),월별평균환율!$B$34:$D$45,2,0), IF(I3148="월별평균환율(현지화)",VLOOKUP(MONTH(A3148),월별평균환율!$B$34:$D$45,3,0)))))))</f>
        <v>I열의 환율적용방법 선택</v>
      </c>
      <c r="K3148" s="495">
        <f t="shared" si="49"/>
        <v>0</v>
      </c>
      <c r="L3148" s="491"/>
      <c r="M3148" s="496"/>
      <c r="N3148" s="496"/>
    </row>
    <row r="3149" spans="1:14" x14ac:dyDescent="0.3">
      <c r="A3149" s="490"/>
      <c r="B3149" s="490"/>
      <c r="C3149" s="673" t="e">
        <f>VLOOKUP(F3149,DB!$D$4:$G$403,4,FALSE)</f>
        <v>#N/A</v>
      </c>
      <c r="D3149" s="674" t="e">
        <f>VLOOKUP(F3149,DB!$D$4:$G$403,3,FALSE)</f>
        <v>#N/A</v>
      </c>
      <c r="E3149" s="675" t="e">
        <f>VLOOKUP(F3149,DB!$D$4:$G$403,2,FALSE)</f>
        <v>#N/A</v>
      </c>
      <c r="F3149" s="491"/>
      <c r="G3149" s="491"/>
      <c r="H3149" s="492"/>
      <c r="I3149" s="493"/>
      <c r="J3149" s="494" t="str">
        <f>IF(I3149="","I열의 환율적용방법 선택",IF(I3149="개별환율", "직접입력 하세요.", IF(OR(I3149="가중평균환율",I3149="송금환율"), "직접입력 하세요.", IF(I3149="원화집행", 1, IF(I3149="월별평균환율(미화)",VLOOKUP(MONTH(A3149),월별평균환율!$B$34:$D$45,2,0), IF(I3149="월별평균환율(현지화)",VLOOKUP(MONTH(A3149),월별평균환율!$B$34:$D$45,3,0)))))))</f>
        <v>I열의 환율적용방법 선택</v>
      </c>
      <c r="K3149" s="495">
        <f t="shared" si="49"/>
        <v>0</v>
      </c>
      <c r="L3149" s="491"/>
      <c r="M3149" s="496"/>
      <c r="N3149" s="496"/>
    </row>
    <row r="3150" spans="1:14" x14ac:dyDescent="0.3">
      <c r="A3150" s="490"/>
      <c r="B3150" s="490"/>
      <c r="C3150" s="673" t="e">
        <f>VLOOKUP(F3150,DB!$D$4:$G$403,4,FALSE)</f>
        <v>#N/A</v>
      </c>
      <c r="D3150" s="674" t="e">
        <f>VLOOKUP(F3150,DB!$D$4:$G$403,3,FALSE)</f>
        <v>#N/A</v>
      </c>
      <c r="E3150" s="675" t="e">
        <f>VLOOKUP(F3150,DB!$D$4:$G$403,2,FALSE)</f>
        <v>#N/A</v>
      </c>
      <c r="F3150" s="491"/>
      <c r="G3150" s="491"/>
      <c r="H3150" s="492"/>
      <c r="I3150" s="493"/>
      <c r="J3150" s="494" t="str">
        <f>IF(I3150="","I열의 환율적용방법 선택",IF(I3150="개별환율", "직접입력 하세요.", IF(OR(I3150="가중평균환율",I3150="송금환율"), "직접입력 하세요.", IF(I3150="원화집행", 1, IF(I3150="월별평균환율(미화)",VLOOKUP(MONTH(A3150),월별평균환율!$B$34:$D$45,2,0), IF(I3150="월별평균환율(현지화)",VLOOKUP(MONTH(A3150),월별평균환율!$B$34:$D$45,3,0)))))))</f>
        <v>I열의 환율적용방법 선택</v>
      </c>
      <c r="K3150" s="495">
        <f t="shared" si="49"/>
        <v>0</v>
      </c>
      <c r="L3150" s="491"/>
      <c r="M3150" s="496"/>
      <c r="N3150" s="496"/>
    </row>
    <row r="3151" spans="1:14" x14ac:dyDescent="0.3">
      <c r="A3151" s="490"/>
      <c r="B3151" s="490"/>
      <c r="C3151" s="673" t="e">
        <f>VLOOKUP(F3151,DB!$D$4:$G$403,4,FALSE)</f>
        <v>#N/A</v>
      </c>
      <c r="D3151" s="674" t="e">
        <f>VLOOKUP(F3151,DB!$D$4:$G$403,3,FALSE)</f>
        <v>#N/A</v>
      </c>
      <c r="E3151" s="675" t="e">
        <f>VLOOKUP(F3151,DB!$D$4:$G$403,2,FALSE)</f>
        <v>#N/A</v>
      </c>
      <c r="F3151" s="491"/>
      <c r="G3151" s="491"/>
      <c r="H3151" s="492"/>
      <c r="I3151" s="493"/>
      <c r="J3151" s="494" t="str">
        <f>IF(I3151="","I열의 환율적용방법 선택",IF(I3151="개별환율", "직접입력 하세요.", IF(OR(I3151="가중평균환율",I3151="송금환율"), "직접입력 하세요.", IF(I3151="원화집행", 1, IF(I3151="월별평균환율(미화)",VLOOKUP(MONTH(A3151),월별평균환율!$B$34:$D$45,2,0), IF(I3151="월별평균환율(현지화)",VLOOKUP(MONTH(A3151),월별평균환율!$B$34:$D$45,3,0)))))))</f>
        <v>I열의 환율적용방법 선택</v>
      </c>
      <c r="K3151" s="495">
        <f t="shared" si="49"/>
        <v>0</v>
      </c>
      <c r="L3151" s="491"/>
      <c r="M3151" s="496"/>
      <c r="N3151" s="496"/>
    </row>
    <row r="3152" spans="1:14" x14ac:dyDescent="0.3">
      <c r="A3152" s="490"/>
      <c r="B3152" s="490"/>
      <c r="C3152" s="673" t="e">
        <f>VLOOKUP(F3152,DB!$D$4:$G$403,4,FALSE)</f>
        <v>#N/A</v>
      </c>
      <c r="D3152" s="674" t="e">
        <f>VLOOKUP(F3152,DB!$D$4:$G$403,3,FALSE)</f>
        <v>#N/A</v>
      </c>
      <c r="E3152" s="675" t="e">
        <f>VLOOKUP(F3152,DB!$D$4:$G$403,2,FALSE)</f>
        <v>#N/A</v>
      </c>
      <c r="F3152" s="491"/>
      <c r="G3152" s="491"/>
      <c r="H3152" s="492"/>
      <c r="I3152" s="493"/>
      <c r="J3152" s="494" t="str">
        <f>IF(I3152="","I열의 환율적용방법 선택",IF(I3152="개별환율", "직접입력 하세요.", IF(OR(I3152="가중평균환율",I3152="송금환율"), "직접입력 하세요.", IF(I3152="원화집행", 1, IF(I3152="월별평균환율(미화)",VLOOKUP(MONTH(A3152),월별평균환율!$B$34:$D$45,2,0), IF(I3152="월별평균환율(현지화)",VLOOKUP(MONTH(A3152),월별평균환율!$B$34:$D$45,3,0)))))))</f>
        <v>I열의 환율적용방법 선택</v>
      </c>
      <c r="K3152" s="495">
        <f t="shared" si="49"/>
        <v>0</v>
      </c>
      <c r="L3152" s="491"/>
      <c r="M3152" s="496"/>
      <c r="N3152" s="496"/>
    </row>
    <row r="3153" spans="1:14" x14ac:dyDescent="0.3">
      <c r="A3153" s="490"/>
      <c r="B3153" s="490"/>
      <c r="C3153" s="673" t="e">
        <f>VLOOKUP(F3153,DB!$D$4:$G$403,4,FALSE)</f>
        <v>#N/A</v>
      </c>
      <c r="D3153" s="674" t="e">
        <f>VLOOKUP(F3153,DB!$D$4:$G$403,3,FALSE)</f>
        <v>#N/A</v>
      </c>
      <c r="E3153" s="675" t="e">
        <f>VLOOKUP(F3153,DB!$D$4:$G$403,2,FALSE)</f>
        <v>#N/A</v>
      </c>
      <c r="F3153" s="491"/>
      <c r="G3153" s="491"/>
      <c r="H3153" s="492"/>
      <c r="I3153" s="493"/>
      <c r="J3153" s="494" t="str">
        <f>IF(I3153="","I열의 환율적용방법 선택",IF(I3153="개별환율", "직접입력 하세요.", IF(OR(I3153="가중평균환율",I3153="송금환율"), "직접입력 하세요.", IF(I3153="원화집행", 1, IF(I3153="월별평균환율(미화)",VLOOKUP(MONTH(A3153),월별평균환율!$B$34:$D$45,2,0), IF(I3153="월별평균환율(현지화)",VLOOKUP(MONTH(A3153),월별평균환율!$B$34:$D$45,3,0)))))))</f>
        <v>I열의 환율적용방법 선택</v>
      </c>
      <c r="K3153" s="495">
        <f t="shared" si="49"/>
        <v>0</v>
      </c>
      <c r="L3153" s="491"/>
      <c r="M3153" s="496"/>
      <c r="N3153" s="496"/>
    </row>
    <row r="3154" spans="1:14" x14ac:dyDescent="0.3">
      <c r="A3154" s="490"/>
      <c r="B3154" s="490"/>
      <c r="C3154" s="673" t="e">
        <f>VLOOKUP(F3154,DB!$D$4:$G$403,4,FALSE)</f>
        <v>#N/A</v>
      </c>
      <c r="D3154" s="674" t="e">
        <f>VLOOKUP(F3154,DB!$D$4:$G$403,3,FALSE)</f>
        <v>#N/A</v>
      </c>
      <c r="E3154" s="675" t="e">
        <f>VLOOKUP(F3154,DB!$D$4:$G$403,2,FALSE)</f>
        <v>#N/A</v>
      </c>
      <c r="F3154" s="491"/>
      <c r="G3154" s="491"/>
      <c r="H3154" s="492"/>
      <c r="I3154" s="493"/>
      <c r="J3154" s="494" t="str">
        <f>IF(I3154="","I열의 환율적용방법 선택",IF(I3154="개별환율", "직접입력 하세요.", IF(OR(I3154="가중평균환율",I3154="송금환율"), "직접입력 하세요.", IF(I3154="원화집행", 1, IF(I3154="월별평균환율(미화)",VLOOKUP(MONTH(A3154),월별평균환율!$B$34:$D$45,2,0), IF(I3154="월별평균환율(현지화)",VLOOKUP(MONTH(A3154),월별평균환율!$B$34:$D$45,3,0)))))))</f>
        <v>I열의 환율적용방법 선택</v>
      </c>
      <c r="K3154" s="495">
        <f t="shared" si="49"/>
        <v>0</v>
      </c>
      <c r="L3154" s="491"/>
      <c r="M3154" s="496"/>
      <c r="N3154" s="496"/>
    </row>
    <row r="3155" spans="1:14" x14ac:dyDescent="0.3">
      <c r="A3155" s="490"/>
      <c r="B3155" s="490"/>
      <c r="C3155" s="673" t="e">
        <f>VLOOKUP(F3155,DB!$D$4:$G$403,4,FALSE)</f>
        <v>#N/A</v>
      </c>
      <c r="D3155" s="674" t="e">
        <f>VLOOKUP(F3155,DB!$D$4:$G$403,3,FALSE)</f>
        <v>#N/A</v>
      </c>
      <c r="E3155" s="675" t="e">
        <f>VLOOKUP(F3155,DB!$D$4:$G$403,2,FALSE)</f>
        <v>#N/A</v>
      </c>
      <c r="F3155" s="491"/>
      <c r="G3155" s="491"/>
      <c r="H3155" s="492"/>
      <c r="I3155" s="493"/>
      <c r="J3155" s="494" t="str">
        <f>IF(I3155="","I열의 환율적용방법 선택",IF(I3155="개별환율", "직접입력 하세요.", IF(OR(I3155="가중평균환율",I3155="송금환율"), "직접입력 하세요.", IF(I3155="원화집행", 1, IF(I3155="월별평균환율(미화)",VLOOKUP(MONTH(A3155),월별평균환율!$B$34:$D$45,2,0), IF(I3155="월별평균환율(현지화)",VLOOKUP(MONTH(A3155),월별평균환율!$B$34:$D$45,3,0)))))))</f>
        <v>I열의 환율적용방법 선택</v>
      </c>
      <c r="K3155" s="495">
        <f t="shared" si="49"/>
        <v>0</v>
      </c>
      <c r="L3155" s="491"/>
      <c r="M3155" s="496"/>
      <c r="N3155" s="496"/>
    </row>
    <row r="3156" spans="1:14" x14ac:dyDescent="0.3">
      <c r="A3156" s="490"/>
      <c r="B3156" s="490"/>
      <c r="C3156" s="673" t="e">
        <f>VLOOKUP(F3156,DB!$D$4:$G$403,4,FALSE)</f>
        <v>#N/A</v>
      </c>
      <c r="D3156" s="674" t="e">
        <f>VLOOKUP(F3156,DB!$D$4:$G$403,3,FALSE)</f>
        <v>#N/A</v>
      </c>
      <c r="E3156" s="675" t="e">
        <f>VLOOKUP(F3156,DB!$D$4:$G$403,2,FALSE)</f>
        <v>#N/A</v>
      </c>
      <c r="F3156" s="491"/>
      <c r="G3156" s="491"/>
      <c r="H3156" s="492"/>
      <c r="I3156" s="493"/>
      <c r="J3156" s="494" t="str">
        <f>IF(I3156="","I열의 환율적용방법 선택",IF(I3156="개별환율", "직접입력 하세요.", IF(OR(I3156="가중평균환율",I3156="송금환율"), "직접입력 하세요.", IF(I3156="원화집행", 1, IF(I3156="월별평균환율(미화)",VLOOKUP(MONTH(A3156),월별평균환율!$B$34:$D$45,2,0), IF(I3156="월별평균환율(현지화)",VLOOKUP(MONTH(A3156),월별평균환율!$B$34:$D$45,3,0)))))))</f>
        <v>I열의 환율적용방법 선택</v>
      </c>
      <c r="K3156" s="495">
        <f t="shared" si="49"/>
        <v>0</v>
      </c>
      <c r="L3156" s="491"/>
      <c r="M3156" s="496"/>
      <c r="N3156" s="496"/>
    </row>
    <row r="3157" spans="1:14" x14ac:dyDescent="0.3">
      <c r="A3157" s="490"/>
      <c r="B3157" s="490"/>
      <c r="C3157" s="673" t="e">
        <f>VLOOKUP(F3157,DB!$D$4:$G$403,4,FALSE)</f>
        <v>#N/A</v>
      </c>
      <c r="D3157" s="674" t="e">
        <f>VLOOKUP(F3157,DB!$D$4:$G$403,3,FALSE)</f>
        <v>#N/A</v>
      </c>
      <c r="E3157" s="675" t="e">
        <f>VLOOKUP(F3157,DB!$D$4:$G$403,2,FALSE)</f>
        <v>#N/A</v>
      </c>
      <c r="F3157" s="491"/>
      <c r="G3157" s="491"/>
      <c r="H3157" s="492"/>
      <c r="I3157" s="493"/>
      <c r="J3157" s="494" t="str">
        <f>IF(I3157="","I열의 환율적용방법 선택",IF(I3157="개별환율", "직접입력 하세요.", IF(OR(I3157="가중평균환율",I3157="송금환율"), "직접입력 하세요.", IF(I3157="원화집행", 1, IF(I3157="월별평균환율(미화)",VLOOKUP(MONTH(A3157),월별평균환율!$B$34:$D$45,2,0), IF(I3157="월별평균환율(현지화)",VLOOKUP(MONTH(A3157),월별평균환율!$B$34:$D$45,3,0)))))))</f>
        <v>I열의 환율적용방법 선택</v>
      </c>
      <c r="K3157" s="495">
        <f t="shared" si="49"/>
        <v>0</v>
      </c>
      <c r="L3157" s="491"/>
      <c r="M3157" s="496"/>
      <c r="N3157" s="496"/>
    </row>
    <row r="3158" spans="1:14" x14ac:dyDescent="0.3">
      <c r="A3158" s="490"/>
      <c r="B3158" s="490"/>
      <c r="C3158" s="673" t="e">
        <f>VLOOKUP(F3158,DB!$D$4:$G$403,4,FALSE)</f>
        <v>#N/A</v>
      </c>
      <c r="D3158" s="674" t="e">
        <f>VLOOKUP(F3158,DB!$D$4:$G$403,3,FALSE)</f>
        <v>#N/A</v>
      </c>
      <c r="E3158" s="675" t="e">
        <f>VLOOKUP(F3158,DB!$D$4:$G$403,2,FALSE)</f>
        <v>#N/A</v>
      </c>
      <c r="F3158" s="491"/>
      <c r="G3158" s="491"/>
      <c r="H3158" s="492"/>
      <c r="I3158" s="493"/>
      <c r="J3158" s="494" t="str">
        <f>IF(I3158="","I열의 환율적용방법 선택",IF(I3158="개별환율", "직접입력 하세요.", IF(OR(I3158="가중평균환율",I3158="송금환율"), "직접입력 하세요.", IF(I3158="원화집행", 1, IF(I3158="월별평균환율(미화)",VLOOKUP(MONTH(A3158),월별평균환율!$B$34:$D$45,2,0), IF(I3158="월별평균환율(현지화)",VLOOKUP(MONTH(A3158),월별평균환율!$B$34:$D$45,3,0)))))))</f>
        <v>I열의 환율적용방법 선택</v>
      </c>
      <c r="K3158" s="495">
        <f t="shared" si="49"/>
        <v>0</v>
      </c>
      <c r="L3158" s="491"/>
      <c r="M3158" s="496"/>
      <c r="N3158" s="496"/>
    </row>
    <row r="3159" spans="1:14" x14ac:dyDescent="0.3">
      <c r="A3159" s="490"/>
      <c r="B3159" s="490"/>
      <c r="C3159" s="673" t="e">
        <f>VLOOKUP(F3159,DB!$D$4:$G$403,4,FALSE)</f>
        <v>#N/A</v>
      </c>
      <c r="D3159" s="674" t="e">
        <f>VLOOKUP(F3159,DB!$D$4:$G$403,3,FALSE)</f>
        <v>#N/A</v>
      </c>
      <c r="E3159" s="675" t="e">
        <f>VLOOKUP(F3159,DB!$D$4:$G$403,2,FALSE)</f>
        <v>#N/A</v>
      </c>
      <c r="F3159" s="491"/>
      <c r="G3159" s="491"/>
      <c r="H3159" s="492"/>
      <c r="I3159" s="493"/>
      <c r="J3159" s="494" t="str">
        <f>IF(I3159="","I열의 환율적용방법 선택",IF(I3159="개별환율", "직접입력 하세요.", IF(OR(I3159="가중평균환율",I3159="송금환율"), "직접입력 하세요.", IF(I3159="원화집행", 1, IF(I3159="월별평균환율(미화)",VLOOKUP(MONTH(A3159),월별평균환율!$B$34:$D$45,2,0), IF(I3159="월별평균환율(현지화)",VLOOKUP(MONTH(A3159),월별평균환율!$B$34:$D$45,3,0)))))))</f>
        <v>I열의 환율적용방법 선택</v>
      </c>
      <c r="K3159" s="495">
        <f t="shared" si="49"/>
        <v>0</v>
      </c>
      <c r="L3159" s="491"/>
      <c r="M3159" s="496"/>
      <c r="N3159" s="496"/>
    </row>
    <row r="3160" spans="1:14" x14ac:dyDescent="0.3">
      <c r="A3160" s="490"/>
      <c r="B3160" s="490"/>
      <c r="C3160" s="673" t="e">
        <f>VLOOKUP(F3160,DB!$D$4:$G$403,4,FALSE)</f>
        <v>#N/A</v>
      </c>
      <c r="D3160" s="674" t="e">
        <f>VLOOKUP(F3160,DB!$D$4:$G$403,3,FALSE)</f>
        <v>#N/A</v>
      </c>
      <c r="E3160" s="675" t="e">
        <f>VLOOKUP(F3160,DB!$D$4:$G$403,2,FALSE)</f>
        <v>#N/A</v>
      </c>
      <c r="F3160" s="491"/>
      <c r="G3160" s="491"/>
      <c r="H3160" s="492"/>
      <c r="I3160" s="493"/>
      <c r="J3160" s="494" t="str">
        <f>IF(I3160="","I열의 환율적용방법 선택",IF(I3160="개별환율", "직접입력 하세요.", IF(OR(I3160="가중평균환율",I3160="송금환율"), "직접입력 하세요.", IF(I3160="원화집행", 1, IF(I3160="월별평균환율(미화)",VLOOKUP(MONTH(A3160),월별평균환율!$B$34:$D$45,2,0), IF(I3160="월별평균환율(현지화)",VLOOKUP(MONTH(A3160),월별평균환율!$B$34:$D$45,3,0)))))))</f>
        <v>I열의 환율적용방법 선택</v>
      </c>
      <c r="K3160" s="495">
        <f t="shared" si="49"/>
        <v>0</v>
      </c>
      <c r="L3160" s="491"/>
      <c r="M3160" s="496"/>
      <c r="N3160" s="496"/>
    </row>
    <row r="3161" spans="1:14" x14ac:dyDescent="0.3">
      <c r="A3161" s="490"/>
      <c r="B3161" s="490"/>
      <c r="C3161" s="673" t="e">
        <f>VLOOKUP(F3161,DB!$D$4:$G$403,4,FALSE)</f>
        <v>#N/A</v>
      </c>
      <c r="D3161" s="674" t="e">
        <f>VLOOKUP(F3161,DB!$D$4:$G$403,3,FALSE)</f>
        <v>#N/A</v>
      </c>
      <c r="E3161" s="675" t="e">
        <f>VLOOKUP(F3161,DB!$D$4:$G$403,2,FALSE)</f>
        <v>#N/A</v>
      </c>
      <c r="F3161" s="491"/>
      <c r="G3161" s="491"/>
      <c r="H3161" s="492"/>
      <c r="I3161" s="493"/>
      <c r="J3161" s="494" t="str">
        <f>IF(I3161="","I열의 환율적용방법 선택",IF(I3161="개별환율", "직접입력 하세요.", IF(OR(I3161="가중평균환율",I3161="송금환율"), "직접입력 하세요.", IF(I3161="원화집행", 1, IF(I3161="월별평균환율(미화)",VLOOKUP(MONTH(A3161),월별평균환율!$B$34:$D$45,2,0), IF(I3161="월별평균환율(현지화)",VLOOKUP(MONTH(A3161),월별평균환율!$B$34:$D$45,3,0)))))))</f>
        <v>I열의 환율적용방법 선택</v>
      </c>
      <c r="K3161" s="495">
        <f t="shared" si="49"/>
        <v>0</v>
      </c>
      <c r="L3161" s="491"/>
      <c r="M3161" s="496"/>
      <c r="N3161" s="496"/>
    </row>
    <row r="3162" spans="1:14" x14ac:dyDescent="0.3">
      <c r="A3162" s="490"/>
      <c r="B3162" s="490"/>
      <c r="C3162" s="673" t="e">
        <f>VLOOKUP(F3162,DB!$D$4:$G$403,4,FALSE)</f>
        <v>#N/A</v>
      </c>
      <c r="D3162" s="674" t="e">
        <f>VLOOKUP(F3162,DB!$D$4:$G$403,3,FALSE)</f>
        <v>#N/A</v>
      </c>
      <c r="E3162" s="675" t="e">
        <f>VLOOKUP(F3162,DB!$D$4:$G$403,2,FALSE)</f>
        <v>#N/A</v>
      </c>
      <c r="F3162" s="491"/>
      <c r="G3162" s="491"/>
      <c r="H3162" s="492"/>
      <c r="I3162" s="493"/>
      <c r="J3162" s="494" t="str">
        <f>IF(I3162="","I열의 환율적용방법 선택",IF(I3162="개별환율", "직접입력 하세요.", IF(OR(I3162="가중평균환율",I3162="송금환율"), "직접입력 하세요.", IF(I3162="원화집행", 1, IF(I3162="월별평균환율(미화)",VLOOKUP(MONTH(A3162),월별평균환율!$B$34:$D$45,2,0), IF(I3162="월별평균환율(현지화)",VLOOKUP(MONTH(A3162),월별평균환율!$B$34:$D$45,3,0)))))))</f>
        <v>I열의 환율적용방법 선택</v>
      </c>
      <c r="K3162" s="495">
        <f t="shared" si="49"/>
        <v>0</v>
      </c>
      <c r="L3162" s="491"/>
      <c r="M3162" s="496"/>
      <c r="N3162" s="496"/>
    </row>
    <row r="3163" spans="1:14" x14ac:dyDescent="0.3">
      <c r="A3163" s="490"/>
      <c r="B3163" s="490"/>
      <c r="C3163" s="673" t="e">
        <f>VLOOKUP(F3163,DB!$D$4:$G$403,4,FALSE)</f>
        <v>#N/A</v>
      </c>
      <c r="D3163" s="674" t="e">
        <f>VLOOKUP(F3163,DB!$D$4:$G$403,3,FALSE)</f>
        <v>#N/A</v>
      </c>
      <c r="E3163" s="675" t="e">
        <f>VLOOKUP(F3163,DB!$D$4:$G$403,2,FALSE)</f>
        <v>#N/A</v>
      </c>
      <c r="F3163" s="491"/>
      <c r="G3163" s="491"/>
      <c r="H3163" s="492"/>
      <c r="I3163" s="493"/>
      <c r="J3163" s="494" t="str">
        <f>IF(I3163="","I열의 환율적용방법 선택",IF(I3163="개별환율", "직접입력 하세요.", IF(OR(I3163="가중평균환율",I3163="송금환율"), "직접입력 하세요.", IF(I3163="원화집행", 1, IF(I3163="월별평균환율(미화)",VLOOKUP(MONTH(A3163),월별평균환율!$B$34:$D$45,2,0), IF(I3163="월별평균환율(현지화)",VLOOKUP(MONTH(A3163),월별평균환율!$B$34:$D$45,3,0)))))))</f>
        <v>I열의 환율적용방법 선택</v>
      </c>
      <c r="K3163" s="495">
        <f t="shared" si="49"/>
        <v>0</v>
      </c>
      <c r="L3163" s="491"/>
      <c r="M3163" s="496"/>
      <c r="N3163" s="496"/>
    </row>
    <row r="3164" spans="1:14" x14ac:dyDescent="0.3">
      <c r="A3164" s="490"/>
      <c r="B3164" s="490"/>
      <c r="C3164" s="673" t="e">
        <f>VLOOKUP(F3164,DB!$D$4:$G$403,4,FALSE)</f>
        <v>#N/A</v>
      </c>
      <c r="D3164" s="674" t="e">
        <f>VLOOKUP(F3164,DB!$D$4:$G$403,3,FALSE)</f>
        <v>#N/A</v>
      </c>
      <c r="E3164" s="675" t="e">
        <f>VLOOKUP(F3164,DB!$D$4:$G$403,2,FALSE)</f>
        <v>#N/A</v>
      </c>
      <c r="F3164" s="491"/>
      <c r="G3164" s="491"/>
      <c r="H3164" s="492"/>
      <c r="I3164" s="493"/>
      <c r="J3164" s="494" t="str">
        <f>IF(I3164="","I열의 환율적용방법 선택",IF(I3164="개별환율", "직접입력 하세요.", IF(OR(I3164="가중평균환율",I3164="송금환율"), "직접입력 하세요.", IF(I3164="원화집행", 1, IF(I3164="월별평균환율(미화)",VLOOKUP(MONTH(A3164),월별평균환율!$B$34:$D$45,2,0), IF(I3164="월별평균환율(현지화)",VLOOKUP(MONTH(A3164),월별평균환율!$B$34:$D$45,3,0)))))))</f>
        <v>I열의 환율적용방법 선택</v>
      </c>
      <c r="K3164" s="495">
        <f t="shared" si="49"/>
        <v>0</v>
      </c>
      <c r="L3164" s="491"/>
      <c r="M3164" s="496"/>
      <c r="N3164" s="496"/>
    </row>
    <row r="3165" spans="1:14" x14ac:dyDescent="0.3">
      <c r="A3165" s="490"/>
      <c r="B3165" s="490"/>
      <c r="C3165" s="673" t="e">
        <f>VLOOKUP(F3165,DB!$D$4:$G$403,4,FALSE)</f>
        <v>#N/A</v>
      </c>
      <c r="D3165" s="674" t="e">
        <f>VLOOKUP(F3165,DB!$D$4:$G$403,3,FALSE)</f>
        <v>#N/A</v>
      </c>
      <c r="E3165" s="675" t="e">
        <f>VLOOKUP(F3165,DB!$D$4:$G$403,2,FALSE)</f>
        <v>#N/A</v>
      </c>
      <c r="F3165" s="491"/>
      <c r="G3165" s="491"/>
      <c r="H3165" s="492"/>
      <c r="I3165" s="493"/>
      <c r="J3165" s="494" t="str">
        <f>IF(I3165="","I열의 환율적용방법 선택",IF(I3165="개별환율", "직접입력 하세요.", IF(OR(I3165="가중평균환율",I3165="송금환율"), "직접입력 하세요.", IF(I3165="원화집행", 1, IF(I3165="월별평균환율(미화)",VLOOKUP(MONTH(A3165),월별평균환율!$B$34:$D$45,2,0), IF(I3165="월별평균환율(현지화)",VLOOKUP(MONTH(A3165),월별평균환율!$B$34:$D$45,3,0)))))))</f>
        <v>I열의 환율적용방법 선택</v>
      </c>
      <c r="K3165" s="495">
        <f t="shared" si="49"/>
        <v>0</v>
      </c>
      <c r="L3165" s="491"/>
      <c r="M3165" s="496"/>
      <c r="N3165" s="496"/>
    </row>
    <row r="3166" spans="1:14" x14ac:dyDescent="0.3">
      <c r="A3166" s="490"/>
      <c r="B3166" s="490"/>
      <c r="C3166" s="673" t="e">
        <f>VLOOKUP(F3166,DB!$D$4:$G$403,4,FALSE)</f>
        <v>#N/A</v>
      </c>
      <c r="D3166" s="674" t="e">
        <f>VLOOKUP(F3166,DB!$D$4:$G$403,3,FALSE)</f>
        <v>#N/A</v>
      </c>
      <c r="E3166" s="675" t="e">
        <f>VLOOKUP(F3166,DB!$D$4:$G$403,2,FALSE)</f>
        <v>#N/A</v>
      </c>
      <c r="F3166" s="491"/>
      <c r="G3166" s="491"/>
      <c r="H3166" s="492"/>
      <c r="I3166" s="493"/>
      <c r="J3166" s="494" t="str">
        <f>IF(I3166="","I열의 환율적용방법 선택",IF(I3166="개별환율", "직접입력 하세요.", IF(OR(I3166="가중평균환율",I3166="송금환율"), "직접입력 하세요.", IF(I3166="원화집행", 1, IF(I3166="월별평균환율(미화)",VLOOKUP(MONTH(A3166),월별평균환율!$B$34:$D$45,2,0), IF(I3166="월별평균환율(현지화)",VLOOKUP(MONTH(A3166),월별평균환율!$B$34:$D$45,3,0)))))))</f>
        <v>I열의 환율적용방법 선택</v>
      </c>
      <c r="K3166" s="495">
        <f t="shared" si="49"/>
        <v>0</v>
      </c>
      <c r="L3166" s="491"/>
      <c r="M3166" s="496"/>
      <c r="N3166" s="496"/>
    </row>
    <row r="3167" spans="1:14" x14ac:dyDescent="0.3">
      <c r="A3167" s="490"/>
      <c r="B3167" s="490"/>
      <c r="C3167" s="673" t="e">
        <f>VLOOKUP(F3167,DB!$D$4:$G$403,4,FALSE)</f>
        <v>#N/A</v>
      </c>
      <c r="D3167" s="674" t="e">
        <f>VLOOKUP(F3167,DB!$D$4:$G$403,3,FALSE)</f>
        <v>#N/A</v>
      </c>
      <c r="E3167" s="675" t="e">
        <f>VLOOKUP(F3167,DB!$D$4:$G$403,2,FALSE)</f>
        <v>#N/A</v>
      </c>
      <c r="F3167" s="491"/>
      <c r="G3167" s="491"/>
      <c r="H3167" s="492"/>
      <c r="I3167" s="493"/>
      <c r="J3167" s="494" t="str">
        <f>IF(I3167="","I열의 환율적용방법 선택",IF(I3167="개별환율", "직접입력 하세요.", IF(OR(I3167="가중평균환율",I3167="송금환율"), "직접입력 하세요.", IF(I3167="원화집행", 1, IF(I3167="월별평균환율(미화)",VLOOKUP(MONTH(A3167),월별평균환율!$B$34:$D$45,2,0), IF(I3167="월별평균환율(현지화)",VLOOKUP(MONTH(A3167),월별평균환율!$B$34:$D$45,3,0)))))))</f>
        <v>I열의 환율적용방법 선택</v>
      </c>
      <c r="K3167" s="495">
        <f t="shared" si="49"/>
        <v>0</v>
      </c>
      <c r="L3167" s="491"/>
      <c r="M3167" s="496"/>
      <c r="N3167" s="496"/>
    </row>
    <row r="3168" spans="1:14" x14ac:dyDescent="0.3">
      <c r="A3168" s="490"/>
      <c r="B3168" s="490"/>
      <c r="C3168" s="673" t="e">
        <f>VLOOKUP(F3168,DB!$D$4:$G$403,4,FALSE)</f>
        <v>#N/A</v>
      </c>
      <c r="D3168" s="674" t="e">
        <f>VLOOKUP(F3168,DB!$D$4:$G$403,3,FALSE)</f>
        <v>#N/A</v>
      </c>
      <c r="E3168" s="675" t="e">
        <f>VLOOKUP(F3168,DB!$D$4:$G$403,2,FALSE)</f>
        <v>#N/A</v>
      </c>
      <c r="F3168" s="491"/>
      <c r="G3168" s="491"/>
      <c r="H3168" s="492"/>
      <c r="I3168" s="493"/>
      <c r="J3168" s="494" t="str">
        <f>IF(I3168="","I열의 환율적용방법 선택",IF(I3168="개별환율", "직접입력 하세요.", IF(OR(I3168="가중평균환율",I3168="송금환율"), "직접입력 하세요.", IF(I3168="원화집행", 1, IF(I3168="월별평균환율(미화)",VLOOKUP(MONTH(A3168),월별평균환율!$B$34:$D$45,2,0), IF(I3168="월별평균환율(현지화)",VLOOKUP(MONTH(A3168),월별평균환율!$B$34:$D$45,3,0)))))))</f>
        <v>I열의 환율적용방법 선택</v>
      </c>
      <c r="K3168" s="495">
        <f t="shared" si="49"/>
        <v>0</v>
      </c>
      <c r="L3168" s="491"/>
      <c r="M3168" s="496"/>
      <c r="N3168" s="496"/>
    </row>
    <row r="3169" spans="1:14" x14ac:dyDescent="0.3">
      <c r="A3169" s="490"/>
      <c r="B3169" s="490"/>
      <c r="C3169" s="673" t="e">
        <f>VLOOKUP(F3169,DB!$D$4:$G$403,4,FALSE)</f>
        <v>#N/A</v>
      </c>
      <c r="D3169" s="674" t="e">
        <f>VLOOKUP(F3169,DB!$D$4:$G$403,3,FALSE)</f>
        <v>#N/A</v>
      </c>
      <c r="E3169" s="675" t="e">
        <f>VLOOKUP(F3169,DB!$D$4:$G$403,2,FALSE)</f>
        <v>#N/A</v>
      </c>
      <c r="F3169" s="491"/>
      <c r="G3169" s="491"/>
      <c r="H3169" s="492"/>
      <c r="I3169" s="493"/>
      <c r="J3169" s="494" t="str">
        <f>IF(I3169="","I열의 환율적용방법 선택",IF(I3169="개별환율", "직접입력 하세요.", IF(OR(I3169="가중평균환율",I3169="송금환율"), "직접입력 하세요.", IF(I3169="원화집행", 1, IF(I3169="월별평균환율(미화)",VLOOKUP(MONTH(A3169),월별평균환율!$B$34:$D$45,2,0), IF(I3169="월별평균환율(현지화)",VLOOKUP(MONTH(A3169),월별평균환율!$B$34:$D$45,3,0)))))))</f>
        <v>I열의 환율적용방법 선택</v>
      </c>
      <c r="K3169" s="495">
        <f t="shared" si="49"/>
        <v>0</v>
      </c>
      <c r="L3169" s="491"/>
      <c r="M3169" s="496"/>
      <c r="N3169" s="496"/>
    </row>
    <row r="3170" spans="1:14" x14ac:dyDescent="0.3">
      <c r="A3170" s="490"/>
      <c r="B3170" s="490"/>
      <c r="C3170" s="673" t="e">
        <f>VLOOKUP(F3170,DB!$D$4:$G$403,4,FALSE)</f>
        <v>#N/A</v>
      </c>
      <c r="D3170" s="674" t="e">
        <f>VLOOKUP(F3170,DB!$D$4:$G$403,3,FALSE)</f>
        <v>#N/A</v>
      </c>
      <c r="E3170" s="675" t="e">
        <f>VLOOKUP(F3170,DB!$D$4:$G$403,2,FALSE)</f>
        <v>#N/A</v>
      </c>
      <c r="F3170" s="491"/>
      <c r="G3170" s="491"/>
      <c r="H3170" s="492"/>
      <c r="I3170" s="493"/>
      <c r="J3170" s="494" t="str">
        <f>IF(I3170="","I열의 환율적용방법 선택",IF(I3170="개별환율", "직접입력 하세요.", IF(OR(I3170="가중평균환율",I3170="송금환율"), "직접입력 하세요.", IF(I3170="원화집행", 1, IF(I3170="월별평균환율(미화)",VLOOKUP(MONTH(A3170),월별평균환율!$B$34:$D$45,2,0), IF(I3170="월별평균환율(현지화)",VLOOKUP(MONTH(A3170),월별평균환율!$B$34:$D$45,3,0)))))))</f>
        <v>I열의 환율적용방법 선택</v>
      </c>
      <c r="K3170" s="495">
        <f t="shared" si="49"/>
        <v>0</v>
      </c>
      <c r="L3170" s="491"/>
      <c r="M3170" s="496"/>
      <c r="N3170" s="496"/>
    </row>
    <row r="3171" spans="1:14" x14ac:dyDescent="0.3">
      <c r="A3171" s="490"/>
      <c r="B3171" s="490"/>
      <c r="C3171" s="673" t="e">
        <f>VLOOKUP(F3171,DB!$D$4:$G$403,4,FALSE)</f>
        <v>#N/A</v>
      </c>
      <c r="D3171" s="674" t="e">
        <f>VLOOKUP(F3171,DB!$D$4:$G$403,3,FALSE)</f>
        <v>#N/A</v>
      </c>
      <c r="E3171" s="675" t="e">
        <f>VLOOKUP(F3171,DB!$D$4:$G$403,2,FALSE)</f>
        <v>#N/A</v>
      </c>
      <c r="F3171" s="491"/>
      <c r="G3171" s="491"/>
      <c r="H3171" s="492"/>
      <c r="I3171" s="493"/>
      <c r="J3171" s="494" t="str">
        <f>IF(I3171="","I열의 환율적용방법 선택",IF(I3171="개별환율", "직접입력 하세요.", IF(OR(I3171="가중평균환율",I3171="송금환율"), "직접입력 하세요.", IF(I3171="원화집행", 1, IF(I3171="월별평균환율(미화)",VLOOKUP(MONTH(A3171),월별평균환율!$B$34:$D$45,2,0), IF(I3171="월별평균환율(현지화)",VLOOKUP(MONTH(A3171),월별평균환율!$B$34:$D$45,3,0)))))))</f>
        <v>I열의 환율적용방법 선택</v>
      </c>
      <c r="K3171" s="495">
        <f t="shared" si="49"/>
        <v>0</v>
      </c>
      <c r="L3171" s="491"/>
      <c r="M3171" s="496"/>
      <c r="N3171" s="496"/>
    </row>
    <row r="3172" spans="1:14" x14ac:dyDescent="0.3">
      <c r="A3172" s="490"/>
      <c r="B3172" s="490"/>
      <c r="C3172" s="673" t="e">
        <f>VLOOKUP(F3172,DB!$D$4:$G$403,4,FALSE)</f>
        <v>#N/A</v>
      </c>
      <c r="D3172" s="674" t="e">
        <f>VLOOKUP(F3172,DB!$D$4:$G$403,3,FALSE)</f>
        <v>#N/A</v>
      </c>
      <c r="E3172" s="675" t="e">
        <f>VLOOKUP(F3172,DB!$D$4:$G$403,2,FALSE)</f>
        <v>#N/A</v>
      </c>
      <c r="F3172" s="491"/>
      <c r="G3172" s="491"/>
      <c r="H3172" s="492"/>
      <c r="I3172" s="493"/>
      <c r="J3172" s="494" t="str">
        <f>IF(I3172="","I열의 환율적용방법 선택",IF(I3172="개별환율", "직접입력 하세요.", IF(OR(I3172="가중평균환율",I3172="송금환율"), "직접입력 하세요.", IF(I3172="원화집행", 1, IF(I3172="월별평균환율(미화)",VLOOKUP(MONTH(A3172),월별평균환율!$B$34:$D$45,2,0), IF(I3172="월별평균환율(현지화)",VLOOKUP(MONTH(A3172),월별평균환율!$B$34:$D$45,3,0)))))))</f>
        <v>I열의 환율적용방법 선택</v>
      </c>
      <c r="K3172" s="495">
        <f t="shared" si="49"/>
        <v>0</v>
      </c>
      <c r="L3172" s="491"/>
      <c r="M3172" s="496"/>
      <c r="N3172" s="496"/>
    </row>
    <row r="3173" spans="1:14" x14ac:dyDescent="0.3">
      <c r="A3173" s="490"/>
      <c r="B3173" s="490"/>
      <c r="C3173" s="673" t="e">
        <f>VLOOKUP(F3173,DB!$D$4:$G$403,4,FALSE)</f>
        <v>#N/A</v>
      </c>
      <c r="D3173" s="674" t="e">
        <f>VLOOKUP(F3173,DB!$D$4:$G$403,3,FALSE)</f>
        <v>#N/A</v>
      </c>
      <c r="E3173" s="675" t="e">
        <f>VLOOKUP(F3173,DB!$D$4:$G$403,2,FALSE)</f>
        <v>#N/A</v>
      </c>
      <c r="F3173" s="491"/>
      <c r="G3173" s="491"/>
      <c r="H3173" s="492"/>
      <c r="I3173" s="493"/>
      <c r="J3173" s="494" t="str">
        <f>IF(I3173="","I열의 환율적용방법 선택",IF(I3173="개별환율", "직접입력 하세요.", IF(OR(I3173="가중평균환율",I3173="송금환율"), "직접입력 하세요.", IF(I3173="원화집행", 1, IF(I3173="월별평균환율(미화)",VLOOKUP(MONTH(A3173),월별평균환율!$B$34:$D$45,2,0), IF(I3173="월별평균환율(현지화)",VLOOKUP(MONTH(A3173),월별평균환율!$B$34:$D$45,3,0)))))))</f>
        <v>I열의 환율적용방법 선택</v>
      </c>
      <c r="K3173" s="495">
        <f t="shared" si="49"/>
        <v>0</v>
      </c>
      <c r="L3173" s="491"/>
      <c r="M3173" s="496"/>
      <c r="N3173" s="496"/>
    </row>
    <row r="3174" spans="1:14" x14ac:dyDescent="0.3">
      <c r="A3174" s="490"/>
      <c r="B3174" s="490"/>
      <c r="C3174" s="673" t="e">
        <f>VLOOKUP(F3174,DB!$D$4:$G$403,4,FALSE)</f>
        <v>#N/A</v>
      </c>
      <c r="D3174" s="674" t="e">
        <f>VLOOKUP(F3174,DB!$D$4:$G$403,3,FALSE)</f>
        <v>#N/A</v>
      </c>
      <c r="E3174" s="675" t="e">
        <f>VLOOKUP(F3174,DB!$D$4:$G$403,2,FALSE)</f>
        <v>#N/A</v>
      </c>
      <c r="F3174" s="491"/>
      <c r="G3174" s="491"/>
      <c r="H3174" s="492"/>
      <c r="I3174" s="493"/>
      <c r="J3174" s="494" t="str">
        <f>IF(I3174="","I열의 환율적용방법 선택",IF(I3174="개별환율", "직접입력 하세요.", IF(OR(I3174="가중평균환율",I3174="송금환율"), "직접입력 하세요.", IF(I3174="원화집행", 1, IF(I3174="월별평균환율(미화)",VLOOKUP(MONTH(A3174),월별평균환율!$B$34:$D$45,2,0), IF(I3174="월별평균환율(현지화)",VLOOKUP(MONTH(A3174),월별평균환율!$B$34:$D$45,3,0)))))))</f>
        <v>I열의 환율적용방법 선택</v>
      </c>
      <c r="K3174" s="495">
        <f t="shared" si="49"/>
        <v>0</v>
      </c>
      <c r="L3174" s="491"/>
      <c r="M3174" s="496"/>
      <c r="N3174" s="496"/>
    </row>
    <row r="3175" spans="1:14" x14ac:dyDescent="0.3">
      <c r="A3175" s="490"/>
      <c r="B3175" s="490"/>
      <c r="C3175" s="673" t="e">
        <f>VLOOKUP(F3175,DB!$D$4:$G$403,4,FALSE)</f>
        <v>#N/A</v>
      </c>
      <c r="D3175" s="674" t="e">
        <f>VLOOKUP(F3175,DB!$D$4:$G$403,3,FALSE)</f>
        <v>#N/A</v>
      </c>
      <c r="E3175" s="675" t="e">
        <f>VLOOKUP(F3175,DB!$D$4:$G$403,2,FALSE)</f>
        <v>#N/A</v>
      </c>
      <c r="F3175" s="491"/>
      <c r="G3175" s="491"/>
      <c r="H3175" s="492"/>
      <c r="I3175" s="493"/>
      <c r="J3175" s="494" t="str">
        <f>IF(I3175="","I열의 환율적용방법 선택",IF(I3175="개별환율", "직접입력 하세요.", IF(OR(I3175="가중평균환율",I3175="송금환율"), "직접입력 하세요.", IF(I3175="원화집행", 1, IF(I3175="월별평균환율(미화)",VLOOKUP(MONTH(A3175),월별평균환율!$B$34:$D$45,2,0), IF(I3175="월별평균환율(현지화)",VLOOKUP(MONTH(A3175),월별평균환율!$B$34:$D$45,3,0)))))))</f>
        <v>I열의 환율적용방법 선택</v>
      </c>
      <c r="K3175" s="495">
        <f t="shared" si="49"/>
        <v>0</v>
      </c>
      <c r="L3175" s="491"/>
      <c r="M3175" s="496"/>
      <c r="N3175" s="496"/>
    </row>
    <row r="3176" spans="1:14" x14ac:dyDescent="0.3">
      <c r="A3176" s="490"/>
      <c r="B3176" s="490"/>
      <c r="C3176" s="673" t="e">
        <f>VLOOKUP(F3176,DB!$D$4:$G$403,4,FALSE)</f>
        <v>#N/A</v>
      </c>
      <c r="D3176" s="674" t="e">
        <f>VLOOKUP(F3176,DB!$D$4:$G$403,3,FALSE)</f>
        <v>#N/A</v>
      </c>
      <c r="E3176" s="675" t="e">
        <f>VLOOKUP(F3176,DB!$D$4:$G$403,2,FALSE)</f>
        <v>#N/A</v>
      </c>
      <c r="F3176" s="491"/>
      <c r="G3176" s="491"/>
      <c r="H3176" s="492"/>
      <c r="I3176" s="493"/>
      <c r="J3176" s="494" t="str">
        <f>IF(I3176="","I열의 환율적용방법 선택",IF(I3176="개별환율", "직접입력 하세요.", IF(OR(I3176="가중평균환율",I3176="송금환율"), "직접입력 하세요.", IF(I3176="원화집행", 1, IF(I3176="월별평균환율(미화)",VLOOKUP(MONTH(A3176),월별평균환율!$B$34:$D$45,2,0), IF(I3176="월별평균환율(현지화)",VLOOKUP(MONTH(A3176),월별평균환율!$B$34:$D$45,3,0)))))))</f>
        <v>I열의 환율적용방법 선택</v>
      </c>
      <c r="K3176" s="495">
        <f t="shared" si="49"/>
        <v>0</v>
      </c>
      <c r="L3176" s="491"/>
      <c r="M3176" s="496"/>
      <c r="N3176" s="496"/>
    </row>
    <row r="3177" spans="1:14" x14ac:dyDescent="0.3">
      <c r="A3177" s="490"/>
      <c r="B3177" s="490"/>
      <c r="C3177" s="673" t="e">
        <f>VLOOKUP(F3177,DB!$D$4:$G$403,4,FALSE)</f>
        <v>#N/A</v>
      </c>
      <c r="D3177" s="674" t="e">
        <f>VLOOKUP(F3177,DB!$D$4:$G$403,3,FALSE)</f>
        <v>#N/A</v>
      </c>
      <c r="E3177" s="675" t="e">
        <f>VLOOKUP(F3177,DB!$D$4:$G$403,2,FALSE)</f>
        <v>#N/A</v>
      </c>
      <c r="F3177" s="491"/>
      <c r="G3177" s="491"/>
      <c r="H3177" s="492"/>
      <c r="I3177" s="493"/>
      <c r="J3177" s="494" t="str">
        <f>IF(I3177="","I열의 환율적용방법 선택",IF(I3177="개별환율", "직접입력 하세요.", IF(OR(I3177="가중평균환율",I3177="송금환율"), "직접입력 하세요.", IF(I3177="원화집행", 1, IF(I3177="월별평균환율(미화)",VLOOKUP(MONTH(A3177),월별평균환율!$B$34:$D$45,2,0), IF(I3177="월별평균환율(현지화)",VLOOKUP(MONTH(A3177),월별평균환율!$B$34:$D$45,3,0)))))))</f>
        <v>I열의 환율적용방법 선택</v>
      </c>
      <c r="K3177" s="495">
        <f t="shared" si="49"/>
        <v>0</v>
      </c>
      <c r="L3177" s="491"/>
      <c r="M3177" s="496"/>
      <c r="N3177" s="496"/>
    </row>
    <row r="3178" spans="1:14" x14ac:dyDescent="0.3">
      <c r="A3178" s="490"/>
      <c r="B3178" s="490"/>
      <c r="C3178" s="673" t="e">
        <f>VLOOKUP(F3178,DB!$D$4:$G$403,4,FALSE)</f>
        <v>#N/A</v>
      </c>
      <c r="D3178" s="674" t="e">
        <f>VLOOKUP(F3178,DB!$D$4:$G$403,3,FALSE)</f>
        <v>#N/A</v>
      </c>
      <c r="E3178" s="675" t="e">
        <f>VLOOKUP(F3178,DB!$D$4:$G$403,2,FALSE)</f>
        <v>#N/A</v>
      </c>
      <c r="F3178" s="491"/>
      <c r="G3178" s="491"/>
      <c r="H3178" s="492"/>
      <c r="I3178" s="493"/>
      <c r="J3178" s="494" t="str">
        <f>IF(I3178="","I열의 환율적용방법 선택",IF(I3178="개별환율", "직접입력 하세요.", IF(OR(I3178="가중평균환율",I3178="송금환율"), "직접입력 하세요.", IF(I3178="원화집행", 1, IF(I3178="월별평균환율(미화)",VLOOKUP(MONTH(A3178),월별평균환율!$B$34:$D$45,2,0), IF(I3178="월별평균환율(현지화)",VLOOKUP(MONTH(A3178),월별평균환율!$B$34:$D$45,3,0)))))))</f>
        <v>I열의 환율적용방법 선택</v>
      </c>
      <c r="K3178" s="495">
        <f t="shared" si="49"/>
        <v>0</v>
      </c>
      <c r="L3178" s="491"/>
      <c r="M3178" s="496"/>
      <c r="N3178" s="496"/>
    </row>
    <row r="3179" spans="1:14" x14ac:dyDescent="0.3">
      <c r="A3179" s="490"/>
      <c r="B3179" s="490"/>
      <c r="C3179" s="673" t="e">
        <f>VLOOKUP(F3179,DB!$D$4:$G$403,4,FALSE)</f>
        <v>#N/A</v>
      </c>
      <c r="D3179" s="674" t="e">
        <f>VLOOKUP(F3179,DB!$D$4:$G$403,3,FALSE)</f>
        <v>#N/A</v>
      </c>
      <c r="E3179" s="675" t="e">
        <f>VLOOKUP(F3179,DB!$D$4:$G$403,2,FALSE)</f>
        <v>#N/A</v>
      </c>
      <c r="F3179" s="491"/>
      <c r="G3179" s="491"/>
      <c r="H3179" s="492"/>
      <c r="I3179" s="493"/>
      <c r="J3179" s="494" t="str">
        <f>IF(I3179="","I열의 환율적용방법 선택",IF(I3179="개별환율", "직접입력 하세요.", IF(OR(I3179="가중평균환율",I3179="송금환율"), "직접입력 하세요.", IF(I3179="원화집행", 1, IF(I3179="월별평균환율(미화)",VLOOKUP(MONTH(A3179),월별평균환율!$B$34:$D$45,2,0), IF(I3179="월별평균환율(현지화)",VLOOKUP(MONTH(A3179),월별평균환율!$B$34:$D$45,3,0)))))))</f>
        <v>I열의 환율적용방법 선택</v>
      </c>
      <c r="K3179" s="495">
        <f t="shared" si="49"/>
        <v>0</v>
      </c>
      <c r="L3179" s="491"/>
      <c r="M3179" s="496"/>
      <c r="N3179" s="496"/>
    </row>
    <row r="3180" spans="1:14" x14ac:dyDescent="0.3">
      <c r="A3180" s="490"/>
      <c r="B3180" s="490"/>
      <c r="C3180" s="673" t="e">
        <f>VLOOKUP(F3180,DB!$D$4:$G$403,4,FALSE)</f>
        <v>#N/A</v>
      </c>
      <c r="D3180" s="674" t="e">
        <f>VLOOKUP(F3180,DB!$D$4:$G$403,3,FALSE)</f>
        <v>#N/A</v>
      </c>
      <c r="E3180" s="675" t="e">
        <f>VLOOKUP(F3180,DB!$D$4:$G$403,2,FALSE)</f>
        <v>#N/A</v>
      </c>
      <c r="F3180" s="491"/>
      <c r="G3180" s="491"/>
      <c r="H3180" s="492"/>
      <c r="I3180" s="493"/>
      <c r="J3180" s="494" t="str">
        <f>IF(I3180="","I열의 환율적용방법 선택",IF(I3180="개별환율", "직접입력 하세요.", IF(OR(I3180="가중평균환율",I3180="송금환율"), "직접입력 하세요.", IF(I3180="원화집행", 1, IF(I3180="월별평균환율(미화)",VLOOKUP(MONTH(A3180),월별평균환율!$B$34:$D$45,2,0), IF(I3180="월별평균환율(현지화)",VLOOKUP(MONTH(A3180),월별평균환율!$B$34:$D$45,3,0)))))))</f>
        <v>I열의 환율적용방법 선택</v>
      </c>
      <c r="K3180" s="495">
        <f t="shared" si="49"/>
        <v>0</v>
      </c>
      <c r="L3180" s="491"/>
      <c r="M3180" s="496"/>
      <c r="N3180" s="496"/>
    </row>
    <row r="3181" spans="1:14" x14ac:dyDescent="0.3">
      <c r="A3181" s="490"/>
      <c r="B3181" s="490"/>
      <c r="C3181" s="673" t="e">
        <f>VLOOKUP(F3181,DB!$D$4:$G$403,4,FALSE)</f>
        <v>#N/A</v>
      </c>
      <c r="D3181" s="674" t="e">
        <f>VLOOKUP(F3181,DB!$D$4:$G$403,3,FALSE)</f>
        <v>#N/A</v>
      </c>
      <c r="E3181" s="675" t="e">
        <f>VLOOKUP(F3181,DB!$D$4:$G$403,2,FALSE)</f>
        <v>#N/A</v>
      </c>
      <c r="F3181" s="491"/>
      <c r="G3181" s="491"/>
      <c r="H3181" s="492"/>
      <c r="I3181" s="493"/>
      <c r="J3181" s="494" t="str">
        <f>IF(I3181="","I열의 환율적용방법 선택",IF(I3181="개별환율", "직접입력 하세요.", IF(OR(I3181="가중평균환율",I3181="송금환율"), "직접입력 하세요.", IF(I3181="원화집행", 1, IF(I3181="월별평균환율(미화)",VLOOKUP(MONTH(A3181),월별평균환율!$B$34:$D$45,2,0), IF(I3181="월별평균환율(현지화)",VLOOKUP(MONTH(A3181),월별평균환율!$B$34:$D$45,3,0)))))))</f>
        <v>I열의 환율적용방법 선택</v>
      </c>
      <c r="K3181" s="495">
        <f t="shared" si="49"/>
        <v>0</v>
      </c>
      <c r="L3181" s="491"/>
      <c r="M3181" s="496"/>
      <c r="N3181" s="496"/>
    </row>
    <row r="3182" spans="1:14" x14ac:dyDescent="0.3">
      <c r="A3182" s="490"/>
      <c r="B3182" s="490"/>
      <c r="C3182" s="673" t="e">
        <f>VLOOKUP(F3182,DB!$D$4:$G$403,4,FALSE)</f>
        <v>#N/A</v>
      </c>
      <c r="D3182" s="674" t="e">
        <f>VLOOKUP(F3182,DB!$D$4:$G$403,3,FALSE)</f>
        <v>#N/A</v>
      </c>
      <c r="E3182" s="675" t="e">
        <f>VLOOKUP(F3182,DB!$D$4:$G$403,2,FALSE)</f>
        <v>#N/A</v>
      </c>
      <c r="F3182" s="491"/>
      <c r="G3182" s="491"/>
      <c r="H3182" s="492"/>
      <c r="I3182" s="493"/>
      <c r="J3182" s="494" t="str">
        <f>IF(I3182="","I열의 환율적용방법 선택",IF(I3182="개별환율", "직접입력 하세요.", IF(OR(I3182="가중평균환율",I3182="송금환율"), "직접입력 하세요.", IF(I3182="원화집행", 1, IF(I3182="월별평균환율(미화)",VLOOKUP(MONTH(A3182),월별평균환율!$B$34:$D$45,2,0), IF(I3182="월별평균환율(현지화)",VLOOKUP(MONTH(A3182),월별평균환율!$B$34:$D$45,3,0)))))))</f>
        <v>I열의 환율적용방법 선택</v>
      </c>
      <c r="K3182" s="495">
        <f t="shared" si="49"/>
        <v>0</v>
      </c>
      <c r="L3182" s="491"/>
      <c r="M3182" s="496"/>
      <c r="N3182" s="496"/>
    </row>
    <row r="3183" spans="1:14" x14ac:dyDescent="0.3">
      <c r="A3183" s="490"/>
      <c r="B3183" s="490"/>
      <c r="C3183" s="673" t="e">
        <f>VLOOKUP(F3183,DB!$D$4:$G$403,4,FALSE)</f>
        <v>#N/A</v>
      </c>
      <c r="D3183" s="674" t="e">
        <f>VLOOKUP(F3183,DB!$D$4:$G$403,3,FALSE)</f>
        <v>#N/A</v>
      </c>
      <c r="E3183" s="675" t="e">
        <f>VLOOKUP(F3183,DB!$D$4:$G$403,2,FALSE)</f>
        <v>#N/A</v>
      </c>
      <c r="F3183" s="491"/>
      <c r="G3183" s="491"/>
      <c r="H3183" s="492"/>
      <c r="I3183" s="493"/>
      <c r="J3183" s="494" t="str">
        <f>IF(I3183="","I열의 환율적용방법 선택",IF(I3183="개별환율", "직접입력 하세요.", IF(OR(I3183="가중평균환율",I3183="송금환율"), "직접입력 하세요.", IF(I3183="원화집행", 1, IF(I3183="월별평균환율(미화)",VLOOKUP(MONTH(A3183),월별평균환율!$B$34:$D$45,2,0), IF(I3183="월별평균환율(현지화)",VLOOKUP(MONTH(A3183),월별평균환율!$B$34:$D$45,3,0)))))))</f>
        <v>I열의 환율적용방법 선택</v>
      </c>
      <c r="K3183" s="495">
        <f t="shared" si="49"/>
        <v>0</v>
      </c>
      <c r="L3183" s="491"/>
      <c r="M3183" s="496"/>
      <c r="N3183" s="496"/>
    </row>
    <row r="3184" spans="1:14" x14ac:dyDescent="0.3">
      <c r="A3184" s="490"/>
      <c r="B3184" s="490"/>
      <c r="C3184" s="673" t="e">
        <f>VLOOKUP(F3184,DB!$D$4:$G$403,4,FALSE)</f>
        <v>#N/A</v>
      </c>
      <c r="D3184" s="674" t="e">
        <f>VLOOKUP(F3184,DB!$D$4:$G$403,3,FALSE)</f>
        <v>#N/A</v>
      </c>
      <c r="E3184" s="675" t="e">
        <f>VLOOKUP(F3184,DB!$D$4:$G$403,2,FALSE)</f>
        <v>#N/A</v>
      </c>
      <c r="F3184" s="491"/>
      <c r="G3184" s="491"/>
      <c r="H3184" s="492"/>
      <c r="I3184" s="493"/>
      <c r="J3184" s="494" t="str">
        <f>IF(I3184="","I열의 환율적용방법 선택",IF(I3184="개별환율", "직접입력 하세요.", IF(OR(I3184="가중평균환율",I3184="송금환율"), "직접입력 하세요.", IF(I3184="원화집행", 1, IF(I3184="월별평균환율(미화)",VLOOKUP(MONTH(A3184),월별평균환율!$B$34:$D$45,2,0), IF(I3184="월별평균환율(현지화)",VLOOKUP(MONTH(A3184),월별평균환율!$B$34:$D$45,3,0)))))))</f>
        <v>I열의 환율적용방법 선택</v>
      </c>
      <c r="K3184" s="495">
        <f t="shared" si="49"/>
        <v>0</v>
      </c>
      <c r="L3184" s="491"/>
      <c r="M3184" s="496"/>
      <c r="N3184" s="496"/>
    </row>
    <row r="3185" spans="1:14" x14ac:dyDescent="0.3">
      <c r="A3185" s="490"/>
      <c r="B3185" s="490"/>
      <c r="C3185" s="673" t="e">
        <f>VLOOKUP(F3185,DB!$D$4:$G$403,4,FALSE)</f>
        <v>#N/A</v>
      </c>
      <c r="D3185" s="674" t="e">
        <f>VLOOKUP(F3185,DB!$D$4:$G$403,3,FALSE)</f>
        <v>#N/A</v>
      </c>
      <c r="E3185" s="675" t="e">
        <f>VLOOKUP(F3185,DB!$D$4:$G$403,2,FALSE)</f>
        <v>#N/A</v>
      </c>
      <c r="F3185" s="491"/>
      <c r="G3185" s="491"/>
      <c r="H3185" s="492"/>
      <c r="I3185" s="493"/>
      <c r="J3185" s="494" t="str">
        <f>IF(I3185="","I열의 환율적용방법 선택",IF(I3185="개별환율", "직접입력 하세요.", IF(OR(I3185="가중평균환율",I3185="송금환율"), "직접입력 하세요.", IF(I3185="원화집행", 1, IF(I3185="월별평균환율(미화)",VLOOKUP(MONTH(A3185),월별평균환율!$B$34:$D$45,2,0), IF(I3185="월별평균환율(현지화)",VLOOKUP(MONTH(A3185),월별평균환율!$B$34:$D$45,3,0)))))))</f>
        <v>I열의 환율적용방법 선택</v>
      </c>
      <c r="K3185" s="495">
        <f t="shared" si="49"/>
        <v>0</v>
      </c>
      <c r="L3185" s="491"/>
      <c r="M3185" s="496"/>
      <c r="N3185" s="496"/>
    </row>
    <row r="3186" spans="1:14" x14ac:dyDescent="0.3">
      <c r="A3186" s="490"/>
      <c r="B3186" s="490"/>
      <c r="C3186" s="673" t="e">
        <f>VLOOKUP(F3186,DB!$D$4:$G$403,4,FALSE)</f>
        <v>#N/A</v>
      </c>
      <c r="D3186" s="674" t="e">
        <f>VLOOKUP(F3186,DB!$D$4:$G$403,3,FALSE)</f>
        <v>#N/A</v>
      </c>
      <c r="E3186" s="675" t="e">
        <f>VLOOKUP(F3186,DB!$D$4:$G$403,2,FALSE)</f>
        <v>#N/A</v>
      </c>
      <c r="F3186" s="491"/>
      <c r="G3186" s="491"/>
      <c r="H3186" s="492"/>
      <c r="I3186" s="493"/>
      <c r="J3186" s="494" t="str">
        <f>IF(I3186="","I열의 환율적용방법 선택",IF(I3186="개별환율", "직접입력 하세요.", IF(OR(I3186="가중평균환율",I3186="송금환율"), "직접입력 하세요.", IF(I3186="원화집행", 1, IF(I3186="월별평균환율(미화)",VLOOKUP(MONTH(A3186),월별평균환율!$B$34:$D$45,2,0), IF(I3186="월별평균환율(현지화)",VLOOKUP(MONTH(A3186),월별평균환율!$B$34:$D$45,3,0)))))))</f>
        <v>I열의 환율적용방법 선택</v>
      </c>
      <c r="K3186" s="495">
        <f t="shared" si="49"/>
        <v>0</v>
      </c>
      <c r="L3186" s="491"/>
      <c r="M3186" s="496"/>
      <c r="N3186" s="496"/>
    </row>
    <row r="3187" spans="1:14" x14ac:dyDescent="0.3">
      <c r="A3187" s="490"/>
      <c r="B3187" s="490"/>
      <c r="C3187" s="673" t="e">
        <f>VLOOKUP(F3187,DB!$D$4:$G$403,4,FALSE)</f>
        <v>#N/A</v>
      </c>
      <c r="D3187" s="674" t="e">
        <f>VLOOKUP(F3187,DB!$D$4:$G$403,3,FALSE)</f>
        <v>#N/A</v>
      </c>
      <c r="E3187" s="675" t="e">
        <f>VLOOKUP(F3187,DB!$D$4:$G$403,2,FALSE)</f>
        <v>#N/A</v>
      </c>
      <c r="F3187" s="491"/>
      <c r="G3187" s="491"/>
      <c r="H3187" s="492"/>
      <c r="I3187" s="493"/>
      <c r="J3187" s="494" t="str">
        <f>IF(I3187="","I열의 환율적용방법 선택",IF(I3187="개별환율", "직접입력 하세요.", IF(OR(I3187="가중평균환율",I3187="송금환율"), "직접입력 하세요.", IF(I3187="원화집행", 1, IF(I3187="월별평균환율(미화)",VLOOKUP(MONTH(A3187),월별평균환율!$B$34:$D$45,2,0), IF(I3187="월별평균환율(현지화)",VLOOKUP(MONTH(A3187),월별평균환율!$B$34:$D$45,3,0)))))))</f>
        <v>I열의 환율적용방법 선택</v>
      </c>
      <c r="K3187" s="495">
        <f t="shared" si="49"/>
        <v>0</v>
      </c>
      <c r="L3187" s="491"/>
      <c r="M3187" s="496"/>
      <c r="N3187" s="496"/>
    </row>
    <row r="3188" spans="1:14" x14ac:dyDescent="0.3">
      <c r="A3188" s="490"/>
      <c r="B3188" s="490"/>
      <c r="C3188" s="673" t="e">
        <f>VLOOKUP(F3188,DB!$D$4:$G$403,4,FALSE)</f>
        <v>#N/A</v>
      </c>
      <c r="D3188" s="674" t="e">
        <f>VLOOKUP(F3188,DB!$D$4:$G$403,3,FALSE)</f>
        <v>#N/A</v>
      </c>
      <c r="E3188" s="675" t="e">
        <f>VLOOKUP(F3188,DB!$D$4:$G$403,2,FALSE)</f>
        <v>#N/A</v>
      </c>
      <c r="F3188" s="491"/>
      <c r="G3188" s="491"/>
      <c r="H3188" s="492"/>
      <c r="I3188" s="493"/>
      <c r="J3188" s="494" t="str">
        <f>IF(I3188="","I열의 환율적용방법 선택",IF(I3188="개별환율", "직접입력 하세요.", IF(OR(I3188="가중평균환율",I3188="송금환율"), "직접입력 하세요.", IF(I3188="원화집행", 1, IF(I3188="월별평균환율(미화)",VLOOKUP(MONTH(A3188),월별평균환율!$B$34:$D$45,2,0), IF(I3188="월별평균환율(현지화)",VLOOKUP(MONTH(A3188),월별평균환율!$B$34:$D$45,3,0)))))))</f>
        <v>I열의 환율적용방법 선택</v>
      </c>
      <c r="K3188" s="495">
        <f t="shared" si="49"/>
        <v>0</v>
      </c>
      <c r="L3188" s="491"/>
      <c r="M3188" s="496"/>
      <c r="N3188" s="496"/>
    </row>
    <row r="3189" spans="1:14" x14ac:dyDescent="0.3">
      <c r="A3189" s="490"/>
      <c r="B3189" s="490"/>
      <c r="C3189" s="673" t="e">
        <f>VLOOKUP(F3189,DB!$D$4:$G$403,4,FALSE)</f>
        <v>#N/A</v>
      </c>
      <c r="D3189" s="674" t="e">
        <f>VLOOKUP(F3189,DB!$D$4:$G$403,3,FALSE)</f>
        <v>#N/A</v>
      </c>
      <c r="E3189" s="675" t="e">
        <f>VLOOKUP(F3189,DB!$D$4:$G$403,2,FALSE)</f>
        <v>#N/A</v>
      </c>
      <c r="F3189" s="491"/>
      <c r="G3189" s="491"/>
      <c r="H3189" s="492"/>
      <c r="I3189" s="493"/>
      <c r="J3189" s="494" t="str">
        <f>IF(I3189="","I열의 환율적용방법 선택",IF(I3189="개별환율", "직접입력 하세요.", IF(OR(I3189="가중평균환율",I3189="송금환율"), "직접입력 하세요.", IF(I3189="원화집행", 1, IF(I3189="월별평균환율(미화)",VLOOKUP(MONTH(A3189),월별평균환율!$B$34:$D$45,2,0), IF(I3189="월별평균환율(현지화)",VLOOKUP(MONTH(A3189),월별평균환율!$B$34:$D$45,3,0)))))))</f>
        <v>I열의 환율적용방법 선택</v>
      </c>
      <c r="K3189" s="495">
        <f t="shared" si="49"/>
        <v>0</v>
      </c>
      <c r="L3189" s="491"/>
      <c r="M3189" s="496"/>
      <c r="N3189" s="496"/>
    </row>
    <row r="3190" spans="1:14" x14ac:dyDescent="0.3">
      <c r="A3190" s="490"/>
      <c r="B3190" s="490"/>
      <c r="C3190" s="673" t="e">
        <f>VLOOKUP(F3190,DB!$D$4:$G$403,4,FALSE)</f>
        <v>#N/A</v>
      </c>
      <c r="D3190" s="674" t="e">
        <f>VLOOKUP(F3190,DB!$D$4:$G$403,3,FALSE)</f>
        <v>#N/A</v>
      </c>
      <c r="E3190" s="675" t="e">
        <f>VLOOKUP(F3190,DB!$D$4:$G$403,2,FALSE)</f>
        <v>#N/A</v>
      </c>
      <c r="F3190" s="491"/>
      <c r="G3190" s="491"/>
      <c r="H3190" s="492"/>
      <c r="I3190" s="493"/>
      <c r="J3190" s="494" t="str">
        <f>IF(I3190="","I열의 환율적용방법 선택",IF(I3190="개별환율", "직접입력 하세요.", IF(OR(I3190="가중평균환율",I3190="송금환율"), "직접입력 하세요.", IF(I3190="원화집행", 1, IF(I3190="월별평균환율(미화)",VLOOKUP(MONTH(A3190),월별평균환율!$B$34:$D$45,2,0), IF(I3190="월별평균환율(현지화)",VLOOKUP(MONTH(A3190),월별평균환율!$B$34:$D$45,3,0)))))))</f>
        <v>I열의 환율적용방법 선택</v>
      </c>
      <c r="K3190" s="495">
        <f t="shared" si="49"/>
        <v>0</v>
      </c>
      <c r="L3190" s="491"/>
      <c r="M3190" s="496"/>
      <c r="N3190" s="496"/>
    </row>
    <row r="3191" spans="1:14" x14ac:dyDescent="0.3">
      <c r="A3191" s="490"/>
      <c r="B3191" s="490"/>
      <c r="C3191" s="673" t="e">
        <f>VLOOKUP(F3191,DB!$D$4:$G$403,4,FALSE)</f>
        <v>#N/A</v>
      </c>
      <c r="D3191" s="674" t="e">
        <f>VLOOKUP(F3191,DB!$D$4:$G$403,3,FALSE)</f>
        <v>#N/A</v>
      </c>
      <c r="E3191" s="675" t="e">
        <f>VLOOKUP(F3191,DB!$D$4:$G$403,2,FALSE)</f>
        <v>#N/A</v>
      </c>
      <c r="F3191" s="491"/>
      <c r="G3191" s="491"/>
      <c r="H3191" s="492"/>
      <c r="I3191" s="493"/>
      <c r="J3191" s="494" t="str">
        <f>IF(I3191="","I열의 환율적용방법 선택",IF(I3191="개별환율", "직접입력 하세요.", IF(OR(I3191="가중평균환율",I3191="송금환율"), "직접입력 하세요.", IF(I3191="원화집행", 1, IF(I3191="월별평균환율(미화)",VLOOKUP(MONTH(A3191),월별평균환율!$B$34:$D$45,2,0), IF(I3191="월별평균환율(현지화)",VLOOKUP(MONTH(A3191),월별평균환율!$B$34:$D$45,3,0)))))))</f>
        <v>I열의 환율적용방법 선택</v>
      </c>
      <c r="K3191" s="495">
        <f t="shared" si="49"/>
        <v>0</v>
      </c>
      <c r="L3191" s="491"/>
      <c r="M3191" s="496"/>
      <c r="N3191" s="496"/>
    </row>
    <row r="3192" spans="1:14" x14ac:dyDescent="0.3">
      <c r="A3192" s="490"/>
      <c r="B3192" s="490"/>
      <c r="C3192" s="673" t="e">
        <f>VLOOKUP(F3192,DB!$D$4:$G$403,4,FALSE)</f>
        <v>#N/A</v>
      </c>
      <c r="D3192" s="674" t="e">
        <f>VLOOKUP(F3192,DB!$D$4:$G$403,3,FALSE)</f>
        <v>#N/A</v>
      </c>
      <c r="E3192" s="675" t="e">
        <f>VLOOKUP(F3192,DB!$D$4:$G$403,2,FALSE)</f>
        <v>#N/A</v>
      </c>
      <c r="F3192" s="491"/>
      <c r="G3192" s="491"/>
      <c r="H3192" s="492"/>
      <c r="I3192" s="493"/>
      <c r="J3192" s="494" t="str">
        <f>IF(I3192="","I열의 환율적용방법 선택",IF(I3192="개별환율", "직접입력 하세요.", IF(OR(I3192="가중평균환율",I3192="송금환율"), "직접입력 하세요.", IF(I3192="원화집행", 1, IF(I3192="월별평균환율(미화)",VLOOKUP(MONTH(A3192),월별평균환율!$B$34:$D$45,2,0), IF(I3192="월별평균환율(현지화)",VLOOKUP(MONTH(A3192),월별평균환율!$B$34:$D$45,3,0)))))))</f>
        <v>I열의 환율적용방법 선택</v>
      </c>
      <c r="K3192" s="495">
        <f t="shared" si="49"/>
        <v>0</v>
      </c>
      <c r="L3192" s="491"/>
      <c r="M3192" s="496"/>
      <c r="N3192" s="496"/>
    </row>
    <row r="3193" spans="1:14" x14ac:dyDescent="0.3">
      <c r="A3193" s="490"/>
      <c r="B3193" s="490"/>
      <c r="C3193" s="673" t="e">
        <f>VLOOKUP(F3193,DB!$D$4:$G$403,4,FALSE)</f>
        <v>#N/A</v>
      </c>
      <c r="D3193" s="674" t="e">
        <f>VLOOKUP(F3193,DB!$D$4:$G$403,3,FALSE)</f>
        <v>#N/A</v>
      </c>
      <c r="E3193" s="675" t="e">
        <f>VLOOKUP(F3193,DB!$D$4:$G$403,2,FALSE)</f>
        <v>#N/A</v>
      </c>
      <c r="F3193" s="491"/>
      <c r="G3193" s="491"/>
      <c r="H3193" s="492"/>
      <c r="I3193" s="493"/>
      <c r="J3193" s="494" t="str">
        <f>IF(I3193="","I열의 환율적용방법 선택",IF(I3193="개별환율", "직접입력 하세요.", IF(OR(I3193="가중평균환율",I3193="송금환율"), "직접입력 하세요.", IF(I3193="원화집행", 1, IF(I3193="월별평균환율(미화)",VLOOKUP(MONTH(A3193),월별평균환율!$B$34:$D$45,2,0), IF(I3193="월별평균환율(현지화)",VLOOKUP(MONTH(A3193),월별평균환율!$B$34:$D$45,3,0)))))))</f>
        <v>I열의 환율적용방법 선택</v>
      </c>
      <c r="K3193" s="495">
        <f t="shared" si="49"/>
        <v>0</v>
      </c>
      <c r="L3193" s="491"/>
      <c r="M3193" s="496"/>
      <c r="N3193" s="496"/>
    </row>
    <row r="3194" spans="1:14" x14ac:dyDescent="0.3">
      <c r="A3194" s="490"/>
      <c r="B3194" s="490"/>
      <c r="C3194" s="673" t="e">
        <f>VLOOKUP(F3194,DB!$D$4:$G$403,4,FALSE)</f>
        <v>#N/A</v>
      </c>
      <c r="D3194" s="674" t="e">
        <f>VLOOKUP(F3194,DB!$D$4:$G$403,3,FALSE)</f>
        <v>#N/A</v>
      </c>
      <c r="E3194" s="675" t="e">
        <f>VLOOKUP(F3194,DB!$D$4:$G$403,2,FALSE)</f>
        <v>#N/A</v>
      </c>
      <c r="F3194" s="491"/>
      <c r="G3194" s="491"/>
      <c r="H3194" s="492"/>
      <c r="I3194" s="493"/>
      <c r="J3194" s="494" t="str">
        <f>IF(I3194="","I열의 환율적용방법 선택",IF(I3194="개별환율", "직접입력 하세요.", IF(OR(I3194="가중평균환율",I3194="송금환율"), "직접입력 하세요.", IF(I3194="원화집행", 1, IF(I3194="월별평균환율(미화)",VLOOKUP(MONTH(A3194),월별평균환율!$B$34:$D$45,2,0), IF(I3194="월별평균환율(현지화)",VLOOKUP(MONTH(A3194),월별평균환율!$B$34:$D$45,3,0)))))))</f>
        <v>I열의 환율적용방법 선택</v>
      </c>
      <c r="K3194" s="495">
        <f t="shared" si="49"/>
        <v>0</v>
      </c>
      <c r="L3194" s="491"/>
      <c r="M3194" s="496"/>
      <c r="N3194" s="496"/>
    </row>
    <row r="3195" spans="1:14" x14ac:dyDescent="0.3">
      <c r="A3195" s="490"/>
      <c r="B3195" s="490"/>
      <c r="C3195" s="673" t="e">
        <f>VLOOKUP(F3195,DB!$D$4:$G$403,4,FALSE)</f>
        <v>#N/A</v>
      </c>
      <c r="D3195" s="674" t="e">
        <f>VLOOKUP(F3195,DB!$D$4:$G$403,3,FALSE)</f>
        <v>#N/A</v>
      </c>
      <c r="E3195" s="675" t="e">
        <f>VLOOKUP(F3195,DB!$D$4:$G$403,2,FALSE)</f>
        <v>#N/A</v>
      </c>
      <c r="F3195" s="491"/>
      <c r="G3195" s="491"/>
      <c r="H3195" s="492"/>
      <c r="I3195" s="493"/>
      <c r="J3195" s="494" t="str">
        <f>IF(I3195="","I열의 환율적용방법 선택",IF(I3195="개별환율", "직접입력 하세요.", IF(OR(I3195="가중평균환율",I3195="송금환율"), "직접입력 하세요.", IF(I3195="원화집행", 1, IF(I3195="월별평균환율(미화)",VLOOKUP(MONTH(A3195),월별평균환율!$B$34:$D$45,2,0), IF(I3195="월별평균환율(현지화)",VLOOKUP(MONTH(A3195),월별평균환율!$B$34:$D$45,3,0)))))))</f>
        <v>I열의 환율적용방법 선택</v>
      </c>
      <c r="K3195" s="495">
        <f t="shared" si="49"/>
        <v>0</v>
      </c>
      <c r="L3195" s="491"/>
      <c r="M3195" s="496"/>
      <c r="N3195" s="496"/>
    </row>
    <row r="3196" spans="1:14" x14ac:dyDescent="0.3">
      <c r="A3196" s="490"/>
      <c r="B3196" s="490"/>
      <c r="C3196" s="673" t="e">
        <f>VLOOKUP(F3196,DB!$D$4:$G$403,4,FALSE)</f>
        <v>#N/A</v>
      </c>
      <c r="D3196" s="674" t="e">
        <f>VLOOKUP(F3196,DB!$D$4:$G$403,3,FALSE)</f>
        <v>#N/A</v>
      </c>
      <c r="E3196" s="675" t="e">
        <f>VLOOKUP(F3196,DB!$D$4:$G$403,2,FALSE)</f>
        <v>#N/A</v>
      </c>
      <c r="F3196" s="491"/>
      <c r="G3196" s="491"/>
      <c r="H3196" s="492"/>
      <c r="I3196" s="493"/>
      <c r="J3196" s="494" t="str">
        <f>IF(I3196="","I열의 환율적용방법 선택",IF(I3196="개별환율", "직접입력 하세요.", IF(OR(I3196="가중평균환율",I3196="송금환율"), "직접입력 하세요.", IF(I3196="원화집행", 1, IF(I3196="월별평균환율(미화)",VLOOKUP(MONTH(A3196),월별평균환율!$B$34:$D$45,2,0), IF(I3196="월별평균환율(현지화)",VLOOKUP(MONTH(A3196),월별평균환율!$B$34:$D$45,3,0)))))))</f>
        <v>I열의 환율적용방법 선택</v>
      </c>
      <c r="K3196" s="495">
        <f t="shared" si="49"/>
        <v>0</v>
      </c>
      <c r="L3196" s="491"/>
      <c r="M3196" s="496"/>
      <c r="N3196" s="496"/>
    </row>
    <row r="3197" spans="1:14" x14ac:dyDescent="0.3">
      <c r="A3197" s="490"/>
      <c r="B3197" s="490"/>
      <c r="C3197" s="673" t="e">
        <f>VLOOKUP(F3197,DB!$D$4:$G$403,4,FALSE)</f>
        <v>#N/A</v>
      </c>
      <c r="D3197" s="674" t="e">
        <f>VLOOKUP(F3197,DB!$D$4:$G$403,3,FALSE)</f>
        <v>#N/A</v>
      </c>
      <c r="E3197" s="675" t="e">
        <f>VLOOKUP(F3197,DB!$D$4:$G$403,2,FALSE)</f>
        <v>#N/A</v>
      </c>
      <c r="F3197" s="491"/>
      <c r="G3197" s="491"/>
      <c r="H3197" s="492"/>
      <c r="I3197" s="493"/>
      <c r="J3197" s="494" t="str">
        <f>IF(I3197="","I열의 환율적용방법 선택",IF(I3197="개별환율", "직접입력 하세요.", IF(OR(I3197="가중평균환율",I3197="송금환율"), "직접입력 하세요.", IF(I3197="원화집행", 1, IF(I3197="월별평균환율(미화)",VLOOKUP(MONTH(A3197),월별평균환율!$B$34:$D$45,2,0), IF(I3197="월별평균환율(현지화)",VLOOKUP(MONTH(A3197),월별평균환율!$B$34:$D$45,3,0)))))))</f>
        <v>I열의 환율적용방법 선택</v>
      </c>
      <c r="K3197" s="495">
        <f t="shared" si="49"/>
        <v>0</v>
      </c>
      <c r="L3197" s="491"/>
      <c r="M3197" s="496"/>
      <c r="N3197" s="496"/>
    </row>
    <row r="3198" spans="1:14" x14ac:dyDescent="0.3">
      <c r="A3198" s="490"/>
      <c r="B3198" s="490"/>
      <c r="C3198" s="673" t="e">
        <f>VLOOKUP(F3198,DB!$D$4:$G$403,4,FALSE)</f>
        <v>#N/A</v>
      </c>
      <c r="D3198" s="674" t="e">
        <f>VLOOKUP(F3198,DB!$D$4:$G$403,3,FALSE)</f>
        <v>#N/A</v>
      </c>
      <c r="E3198" s="675" t="e">
        <f>VLOOKUP(F3198,DB!$D$4:$G$403,2,FALSE)</f>
        <v>#N/A</v>
      </c>
      <c r="F3198" s="491"/>
      <c r="G3198" s="491"/>
      <c r="H3198" s="492"/>
      <c r="I3198" s="493"/>
      <c r="J3198" s="494" t="str">
        <f>IF(I3198="","I열의 환율적용방법 선택",IF(I3198="개별환율", "직접입력 하세요.", IF(OR(I3198="가중평균환율",I3198="송금환율"), "직접입력 하세요.", IF(I3198="원화집행", 1, IF(I3198="월별평균환율(미화)",VLOOKUP(MONTH(A3198),월별평균환율!$B$34:$D$45,2,0), IF(I3198="월별평균환율(현지화)",VLOOKUP(MONTH(A3198),월별평균환율!$B$34:$D$45,3,0)))))))</f>
        <v>I열의 환율적용방법 선택</v>
      </c>
      <c r="K3198" s="495">
        <f t="shared" si="49"/>
        <v>0</v>
      </c>
      <c r="L3198" s="491"/>
      <c r="M3198" s="496"/>
      <c r="N3198" s="496"/>
    </row>
    <row r="3199" spans="1:14" x14ac:dyDescent="0.3">
      <c r="A3199" s="490"/>
      <c r="B3199" s="490"/>
      <c r="C3199" s="673" t="e">
        <f>VLOOKUP(F3199,DB!$D$4:$G$403,4,FALSE)</f>
        <v>#N/A</v>
      </c>
      <c r="D3199" s="674" t="e">
        <f>VLOOKUP(F3199,DB!$D$4:$G$403,3,FALSE)</f>
        <v>#N/A</v>
      </c>
      <c r="E3199" s="675" t="e">
        <f>VLOOKUP(F3199,DB!$D$4:$G$403,2,FALSE)</f>
        <v>#N/A</v>
      </c>
      <c r="F3199" s="491"/>
      <c r="G3199" s="491"/>
      <c r="H3199" s="492"/>
      <c r="I3199" s="493"/>
      <c r="J3199" s="494" t="str">
        <f>IF(I3199="","I열의 환율적용방법 선택",IF(I3199="개별환율", "직접입력 하세요.", IF(OR(I3199="가중평균환율",I3199="송금환율"), "직접입력 하세요.", IF(I3199="원화집행", 1, IF(I3199="월별평균환율(미화)",VLOOKUP(MONTH(A3199),월별평균환율!$B$34:$D$45,2,0), IF(I3199="월별평균환율(현지화)",VLOOKUP(MONTH(A3199),월별평균환율!$B$34:$D$45,3,0)))))))</f>
        <v>I열의 환율적용방법 선택</v>
      </c>
      <c r="K3199" s="495">
        <f t="shared" si="49"/>
        <v>0</v>
      </c>
      <c r="L3199" s="491"/>
      <c r="M3199" s="496"/>
      <c r="N3199" s="496"/>
    </row>
    <row r="3200" spans="1:14" x14ac:dyDescent="0.3">
      <c r="A3200" s="490"/>
      <c r="B3200" s="490"/>
      <c r="C3200" s="673" t="e">
        <f>VLOOKUP(F3200,DB!$D$4:$G$403,4,FALSE)</f>
        <v>#N/A</v>
      </c>
      <c r="D3200" s="674" t="e">
        <f>VLOOKUP(F3200,DB!$D$4:$G$403,3,FALSE)</f>
        <v>#N/A</v>
      </c>
      <c r="E3200" s="675" t="e">
        <f>VLOOKUP(F3200,DB!$D$4:$G$403,2,FALSE)</f>
        <v>#N/A</v>
      </c>
      <c r="F3200" s="491"/>
      <c r="G3200" s="491"/>
      <c r="H3200" s="492"/>
      <c r="I3200" s="493"/>
      <c r="J3200" s="494" t="str">
        <f>IF(I3200="","I열의 환율적용방법 선택",IF(I3200="개별환율", "직접입력 하세요.", IF(OR(I3200="가중평균환율",I3200="송금환율"), "직접입력 하세요.", IF(I3200="원화집행", 1, IF(I3200="월별평균환율(미화)",VLOOKUP(MONTH(A3200),월별평균환율!$B$34:$D$45,2,0), IF(I3200="월별평균환율(현지화)",VLOOKUP(MONTH(A3200),월별평균환율!$B$34:$D$45,3,0)))))))</f>
        <v>I열의 환율적용방법 선택</v>
      </c>
      <c r="K3200" s="495">
        <f t="shared" si="49"/>
        <v>0</v>
      </c>
      <c r="L3200" s="491"/>
      <c r="M3200" s="496"/>
      <c r="N3200" s="496"/>
    </row>
    <row r="3201" spans="1:14" x14ac:dyDescent="0.3">
      <c r="A3201" s="490"/>
      <c r="B3201" s="490"/>
      <c r="C3201" s="673" t="e">
        <f>VLOOKUP(F3201,DB!$D$4:$G$403,4,FALSE)</f>
        <v>#N/A</v>
      </c>
      <c r="D3201" s="674" t="e">
        <f>VLOOKUP(F3201,DB!$D$4:$G$403,3,FALSE)</f>
        <v>#N/A</v>
      </c>
      <c r="E3201" s="675" t="e">
        <f>VLOOKUP(F3201,DB!$D$4:$G$403,2,FALSE)</f>
        <v>#N/A</v>
      </c>
      <c r="F3201" s="491"/>
      <c r="G3201" s="491"/>
      <c r="H3201" s="492"/>
      <c r="I3201" s="493"/>
      <c r="J3201" s="494" t="str">
        <f>IF(I3201="","I열의 환율적용방법 선택",IF(I3201="개별환율", "직접입력 하세요.", IF(OR(I3201="가중평균환율",I3201="송금환율"), "직접입력 하세요.", IF(I3201="원화집행", 1, IF(I3201="월별평균환율(미화)",VLOOKUP(MONTH(A3201),월별평균환율!$B$34:$D$45,2,0), IF(I3201="월별평균환율(현지화)",VLOOKUP(MONTH(A3201),월별평균환율!$B$34:$D$45,3,0)))))))</f>
        <v>I열의 환율적용방법 선택</v>
      </c>
      <c r="K3201" s="495">
        <f t="shared" si="49"/>
        <v>0</v>
      </c>
      <c r="L3201" s="491"/>
      <c r="M3201" s="496"/>
      <c r="N3201" s="496"/>
    </row>
    <row r="3202" spans="1:14" x14ac:dyDescent="0.3">
      <c r="A3202" s="490"/>
      <c r="B3202" s="490"/>
      <c r="C3202" s="673" t="e">
        <f>VLOOKUP(F3202,DB!$D$4:$G$403,4,FALSE)</f>
        <v>#N/A</v>
      </c>
      <c r="D3202" s="674" t="e">
        <f>VLOOKUP(F3202,DB!$D$4:$G$403,3,FALSE)</f>
        <v>#N/A</v>
      </c>
      <c r="E3202" s="675" t="e">
        <f>VLOOKUP(F3202,DB!$D$4:$G$403,2,FALSE)</f>
        <v>#N/A</v>
      </c>
      <c r="F3202" s="491"/>
      <c r="G3202" s="491"/>
      <c r="H3202" s="492"/>
      <c r="I3202" s="493"/>
      <c r="J3202" s="494" t="str">
        <f>IF(I3202="","I열의 환율적용방법 선택",IF(I3202="개별환율", "직접입력 하세요.", IF(OR(I3202="가중평균환율",I3202="송금환율"), "직접입력 하세요.", IF(I3202="원화집행", 1, IF(I3202="월별평균환율(미화)",VLOOKUP(MONTH(A3202),월별평균환율!$B$34:$D$45,2,0), IF(I3202="월별평균환율(현지화)",VLOOKUP(MONTH(A3202),월별평균환율!$B$34:$D$45,3,0)))))))</f>
        <v>I열의 환율적용방법 선택</v>
      </c>
      <c r="K3202" s="495">
        <f t="shared" si="49"/>
        <v>0</v>
      </c>
      <c r="L3202" s="491"/>
      <c r="M3202" s="496"/>
      <c r="N3202" s="496"/>
    </row>
    <row r="3203" spans="1:14" x14ac:dyDescent="0.3">
      <c r="A3203" s="490"/>
      <c r="B3203" s="490"/>
      <c r="C3203" s="673" t="e">
        <f>VLOOKUP(F3203,DB!$D$4:$G$403,4,FALSE)</f>
        <v>#N/A</v>
      </c>
      <c r="D3203" s="674" t="e">
        <f>VLOOKUP(F3203,DB!$D$4:$G$403,3,FALSE)</f>
        <v>#N/A</v>
      </c>
      <c r="E3203" s="675" t="e">
        <f>VLOOKUP(F3203,DB!$D$4:$G$403,2,FALSE)</f>
        <v>#N/A</v>
      </c>
      <c r="F3203" s="491"/>
      <c r="G3203" s="491"/>
      <c r="H3203" s="492"/>
      <c r="I3203" s="493"/>
      <c r="J3203" s="494" t="str">
        <f>IF(I3203="","I열의 환율적용방법 선택",IF(I3203="개별환율", "직접입력 하세요.", IF(OR(I3203="가중평균환율",I3203="송금환율"), "직접입력 하세요.", IF(I3203="원화집행", 1, IF(I3203="월별평균환율(미화)",VLOOKUP(MONTH(A3203),월별평균환율!$B$34:$D$45,2,0), IF(I3203="월별평균환율(현지화)",VLOOKUP(MONTH(A3203),월별평균환율!$B$34:$D$45,3,0)))))))</f>
        <v>I열의 환율적용방법 선택</v>
      </c>
      <c r="K3203" s="495">
        <f t="shared" si="49"/>
        <v>0</v>
      </c>
      <c r="L3203" s="491"/>
      <c r="M3203" s="496"/>
      <c r="N3203" s="496"/>
    </row>
    <row r="3204" spans="1:14" x14ac:dyDescent="0.3">
      <c r="A3204" s="490"/>
      <c r="B3204" s="490"/>
      <c r="C3204" s="673" t="e">
        <f>VLOOKUP(F3204,DB!$D$4:$G$403,4,FALSE)</f>
        <v>#N/A</v>
      </c>
      <c r="D3204" s="674" t="e">
        <f>VLOOKUP(F3204,DB!$D$4:$G$403,3,FALSE)</f>
        <v>#N/A</v>
      </c>
      <c r="E3204" s="675" t="e">
        <f>VLOOKUP(F3204,DB!$D$4:$G$403,2,FALSE)</f>
        <v>#N/A</v>
      </c>
      <c r="F3204" s="491"/>
      <c r="G3204" s="491"/>
      <c r="H3204" s="492"/>
      <c r="I3204" s="493"/>
      <c r="J3204" s="494" t="str">
        <f>IF(I3204="","I열의 환율적용방법 선택",IF(I3204="개별환율", "직접입력 하세요.", IF(OR(I3204="가중평균환율",I3204="송금환율"), "직접입력 하세요.", IF(I3204="원화집행", 1, IF(I3204="월별평균환율(미화)",VLOOKUP(MONTH(A3204),월별평균환율!$B$34:$D$45,2,0), IF(I3204="월별평균환율(현지화)",VLOOKUP(MONTH(A3204),월별평균환율!$B$34:$D$45,3,0)))))))</f>
        <v>I열의 환율적용방법 선택</v>
      </c>
      <c r="K3204" s="495">
        <f t="shared" si="49"/>
        <v>0</v>
      </c>
      <c r="L3204" s="491"/>
      <c r="M3204" s="496"/>
      <c r="N3204" s="496"/>
    </row>
    <row r="3205" spans="1:14" x14ac:dyDescent="0.3">
      <c r="A3205" s="490"/>
      <c r="B3205" s="490"/>
      <c r="C3205" s="673" t="e">
        <f>VLOOKUP(F3205,DB!$D$4:$G$403,4,FALSE)</f>
        <v>#N/A</v>
      </c>
      <c r="D3205" s="674" t="e">
        <f>VLOOKUP(F3205,DB!$D$4:$G$403,3,FALSE)</f>
        <v>#N/A</v>
      </c>
      <c r="E3205" s="675" t="e">
        <f>VLOOKUP(F3205,DB!$D$4:$G$403,2,FALSE)</f>
        <v>#N/A</v>
      </c>
      <c r="F3205" s="491"/>
      <c r="G3205" s="491"/>
      <c r="H3205" s="492"/>
      <c r="I3205" s="493"/>
      <c r="J3205" s="494" t="str">
        <f>IF(I3205="","I열의 환율적용방법 선택",IF(I3205="개별환율", "직접입력 하세요.", IF(OR(I3205="가중평균환율",I3205="송금환율"), "직접입력 하세요.", IF(I3205="원화집행", 1, IF(I3205="월별평균환율(미화)",VLOOKUP(MONTH(A3205),월별평균환율!$B$34:$D$45,2,0), IF(I3205="월별평균환율(현지화)",VLOOKUP(MONTH(A3205),월별평균환율!$B$34:$D$45,3,0)))))))</f>
        <v>I열의 환율적용방법 선택</v>
      </c>
      <c r="K3205" s="495">
        <f t="shared" ref="K3205:K3268" si="50">IFERROR(ROUND(H3205*J3205, 0),0)</f>
        <v>0</v>
      </c>
      <c r="L3205" s="491"/>
      <c r="M3205" s="496"/>
      <c r="N3205" s="496"/>
    </row>
    <row r="3206" spans="1:14" x14ac:dyDescent="0.3">
      <c r="A3206" s="490"/>
      <c r="B3206" s="490"/>
      <c r="C3206" s="673" t="e">
        <f>VLOOKUP(F3206,DB!$D$4:$G$403,4,FALSE)</f>
        <v>#N/A</v>
      </c>
      <c r="D3206" s="674" t="e">
        <f>VLOOKUP(F3206,DB!$D$4:$G$403,3,FALSE)</f>
        <v>#N/A</v>
      </c>
      <c r="E3206" s="675" t="e">
        <f>VLOOKUP(F3206,DB!$D$4:$G$403,2,FALSE)</f>
        <v>#N/A</v>
      </c>
      <c r="F3206" s="491"/>
      <c r="G3206" s="491"/>
      <c r="H3206" s="492"/>
      <c r="I3206" s="493"/>
      <c r="J3206" s="494" t="str">
        <f>IF(I3206="","I열의 환율적용방법 선택",IF(I3206="개별환율", "직접입력 하세요.", IF(OR(I3206="가중평균환율",I3206="송금환율"), "직접입력 하세요.", IF(I3206="원화집행", 1, IF(I3206="월별평균환율(미화)",VLOOKUP(MONTH(A3206),월별평균환율!$B$34:$D$45,2,0), IF(I3206="월별평균환율(현지화)",VLOOKUP(MONTH(A3206),월별평균환율!$B$34:$D$45,3,0)))))))</f>
        <v>I열의 환율적용방법 선택</v>
      </c>
      <c r="K3206" s="495">
        <f t="shared" si="50"/>
        <v>0</v>
      </c>
      <c r="L3206" s="491"/>
      <c r="M3206" s="496"/>
      <c r="N3206" s="496"/>
    </row>
    <row r="3207" spans="1:14" x14ac:dyDescent="0.3">
      <c r="A3207" s="490"/>
      <c r="B3207" s="490"/>
      <c r="C3207" s="673" t="e">
        <f>VLOOKUP(F3207,DB!$D$4:$G$403,4,FALSE)</f>
        <v>#N/A</v>
      </c>
      <c r="D3207" s="674" t="e">
        <f>VLOOKUP(F3207,DB!$D$4:$G$403,3,FALSE)</f>
        <v>#N/A</v>
      </c>
      <c r="E3207" s="675" t="e">
        <f>VLOOKUP(F3207,DB!$D$4:$G$403,2,FALSE)</f>
        <v>#N/A</v>
      </c>
      <c r="F3207" s="491"/>
      <c r="G3207" s="491"/>
      <c r="H3207" s="492"/>
      <c r="I3207" s="493"/>
      <c r="J3207" s="494" t="str">
        <f>IF(I3207="","I열의 환율적용방법 선택",IF(I3207="개별환율", "직접입력 하세요.", IF(OR(I3207="가중평균환율",I3207="송금환율"), "직접입력 하세요.", IF(I3207="원화집행", 1, IF(I3207="월별평균환율(미화)",VLOOKUP(MONTH(A3207),월별평균환율!$B$34:$D$45,2,0), IF(I3207="월별평균환율(현지화)",VLOOKUP(MONTH(A3207),월별평균환율!$B$34:$D$45,3,0)))))))</f>
        <v>I열의 환율적용방법 선택</v>
      </c>
      <c r="K3207" s="495">
        <f t="shared" si="50"/>
        <v>0</v>
      </c>
      <c r="L3207" s="491"/>
      <c r="M3207" s="496"/>
      <c r="N3207" s="496"/>
    </row>
    <row r="3208" spans="1:14" x14ac:dyDescent="0.3">
      <c r="A3208" s="490"/>
      <c r="B3208" s="490"/>
      <c r="C3208" s="673" t="e">
        <f>VLOOKUP(F3208,DB!$D$4:$G$403,4,FALSE)</f>
        <v>#N/A</v>
      </c>
      <c r="D3208" s="674" t="e">
        <f>VLOOKUP(F3208,DB!$D$4:$G$403,3,FALSE)</f>
        <v>#N/A</v>
      </c>
      <c r="E3208" s="675" t="e">
        <f>VLOOKUP(F3208,DB!$D$4:$G$403,2,FALSE)</f>
        <v>#N/A</v>
      </c>
      <c r="F3208" s="491"/>
      <c r="G3208" s="491"/>
      <c r="H3208" s="492"/>
      <c r="I3208" s="493"/>
      <c r="J3208" s="494" t="str">
        <f>IF(I3208="","I열의 환율적용방법 선택",IF(I3208="개별환율", "직접입력 하세요.", IF(OR(I3208="가중평균환율",I3208="송금환율"), "직접입력 하세요.", IF(I3208="원화집행", 1, IF(I3208="월별평균환율(미화)",VLOOKUP(MONTH(A3208),월별평균환율!$B$34:$D$45,2,0), IF(I3208="월별평균환율(현지화)",VLOOKUP(MONTH(A3208),월별평균환율!$B$34:$D$45,3,0)))))))</f>
        <v>I열의 환율적용방법 선택</v>
      </c>
      <c r="K3208" s="495">
        <f t="shared" si="50"/>
        <v>0</v>
      </c>
      <c r="L3208" s="491"/>
      <c r="M3208" s="496"/>
      <c r="N3208" s="496"/>
    </row>
    <row r="3209" spans="1:14" x14ac:dyDescent="0.3">
      <c r="A3209" s="490"/>
      <c r="B3209" s="490"/>
      <c r="C3209" s="673" t="e">
        <f>VLOOKUP(F3209,DB!$D$4:$G$403,4,FALSE)</f>
        <v>#N/A</v>
      </c>
      <c r="D3209" s="674" t="e">
        <f>VLOOKUP(F3209,DB!$D$4:$G$403,3,FALSE)</f>
        <v>#N/A</v>
      </c>
      <c r="E3209" s="675" t="e">
        <f>VLOOKUP(F3209,DB!$D$4:$G$403,2,FALSE)</f>
        <v>#N/A</v>
      </c>
      <c r="F3209" s="491"/>
      <c r="G3209" s="491"/>
      <c r="H3209" s="492"/>
      <c r="I3209" s="493"/>
      <c r="J3209" s="494" t="str">
        <f>IF(I3209="","I열의 환율적용방법 선택",IF(I3209="개별환율", "직접입력 하세요.", IF(OR(I3209="가중평균환율",I3209="송금환율"), "직접입력 하세요.", IF(I3209="원화집행", 1, IF(I3209="월별평균환율(미화)",VLOOKUP(MONTH(A3209),월별평균환율!$B$34:$D$45,2,0), IF(I3209="월별평균환율(현지화)",VLOOKUP(MONTH(A3209),월별평균환율!$B$34:$D$45,3,0)))))))</f>
        <v>I열의 환율적용방법 선택</v>
      </c>
      <c r="K3209" s="495">
        <f t="shared" si="50"/>
        <v>0</v>
      </c>
      <c r="L3209" s="491"/>
      <c r="M3209" s="496"/>
      <c r="N3209" s="496"/>
    </row>
    <row r="3210" spans="1:14" x14ac:dyDescent="0.3">
      <c r="A3210" s="490"/>
      <c r="B3210" s="490"/>
      <c r="C3210" s="673" t="e">
        <f>VLOOKUP(F3210,DB!$D$4:$G$403,4,FALSE)</f>
        <v>#N/A</v>
      </c>
      <c r="D3210" s="674" t="e">
        <f>VLOOKUP(F3210,DB!$D$4:$G$403,3,FALSE)</f>
        <v>#N/A</v>
      </c>
      <c r="E3210" s="675" t="e">
        <f>VLOOKUP(F3210,DB!$D$4:$G$403,2,FALSE)</f>
        <v>#N/A</v>
      </c>
      <c r="F3210" s="491"/>
      <c r="G3210" s="491"/>
      <c r="H3210" s="492"/>
      <c r="I3210" s="493"/>
      <c r="J3210" s="494" t="str">
        <f>IF(I3210="","I열의 환율적용방법 선택",IF(I3210="개별환율", "직접입력 하세요.", IF(OR(I3210="가중평균환율",I3210="송금환율"), "직접입력 하세요.", IF(I3210="원화집행", 1, IF(I3210="월별평균환율(미화)",VLOOKUP(MONTH(A3210),월별평균환율!$B$34:$D$45,2,0), IF(I3210="월별평균환율(현지화)",VLOOKUP(MONTH(A3210),월별평균환율!$B$34:$D$45,3,0)))))))</f>
        <v>I열의 환율적용방법 선택</v>
      </c>
      <c r="K3210" s="495">
        <f t="shared" si="50"/>
        <v>0</v>
      </c>
      <c r="L3210" s="491"/>
      <c r="M3210" s="496"/>
      <c r="N3210" s="496"/>
    </row>
    <row r="3211" spans="1:14" x14ac:dyDescent="0.3">
      <c r="A3211" s="490"/>
      <c r="B3211" s="490"/>
      <c r="C3211" s="673" t="e">
        <f>VLOOKUP(F3211,DB!$D$4:$G$403,4,FALSE)</f>
        <v>#N/A</v>
      </c>
      <c r="D3211" s="674" t="e">
        <f>VLOOKUP(F3211,DB!$D$4:$G$403,3,FALSE)</f>
        <v>#N/A</v>
      </c>
      <c r="E3211" s="675" t="e">
        <f>VLOOKUP(F3211,DB!$D$4:$G$403,2,FALSE)</f>
        <v>#N/A</v>
      </c>
      <c r="F3211" s="491"/>
      <c r="G3211" s="491"/>
      <c r="H3211" s="492"/>
      <c r="I3211" s="493"/>
      <c r="J3211" s="494" t="str">
        <f>IF(I3211="","I열의 환율적용방법 선택",IF(I3211="개별환율", "직접입력 하세요.", IF(OR(I3211="가중평균환율",I3211="송금환율"), "직접입력 하세요.", IF(I3211="원화집행", 1, IF(I3211="월별평균환율(미화)",VLOOKUP(MONTH(A3211),월별평균환율!$B$34:$D$45,2,0), IF(I3211="월별평균환율(현지화)",VLOOKUP(MONTH(A3211),월별평균환율!$B$34:$D$45,3,0)))))))</f>
        <v>I열의 환율적용방법 선택</v>
      </c>
      <c r="K3211" s="495">
        <f t="shared" si="50"/>
        <v>0</v>
      </c>
      <c r="L3211" s="491"/>
      <c r="M3211" s="496"/>
      <c r="N3211" s="496"/>
    </row>
    <row r="3212" spans="1:14" x14ac:dyDescent="0.3">
      <c r="A3212" s="490"/>
      <c r="B3212" s="490"/>
      <c r="C3212" s="673" t="e">
        <f>VLOOKUP(F3212,DB!$D$4:$G$403,4,FALSE)</f>
        <v>#N/A</v>
      </c>
      <c r="D3212" s="674" t="e">
        <f>VLOOKUP(F3212,DB!$D$4:$G$403,3,FALSE)</f>
        <v>#N/A</v>
      </c>
      <c r="E3212" s="675" t="e">
        <f>VLOOKUP(F3212,DB!$D$4:$G$403,2,FALSE)</f>
        <v>#N/A</v>
      </c>
      <c r="F3212" s="491"/>
      <c r="G3212" s="491"/>
      <c r="H3212" s="492"/>
      <c r="I3212" s="493"/>
      <c r="J3212" s="494" t="str">
        <f>IF(I3212="","I열의 환율적용방법 선택",IF(I3212="개별환율", "직접입력 하세요.", IF(OR(I3212="가중평균환율",I3212="송금환율"), "직접입력 하세요.", IF(I3212="원화집행", 1, IF(I3212="월별평균환율(미화)",VLOOKUP(MONTH(A3212),월별평균환율!$B$34:$D$45,2,0), IF(I3212="월별평균환율(현지화)",VLOOKUP(MONTH(A3212),월별평균환율!$B$34:$D$45,3,0)))))))</f>
        <v>I열의 환율적용방법 선택</v>
      </c>
      <c r="K3212" s="495">
        <f t="shared" si="50"/>
        <v>0</v>
      </c>
      <c r="L3212" s="491"/>
      <c r="M3212" s="496"/>
      <c r="N3212" s="496"/>
    </row>
    <row r="3213" spans="1:14" x14ac:dyDescent="0.3">
      <c r="A3213" s="490"/>
      <c r="B3213" s="490"/>
      <c r="C3213" s="673" t="e">
        <f>VLOOKUP(F3213,DB!$D$4:$G$403,4,FALSE)</f>
        <v>#N/A</v>
      </c>
      <c r="D3213" s="674" t="e">
        <f>VLOOKUP(F3213,DB!$D$4:$G$403,3,FALSE)</f>
        <v>#N/A</v>
      </c>
      <c r="E3213" s="675" t="e">
        <f>VLOOKUP(F3213,DB!$D$4:$G$403,2,FALSE)</f>
        <v>#N/A</v>
      </c>
      <c r="F3213" s="491"/>
      <c r="G3213" s="491"/>
      <c r="H3213" s="492"/>
      <c r="I3213" s="493"/>
      <c r="J3213" s="494" t="str">
        <f>IF(I3213="","I열의 환율적용방법 선택",IF(I3213="개별환율", "직접입력 하세요.", IF(OR(I3213="가중평균환율",I3213="송금환율"), "직접입력 하세요.", IF(I3213="원화집행", 1, IF(I3213="월별평균환율(미화)",VLOOKUP(MONTH(A3213),월별평균환율!$B$34:$D$45,2,0), IF(I3213="월별평균환율(현지화)",VLOOKUP(MONTH(A3213),월별평균환율!$B$34:$D$45,3,0)))))))</f>
        <v>I열의 환율적용방법 선택</v>
      </c>
      <c r="K3213" s="495">
        <f t="shared" si="50"/>
        <v>0</v>
      </c>
      <c r="L3213" s="491"/>
      <c r="M3213" s="496"/>
      <c r="N3213" s="496"/>
    </row>
    <row r="3214" spans="1:14" x14ac:dyDescent="0.3">
      <c r="A3214" s="490"/>
      <c r="B3214" s="490"/>
      <c r="C3214" s="673" t="e">
        <f>VLOOKUP(F3214,DB!$D$4:$G$403,4,FALSE)</f>
        <v>#N/A</v>
      </c>
      <c r="D3214" s="674" t="e">
        <f>VLOOKUP(F3214,DB!$D$4:$G$403,3,FALSE)</f>
        <v>#N/A</v>
      </c>
      <c r="E3214" s="675" t="e">
        <f>VLOOKUP(F3214,DB!$D$4:$G$403,2,FALSE)</f>
        <v>#N/A</v>
      </c>
      <c r="F3214" s="491"/>
      <c r="G3214" s="491"/>
      <c r="H3214" s="492"/>
      <c r="I3214" s="493"/>
      <c r="J3214" s="494" t="str">
        <f>IF(I3214="","I열의 환율적용방법 선택",IF(I3214="개별환율", "직접입력 하세요.", IF(OR(I3214="가중평균환율",I3214="송금환율"), "직접입력 하세요.", IF(I3214="원화집행", 1, IF(I3214="월별평균환율(미화)",VLOOKUP(MONTH(A3214),월별평균환율!$B$34:$D$45,2,0), IF(I3214="월별평균환율(현지화)",VLOOKUP(MONTH(A3214),월별평균환율!$B$34:$D$45,3,0)))))))</f>
        <v>I열의 환율적용방법 선택</v>
      </c>
      <c r="K3214" s="495">
        <f t="shared" si="50"/>
        <v>0</v>
      </c>
      <c r="L3214" s="491"/>
      <c r="M3214" s="496"/>
      <c r="N3214" s="496"/>
    </row>
    <row r="3215" spans="1:14" x14ac:dyDescent="0.3">
      <c r="A3215" s="490"/>
      <c r="B3215" s="490"/>
      <c r="C3215" s="673" t="e">
        <f>VLOOKUP(F3215,DB!$D$4:$G$403,4,FALSE)</f>
        <v>#N/A</v>
      </c>
      <c r="D3215" s="674" t="e">
        <f>VLOOKUP(F3215,DB!$D$4:$G$403,3,FALSE)</f>
        <v>#N/A</v>
      </c>
      <c r="E3215" s="675" t="e">
        <f>VLOOKUP(F3215,DB!$D$4:$G$403,2,FALSE)</f>
        <v>#N/A</v>
      </c>
      <c r="F3215" s="491"/>
      <c r="G3215" s="491"/>
      <c r="H3215" s="492"/>
      <c r="I3215" s="493"/>
      <c r="J3215" s="494" t="str">
        <f>IF(I3215="","I열의 환율적용방법 선택",IF(I3215="개별환율", "직접입력 하세요.", IF(OR(I3215="가중평균환율",I3215="송금환율"), "직접입력 하세요.", IF(I3215="원화집행", 1, IF(I3215="월별평균환율(미화)",VLOOKUP(MONTH(A3215),월별평균환율!$B$34:$D$45,2,0), IF(I3215="월별평균환율(현지화)",VLOOKUP(MONTH(A3215),월별평균환율!$B$34:$D$45,3,0)))))))</f>
        <v>I열의 환율적용방법 선택</v>
      </c>
      <c r="K3215" s="495">
        <f t="shared" si="50"/>
        <v>0</v>
      </c>
      <c r="L3215" s="491"/>
      <c r="M3215" s="496"/>
      <c r="N3215" s="496"/>
    </row>
    <row r="3216" spans="1:14" x14ac:dyDescent="0.3">
      <c r="A3216" s="490"/>
      <c r="B3216" s="490"/>
      <c r="C3216" s="673" t="e">
        <f>VLOOKUP(F3216,DB!$D$4:$G$403,4,FALSE)</f>
        <v>#N/A</v>
      </c>
      <c r="D3216" s="674" t="e">
        <f>VLOOKUP(F3216,DB!$D$4:$G$403,3,FALSE)</f>
        <v>#N/A</v>
      </c>
      <c r="E3216" s="675" t="e">
        <f>VLOOKUP(F3216,DB!$D$4:$G$403,2,FALSE)</f>
        <v>#N/A</v>
      </c>
      <c r="F3216" s="491"/>
      <c r="G3216" s="491"/>
      <c r="H3216" s="492"/>
      <c r="I3216" s="493"/>
      <c r="J3216" s="494" t="str">
        <f>IF(I3216="","I열의 환율적용방법 선택",IF(I3216="개별환율", "직접입력 하세요.", IF(OR(I3216="가중평균환율",I3216="송금환율"), "직접입력 하세요.", IF(I3216="원화집행", 1, IF(I3216="월별평균환율(미화)",VLOOKUP(MONTH(A3216),월별평균환율!$B$34:$D$45,2,0), IF(I3216="월별평균환율(현지화)",VLOOKUP(MONTH(A3216),월별평균환율!$B$34:$D$45,3,0)))))))</f>
        <v>I열의 환율적용방법 선택</v>
      </c>
      <c r="K3216" s="495">
        <f t="shared" si="50"/>
        <v>0</v>
      </c>
      <c r="L3216" s="491"/>
      <c r="M3216" s="496"/>
      <c r="N3216" s="496"/>
    </row>
    <row r="3217" spans="1:14" x14ac:dyDescent="0.3">
      <c r="A3217" s="490"/>
      <c r="B3217" s="490"/>
      <c r="C3217" s="673" t="e">
        <f>VLOOKUP(F3217,DB!$D$4:$G$403,4,FALSE)</f>
        <v>#N/A</v>
      </c>
      <c r="D3217" s="674" t="e">
        <f>VLOOKUP(F3217,DB!$D$4:$G$403,3,FALSE)</f>
        <v>#N/A</v>
      </c>
      <c r="E3217" s="675" t="e">
        <f>VLOOKUP(F3217,DB!$D$4:$G$403,2,FALSE)</f>
        <v>#N/A</v>
      </c>
      <c r="F3217" s="491"/>
      <c r="G3217" s="491"/>
      <c r="H3217" s="492"/>
      <c r="I3217" s="493"/>
      <c r="J3217" s="494" t="str">
        <f>IF(I3217="","I열의 환율적용방법 선택",IF(I3217="개별환율", "직접입력 하세요.", IF(OR(I3217="가중평균환율",I3217="송금환율"), "직접입력 하세요.", IF(I3217="원화집행", 1, IF(I3217="월별평균환율(미화)",VLOOKUP(MONTH(A3217),월별평균환율!$B$34:$D$45,2,0), IF(I3217="월별평균환율(현지화)",VLOOKUP(MONTH(A3217),월별평균환율!$B$34:$D$45,3,0)))))))</f>
        <v>I열의 환율적용방법 선택</v>
      </c>
      <c r="K3217" s="495">
        <f t="shared" si="50"/>
        <v>0</v>
      </c>
      <c r="L3217" s="491"/>
      <c r="M3217" s="496"/>
      <c r="N3217" s="496"/>
    </row>
    <row r="3218" spans="1:14" x14ac:dyDescent="0.3">
      <c r="A3218" s="490"/>
      <c r="B3218" s="490"/>
      <c r="C3218" s="673" t="e">
        <f>VLOOKUP(F3218,DB!$D$4:$G$403,4,FALSE)</f>
        <v>#N/A</v>
      </c>
      <c r="D3218" s="674" t="e">
        <f>VLOOKUP(F3218,DB!$D$4:$G$403,3,FALSE)</f>
        <v>#N/A</v>
      </c>
      <c r="E3218" s="675" t="e">
        <f>VLOOKUP(F3218,DB!$D$4:$G$403,2,FALSE)</f>
        <v>#N/A</v>
      </c>
      <c r="F3218" s="491"/>
      <c r="G3218" s="491"/>
      <c r="H3218" s="492"/>
      <c r="I3218" s="493"/>
      <c r="J3218" s="494" t="str">
        <f>IF(I3218="","I열의 환율적용방법 선택",IF(I3218="개별환율", "직접입력 하세요.", IF(OR(I3218="가중평균환율",I3218="송금환율"), "직접입력 하세요.", IF(I3218="원화집행", 1, IF(I3218="월별평균환율(미화)",VLOOKUP(MONTH(A3218),월별평균환율!$B$34:$D$45,2,0), IF(I3218="월별평균환율(현지화)",VLOOKUP(MONTH(A3218),월별평균환율!$B$34:$D$45,3,0)))))))</f>
        <v>I열의 환율적용방법 선택</v>
      </c>
      <c r="K3218" s="495">
        <f t="shared" si="50"/>
        <v>0</v>
      </c>
      <c r="L3218" s="491"/>
      <c r="M3218" s="496"/>
      <c r="N3218" s="496"/>
    </row>
    <row r="3219" spans="1:14" x14ac:dyDescent="0.3">
      <c r="A3219" s="490"/>
      <c r="B3219" s="490"/>
      <c r="C3219" s="673" t="e">
        <f>VLOOKUP(F3219,DB!$D$4:$G$403,4,FALSE)</f>
        <v>#N/A</v>
      </c>
      <c r="D3219" s="674" t="e">
        <f>VLOOKUP(F3219,DB!$D$4:$G$403,3,FALSE)</f>
        <v>#N/A</v>
      </c>
      <c r="E3219" s="675" t="e">
        <f>VLOOKUP(F3219,DB!$D$4:$G$403,2,FALSE)</f>
        <v>#N/A</v>
      </c>
      <c r="F3219" s="491"/>
      <c r="G3219" s="491"/>
      <c r="H3219" s="492"/>
      <c r="I3219" s="493"/>
      <c r="J3219" s="494" t="str">
        <f>IF(I3219="","I열의 환율적용방법 선택",IF(I3219="개별환율", "직접입력 하세요.", IF(OR(I3219="가중평균환율",I3219="송금환율"), "직접입력 하세요.", IF(I3219="원화집행", 1, IF(I3219="월별평균환율(미화)",VLOOKUP(MONTH(A3219),월별평균환율!$B$34:$D$45,2,0), IF(I3219="월별평균환율(현지화)",VLOOKUP(MONTH(A3219),월별평균환율!$B$34:$D$45,3,0)))))))</f>
        <v>I열의 환율적용방법 선택</v>
      </c>
      <c r="K3219" s="495">
        <f t="shared" si="50"/>
        <v>0</v>
      </c>
      <c r="L3219" s="491"/>
      <c r="M3219" s="496"/>
      <c r="N3219" s="496"/>
    </row>
    <row r="3220" spans="1:14" x14ac:dyDescent="0.3">
      <c r="A3220" s="490"/>
      <c r="B3220" s="490"/>
      <c r="C3220" s="673" t="e">
        <f>VLOOKUP(F3220,DB!$D$4:$G$403,4,FALSE)</f>
        <v>#N/A</v>
      </c>
      <c r="D3220" s="674" t="e">
        <f>VLOOKUP(F3220,DB!$D$4:$G$403,3,FALSE)</f>
        <v>#N/A</v>
      </c>
      <c r="E3220" s="675" t="e">
        <f>VLOOKUP(F3220,DB!$D$4:$G$403,2,FALSE)</f>
        <v>#N/A</v>
      </c>
      <c r="F3220" s="491"/>
      <c r="G3220" s="491"/>
      <c r="H3220" s="492"/>
      <c r="I3220" s="493"/>
      <c r="J3220" s="494" t="str">
        <f>IF(I3220="","I열의 환율적용방법 선택",IF(I3220="개별환율", "직접입력 하세요.", IF(OR(I3220="가중평균환율",I3220="송금환율"), "직접입력 하세요.", IF(I3220="원화집행", 1, IF(I3220="월별평균환율(미화)",VLOOKUP(MONTH(A3220),월별평균환율!$B$34:$D$45,2,0), IF(I3220="월별평균환율(현지화)",VLOOKUP(MONTH(A3220),월별평균환율!$B$34:$D$45,3,0)))))))</f>
        <v>I열의 환율적용방법 선택</v>
      </c>
      <c r="K3220" s="495">
        <f t="shared" si="50"/>
        <v>0</v>
      </c>
      <c r="L3220" s="491"/>
      <c r="M3220" s="496"/>
      <c r="N3220" s="496"/>
    </row>
    <row r="3221" spans="1:14" x14ac:dyDescent="0.3">
      <c r="A3221" s="490"/>
      <c r="B3221" s="490"/>
      <c r="C3221" s="673" t="e">
        <f>VLOOKUP(F3221,DB!$D$4:$G$403,4,FALSE)</f>
        <v>#N/A</v>
      </c>
      <c r="D3221" s="674" t="e">
        <f>VLOOKUP(F3221,DB!$D$4:$G$403,3,FALSE)</f>
        <v>#N/A</v>
      </c>
      <c r="E3221" s="675" t="e">
        <f>VLOOKUP(F3221,DB!$D$4:$G$403,2,FALSE)</f>
        <v>#N/A</v>
      </c>
      <c r="F3221" s="491"/>
      <c r="G3221" s="491"/>
      <c r="H3221" s="492"/>
      <c r="I3221" s="493"/>
      <c r="J3221" s="494" t="str">
        <f>IF(I3221="","I열의 환율적용방법 선택",IF(I3221="개별환율", "직접입력 하세요.", IF(OR(I3221="가중평균환율",I3221="송금환율"), "직접입력 하세요.", IF(I3221="원화집행", 1, IF(I3221="월별평균환율(미화)",VLOOKUP(MONTH(A3221),월별평균환율!$B$34:$D$45,2,0), IF(I3221="월별평균환율(현지화)",VLOOKUP(MONTH(A3221),월별평균환율!$B$34:$D$45,3,0)))))))</f>
        <v>I열의 환율적용방법 선택</v>
      </c>
      <c r="K3221" s="495">
        <f t="shared" si="50"/>
        <v>0</v>
      </c>
      <c r="L3221" s="491"/>
      <c r="M3221" s="496"/>
      <c r="N3221" s="496"/>
    </row>
    <row r="3222" spans="1:14" x14ac:dyDescent="0.3">
      <c r="A3222" s="490"/>
      <c r="B3222" s="490"/>
      <c r="C3222" s="673" t="e">
        <f>VLOOKUP(F3222,DB!$D$4:$G$403,4,FALSE)</f>
        <v>#N/A</v>
      </c>
      <c r="D3222" s="674" t="e">
        <f>VLOOKUP(F3222,DB!$D$4:$G$403,3,FALSE)</f>
        <v>#N/A</v>
      </c>
      <c r="E3222" s="675" t="e">
        <f>VLOOKUP(F3222,DB!$D$4:$G$403,2,FALSE)</f>
        <v>#N/A</v>
      </c>
      <c r="F3222" s="491"/>
      <c r="G3222" s="491"/>
      <c r="H3222" s="492"/>
      <c r="I3222" s="493"/>
      <c r="J3222" s="494" t="str">
        <f>IF(I3222="","I열의 환율적용방법 선택",IF(I3222="개별환율", "직접입력 하세요.", IF(OR(I3222="가중평균환율",I3222="송금환율"), "직접입력 하세요.", IF(I3222="원화집행", 1, IF(I3222="월별평균환율(미화)",VLOOKUP(MONTH(A3222),월별평균환율!$B$34:$D$45,2,0), IF(I3222="월별평균환율(현지화)",VLOOKUP(MONTH(A3222),월별평균환율!$B$34:$D$45,3,0)))))))</f>
        <v>I열의 환율적용방법 선택</v>
      </c>
      <c r="K3222" s="495">
        <f t="shared" si="50"/>
        <v>0</v>
      </c>
      <c r="L3222" s="491"/>
      <c r="M3222" s="496"/>
      <c r="N3222" s="496"/>
    </row>
    <row r="3223" spans="1:14" x14ac:dyDescent="0.3">
      <c r="A3223" s="490"/>
      <c r="B3223" s="490"/>
      <c r="C3223" s="673" t="e">
        <f>VLOOKUP(F3223,DB!$D$4:$G$403,4,FALSE)</f>
        <v>#N/A</v>
      </c>
      <c r="D3223" s="674" t="e">
        <f>VLOOKUP(F3223,DB!$D$4:$G$403,3,FALSE)</f>
        <v>#N/A</v>
      </c>
      <c r="E3223" s="675" t="e">
        <f>VLOOKUP(F3223,DB!$D$4:$G$403,2,FALSE)</f>
        <v>#N/A</v>
      </c>
      <c r="F3223" s="491"/>
      <c r="G3223" s="491"/>
      <c r="H3223" s="492"/>
      <c r="I3223" s="493"/>
      <c r="J3223" s="494" t="str">
        <f>IF(I3223="","I열의 환율적용방법 선택",IF(I3223="개별환율", "직접입력 하세요.", IF(OR(I3223="가중평균환율",I3223="송금환율"), "직접입력 하세요.", IF(I3223="원화집행", 1, IF(I3223="월별평균환율(미화)",VLOOKUP(MONTH(A3223),월별평균환율!$B$34:$D$45,2,0), IF(I3223="월별평균환율(현지화)",VLOOKUP(MONTH(A3223),월별평균환율!$B$34:$D$45,3,0)))))))</f>
        <v>I열의 환율적용방법 선택</v>
      </c>
      <c r="K3223" s="495">
        <f t="shared" si="50"/>
        <v>0</v>
      </c>
      <c r="L3223" s="491"/>
      <c r="M3223" s="496"/>
      <c r="N3223" s="496"/>
    </row>
    <row r="3224" spans="1:14" x14ac:dyDescent="0.3">
      <c r="A3224" s="490"/>
      <c r="B3224" s="490"/>
      <c r="C3224" s="673" t="e">
        <f>VLOOKUP(F3224,DB!$D$4:$G$403,4,FALSE)</f>
        <v>#N/A</v>
      </c>
      <c r="D3224" s="674" t="e">
        <f>VLOOKUP(F3224,DB!$D$4:$G$403,3,FALSE)</f>
        <v>#N/A</v>
      </c>
      <c r="E3224" s="675" t="e">
        <f>VLOOKUP(F3224,DB!$D$4:$G$403,2,FALSE)</f>
        <v>#N/A</v>
      </c>
      <c r="F3224" s="491"/>
      <c r="G3224" s="491"/>
      <c r="H3224" s="492"/>
      <c r="I3224" s="493"/>
      <c r="J3224" s="494" t="str">
        <f>IF(I3224="","I열의 환율적용방법 선택",IF(I3224="개별환율", "직접입력 하세요.", IF(OR(I3224="가중평균환율",I3224="송금환율"), "직접입력 하세요.", IF(I3224="원화집행", 1, IF(I3224="월별평균환율(미화)",VLOOKUP(MONTH(A3224),월별평균환율!$B$34:$D$45,2,0), IF(I3224="월별평균환율(현지화)",VLOOKUP(MONTH(A3224),월별평균환율!$B$34:$D$45,3,0)))))))</f>
        <v>I열의 환율적용방법 선택</v>
      </c>
      <c r="K3224" s="495">
        <f t="shared" si="50"/>
        <v>0</v>
      </c>
      <c r="L3224" s="491"/>
      <c r="M3224" s="496"/>
      <c r="N3224" s="496"/>
    </row>
    <row r="3225" spans="1:14" x14ac:dyDescent="0.3">
      <c r="A3225" s="490"/>
      <c r="B3225" s="490"/>
      <c r="C3225" s="673" t="e">
        <f>VLOOKUP(F3225,DB!$D$4:$G$403,4,FALSE)</f>
        <v>#N/A</v>
      </c>
      <c r="D3225" s="674" t="e">
        <f>VLOOKUP(F3225,DB!$D$4:$G$403,3,FALSE)</f>
        <v>#N/A</v>
      </c>
      <c r="E3225" s="675" t="e">
        <f>VLOOKUP(F3225,DB!$D$4:$G$403,2,FALSE)</f>
        <v>#N/A</v>
      </c>
      <c r="F3225" s="491"/>
      <c r="G3225" s="491"/>
      <c r="H3225" s="492"/>
      <c r="I3225" s="493"/>
      <c r="J3225" s="494" t="str">
        <f>IF(I3225="","I열의 환율적용방법 선택",IF(I3225="개별환율", "직접입력 하세요.", IF(OR(I3225="가중평균환율",I3225="송금환율"), "직접입력 하세요.", IF(I3225="원화집행", 1, IF(I3225="월별평균환율(미화)",VLOOKUP(MONTH(A3225),월별평균환율!$B$34:$D$45,2,0), IF(I3225="월별평균환율(현지화)",VLOOKUP(MONTH(A3225),월별평균환율!$B$34:$D$45,3,0)))))))</f>
        <v>I열의 환율적용방법 선택</v>
      </c>
      <c r="K3225" s="495">
        <f t="shared" si="50"/>
        <v>0</v>
      </c>
      <c r="L3225" s="491"/>
      <c r="M3225" s="496"/>
      <c r="N3225" s="496"/>
    </row>
    <row r="3226" spans="1:14" x14ac:dyDescent="0.3">
      <c r="A3226" s="490"/>
      <c r="B3226" s="490"/>
      <c r="C3226" s="673" t="e">
        <f>VLOOKUP(F3226,DB!$D$4:$G$403,4,FALSE)</f>
        <v>#N/A</v>
      </c>
      <c r="D3226" s="674" t="e">
        <f>VLOOKUP(F3226,DB!$D$4:$G$403,3,FALSE)</f>
        <v>#N/A</v>
      </c>
      <c r="E3226" s="675" t="e">
        <f>VLOOKUP(F3226,DB!$D$4:$G$403,2,FALSE)</f>
        <v>#N/A</v>
      </c>
      <c r="F3226" s="491"/>
      <c r="G3226" s="491"/>
      <c r="H3226" s="492"/>
      <c r="I3226" s="493"/>
      <c r="J3226" s="494" t="str">
        <f>IF(I3226="","I열의 환율적용방법 선택",IF(I3226="개별환율", "직접입력 하세요.", IF(OR(I3226="가중평균환율",I3226="송금환율"), "직접입력 하세요.", IF(I3226="원화집행", 1, IF(I3226="월별평균환율(미화)",VLOOKUP(MONTH(A3226),월별평균환율!$B$34:$D$45,2,0), IF(I3226="월별평균환율(현지화)",VLOOKUP(MONTH(A3226),월별평균환율!$B$34:$D$45,3,0)))))))</f>
        <v>I열의 환율적용방법 선택</v>
      </c>
      <c r="K3226" s="495">
        <f t="shared" si="50"/>
        <v>0</v>
      </c>
      <c r="L3226" s="491"/>
      <c r="M3226" s="496"/>
      <c r="N3226" s="496"/>
    </row>
    <row r="3227" spans="1:14" x14ac:dyDescent="0.3">
      <c r="A3227" s="490"/>
      <c r="B3227" s="490"/>
      <c r="C3227" s="673" t="e">
        <f>VLOOKUP(F3227,DB!$D$4:$G$403,4,FALSE)</f>
        <v>#N/A</v>
      </c>
      <c r="D3227" s="674" t="e">
        <f>VLOOKUP(F3227,DB!$D$4:$G$403,3,FALSE)</f>
        <v>#N/A</v>
      </c>
      <c r="E3227" s="675" t="e">
        <f>VLOOKUP(F3227,DB!$D$4:$G$403,2,FALSE)</f>
        <v>#N/A</v>
      </c>
      <c r="F3227" s="491"/>
      <c r="G3227" s="491"/>
      <c r="H3227" s="492"/>
      <c r="I3227" s="493"/>
      <c r="J3227" s="494" t="str">
        <f>IF(I3227="","I열의 환율적용방법 선택",IF(I3227="개별환율", "직접입력 하세요.", IF(OR(I3227="가중평균환율",I3227="송금환율"), "직접입력 하세요.", IF(I3227="원화집행", 1, IF(I3227="월별평균환율(미화)",VLOOKUP(MONTH(A3227),월별평균환율!$B$34:$D$45,2,0), IF(I3227="월별평균환율(현지화)",VLOOKUP(MONTH(A3227),월별평균환율!$B$34:$D$45,3,0)))))))</f>
        <v>I열의 환율적용방법 선택</v>
      </c>
      <c r="K3227" s="495">
        <f t="shared" si="50"/>
        <v>0</v>
      </c>
      <c r="L3227" s="491"/>
      <c r="M3227" s="496"/>
      <c r="N3227" s="496"/>
    </row>
    <row r="3228" spans="1:14" x14ac:dyDescent="0.3">
      <c r="A3228" s="490"/>
      <c r="B3228" s="490"/>
      <c r="C3228" s="673" t="e">
        <f>VLOOKUP(F3228,DB!$D$4:$G$403,4,FALSE)</f>
        <v>#N/A</v>
      </c>
      <c r="D3228" s="674" t="e">
        <f>VLOOKUP(F3228,DB!$D$4:$G$403,3,FALSE)</f>
        <v>#N/A</v>
      </c>
      <c r="E3228" s="675" t="e">
        <f>VLOOKUP(F3228,DB!$D$4:$G$403,2,FALSE)</f>
        <v>#N/A</v>
      </c>
      <c r="F3228" s="491"/>
      <c r="G3228" s="491"/>
      <c r="H3228" s="492"/>
      <c r="I3228" s="493"/>
      <c r="J3228" s="494" t="str">
        <f>IF(I3228="","I열의 환율적용방법 선택",IF(I3228="개별환율", "직접입력 하세요.", IF(OR(I3228="가중평균환율",I3228="송금환율"), "직접입력 하세요.", IF(I3228="원화집행", 1, IF(I3228="월별평균환율(미화)",VLOOKUP(MONTH(A3228),월별평균환율!$B$34:$D$45,2,0), IF(I3228="월별평균환율(현지화)",VLOOKUP(MONTH(A3228),월별평균환율!$B$34:$D$45,3,0)))))))</f>
        <v>I열의 환율적용방법 선택</v>
      </c>
      <c r="K3228" s="495">
        <f t="shared" si="50"/>
        <v>0</v>
      </c>
      <c r="L3228" s="491"/>
      <c r="M3228" s="496"/>
      <c r="N3228" s="496"/>
    </row>
    <row r="3229" spans="1:14" x14ac:dyDescent="0.3">
      <c r="A3229" s="490"/>
      <c r="B3229" s="490"/>
      <c r="C3229" s="673" t="e">
        <f>VLOOKUP(F3229,DB!$D$4:$G$403,4,FALSE)</f>
        <v>#N/A</v>
      </c>
      <c r="D3229" s="674" t="e">
        <f>VLOOKUP(F3229,DB!$D$4:$G$403,3,FALSE)</f>
        <v>#N/A</v>
      </c>
      <c r="E3229" s="675" t="e">
        <f>VLOOKUP(F3229,DB!$D$4:$G$403,2,FALSE)</f>
        <v>#N/A</v>
      </c>
      <c r="F3229" s="491"/>
      <c r="G3229" s="491"/>
      <c r="H3229" s="492"/>
      <c r="I3229" s="493"/>
      <c r="J3229" s="494" t="str">
        <f>IF(I3229="","I열의 환율적용방법 선택",IF(I3229="개별환율", "직접입력 하세요.", IF(OR(I3229="가중평균환율",I3229="송금환율"), "직접입력 하세요.", IF(I3229="원화집행", 1, IF(I3229="월별평균환율(미화)",VLOOKUP(MONTH(A3229),월별평균환율!$B$34:$D$45,2,0), IF(I3229="월별평균환율(현지화)",VLOOKUP(MONTH(A3229),월별평균환율!$B$34:$D$45,3,0)))))))</f>
        <v>I열의 환율적용방법 선택</v>
      </c>
      <c r="K3229" s="495">
        <f t="shared" si="50"/>
        <v>0</v>
      </c>
      <c r="L3229" s="491"/>
      <c r="M3229" s="496"/>
      <c r="N3229" s="496"/>
    </row>
    <row r="3230" spans="1:14" x14ac:dyDescent="0.3">
      <c r="A3230" s="490"/>
      <c r="B3230" s="490"/>
      <c r="C3230" s="673" t="e">
        <f>VLOOKUP(F3230,DB!$D$4:$G$403,4,FALSE)</f>
        <v>#N/A</v>
      </c>
      <c r="D3230" s="674" t="e">
        <f>VLOOKUP(F3230,DB!$D$4:$G$403,3,FALSE)</f>
        <v>#N/A</v>
      </c>
      <c r="E3230" s="675" t="e">
        <f>VLOOKUP(F3230,DB!$D$4:$G$403,2,FALSE)</f>
        <v>#N/A</v>
      </c>
      <c r="F3230" s="491"/>
      <c r="G3230" s="491"/>
      <c r="H3230" s="492"/>
      <c r="I3230" s="493"/>
      <c r="J3230" s="494" t="str">
        <f>IF(I3230="","I열의 환율적용방법 선택",IF(I3230="개별환율", "직접입력 하세요.", IF(OR(I3230="가중평균환율",I3230="송금환율"), "직접입력 하세요.", IF(I3230="원화집행", 1, IF(I3230="월별평균환율(미화)",VLOOKUP(MONTH(A3230),월별평균환율!$B$34:$D$45,2,0), IF(I3230="월별평균환율(현지화)",VLOOKUP(MONTH(A3230),월별평균환율!$B$34:$D$45,3,0)))))))</f>
        <v>I열의 환율적용방법 선택</v>
      </c>
      <c r="K3230" s="495">
        <f t="shared" si="50"/>
        <v>0</v>
      </c>
      <c r="L3230" s="491"/>
      <c r="M3230" s="496"/>
      <c r="N3230" s="496"/>
    </row>
    <row r="3231" spans="1:14" x14ac:dyDescent="0.3">
      <c r="A3231" s="490"/>
      <c r="B3231" s="490"/>
      <c r="C3231" s="673" t="e">
        <f>VLOOKUP(F3231,DB!$D$4:$G$403,4,FALSE)</f>
        <v>#N/A</v>
      </c>
      <c r="D3231" s="674" t="e">
        <f>VLOOKUP(F3231,DB!$D$4:$G$403,3,FALSE)</f>
        <v>#N/A</v>
      </c>
      <c r="E3231" s="675" t="e">
        <f>VLOOKUP(F3231,DB!$D$4:$G$403,2,FALSE)</f>
        <v>#N/A</v>
      </c>
      <c r="F3231" s="491"/>
      <c r="G3231" s="491"/>
      <c r="H3231" s="492"/>
      <c r="I3231" s="493"/>
      <c r="J3231" s="494" t="str">
        <f>IF(I3231="","I열의 환율적용방법 선택",IF(I3231="개별환율", "직접입력 하세요.", IF(OR(I3231="가중평균환율",I3231="송금환율"), "직접입력 하세요.", IF(I3231="원화집행", 1, IF(I3231="월별평균환율(미화)",VLOOKUP(MONTH(A3231),월별평균환율!$B$34:$D$45,2,0), IF(I3231="월별평균환율(현지화)",VLOOKUP(MONTH(A3231),월별평균환율!$B$34:$D$45,3,0)))))))</f>
        <v>I열의 환율적용방법 선택</v>
      </c>
      <c r="K3231" s="495">
        <f t="shared" si="50"/>
        <v>0</v>
      </c>
      <c r="L3231" s="491"/>
      <c r="M3231" s="496"/>
      <c r="N3231" s="496"/>
    </row>
    <row r="3232" spans="1:14" x14ac:dyDescent="0.3">
      <c r="A3232" s="490"/>
      <c r="B3232" s="490"/>
      <c r="C3232" s="673" t="e">
        <f>VLOOKUP(F3232,DB!$D$4:$G$403,4,FALSE)</f>
        <v>#N/A</v>
      </c>
      <c r="D3232" s="674" t="e">
        <f>VLOOKUP(F3232,DB!$D$4:$G$403,3,FALSE)</f>
        <v>#N/A</v>
      </c>
      <c r="E3232" s="675" t="e">
        <f>VLOOKUP(F3232,DB!$D$4:$G$403,2,FALSE)</f>
        <v>#N/A</v>
      </c>
      <c r="F3232" s="491"/>
      <c r="G3232" s="491"/>
      <c r="H3232" s="492"/>
      <c r="I3232" s="493"/>
      <c r="J3232" s="494" t="str">
        <f>IF(I3232="","I열의 환율적용방법 선택",IF(I3232="개별환율", "직접입력 하세요.", IF(OR(I3232="가중평균환율",I3232="송금환율"), "직접입력 하세요.", IF(I3232="원화집행", 1, IF(I3232="월별평균환율(미화)",VLOOKUP(MONTH(A3232),월별평균환율!$B$34:$D$45,2,0), IF(I3232="월별평균환율(현지화)",VLOOKUP(MONTH(A3232),월별평균환율!$B$34:$D$45,3,0)))))))</f>
        <v>I열의 환율적용방법 선택</v>
      </c>
      <c r="K3232" s="495">
        <f t="shared" si="50"/>
        <v>0</v>
      </c>
      <c r="L3232" s="491"/>
      <c r="M3232" s="496"/>
      <c r="N3232" s="496"/>
    </row>
    <row r="3233" spans="1:14" x14ac:dyDescent="0.3">
      <c r="A3233" s="490"/>
      <c r="B3233" s="490"/>
      <c r="C3233" s="673" t="e">
        <f>VLOOKUP(F3233,DB!$D$4:$G$403,4,FALSE)</f>
        <v>#N/A</v>
      </c>
      <c r="D3233" s="674" t="e">
        <f>VLOOKUP(F3233,DB!$D$4:$G$403,3,FALSE)</f>
        <v>#N/A</v>
      </c>
      <c r="E3233" s="675" t="e">
        <f>VLOOKUP(F3233,DB!$D$4:$G$403,2,FALSE)</f>
        <v>#N/A</v>
      </c>
      <c r="F3233" s="491"/>
      <c r="G3233" s="491"/>
      <c r="H3233" s="492"/>
      <c r="I3233" s="493"/>
      <c r="J3233" s="494" t="str">
        <f>IF(I3233="","I열의 환율적용방법 선택",IF(I3233="개별환율", "직접입력 하세요.", IF(OR(I3233="가중평균환율",I3233="송금환율"), "직접입력 하세요.", IF(I3233="원화집행", 1, IF(I3233="월별평균환율(미화)",VLOOKUP(MONTH(A3233),월별평균환율!$B$34:$D$45,2,0), IF(I3233="월별평균환율(현지화)",VLOOKUP(MONTH(A3233),월별평균환율!$B$34:$D$45,3,0)))))))</f>
        <v>I열의 환율적용방법 선택</v>
      </c>
      <c r="K3233" s="495">
        <f t="shared" si="50"/>
        <v>0</v>
      </c>
      <c r="L3233" s="491"/>
      <c r="M3233" s="496"/>
      <c r="N3233" s="496"/>
    </row>
    <row r="3234" spans="1:14" x14ac:dyDescent="0.3">
      <c r="A3234" s="490"/>
      <c r="B3234" s="490"/>
      <c r="C3234" s="673" t="e">
        <f>VLOOKUP(F3234,DB!$D$4:$G$403,4,FALSE)</f>
        <v>#N/A</v>
      </c>
      <c r="D3234" s="674" t="e">
        <f>VLOOKUP(F3234,DB!$D$4:$G$403,3,FALSE)</f>
        <v>#N/A</v>
      </c>
      <c r="E3234" s="675" t="e">
        <f>VLOOKUP(F3234,DB!$D$4:$G$403,2,FALSE)</f>
        <v>#N/A</v>
      </c>
      <c r="F3234" s="491"/>
      <c r="G3234" s="491"/>
      <c r="H3234" s="492"/>
      <c r="I3234" s="493"/>
      <c r="J3234" s="494" t="str">
        <f>IF(I3234="","I열의 환율적용방법 선택",IF(I3234="개별환율", "직접입력 하세요.", IF(OR(I3234="가중평균환율",I3234="송금환율"), "직접입력 하세요.", IF(I3234="원화집행", 1, IF(I3234="월별평균환율(미화)",VLOOKUP(MONTH(A3234),월별평균환율!$B$34:$D$45,2,0), IF(I3234="월별평균환율(현지화)",VLOOKUP(MONTH(A3234),월별평균환율!$B$34:$D$45,3,0)))))))</f>
        <v>I열의 환율적용방법 선택</v>
      </c>
      <c r="K3234" s="495">
        <f t="shared" si="50"/>
        <v>0</v>
      </c>
      <c r="L3234" s="491"/>
      <c r="M3234" s="496"/>
      <c r="N3234" s="496"/>
    </row>
    <row r="3235" spans="1:14" x14ac:dyDescent="0.3">
      <c r="A3235" s="490"/>
      <c r="B3235" s="490"/>
      <c r="C3235" s="673" t="e">
        <f>VLOOKUP(F3235,DB!$D$4:$G$403,4,FALSE)</f>
        <v>#N/A</v>
      </c>
      <c r="D3235" s="674" t="e">
        <f>VLOOKUP(F3235,DB!$D$4:$G$403,3,FALSE)</f>
        <v>#N/A</v>
      </c>
      <c r="E3235" s="675" t="e">
        <f>VLOOKUP(F3235,DB!$D$4:$G$403,2,FALSE)</f>
        <v>#N/A</v>
      </c>
      <c r="F3235" s="491"/>
      <c r="G3235" s="491"/>
      <c r="H3235" s="492"/>
      <c r="I3235" s="493"/>
      <c r="J3235" s="494" t="str">
        <f>IF(I3235="","I열의 환율적용방법 선택",IF(I3235="개별환율", "직접입력 하세요.", IF(OR(I3235="가중평균환율",I3235="송금환율"), "직접입력 하세요.", IF(I3235="원화집행", 1, IF(I3235="월별평균환율(미화)",VLOOKUP(MONTH(A3235),월별평균환율!$B$34:$D$45,2,0), IF(I3235="월별평균환율(현지화)",VLOOKUP(MONTH(A3235),월별평균환율!$B$34:$D$45,3,0)))))))</f>
        <v>I열의 환율적용방법 선택</v>
      </c>
      <c r="K3235" s="495">
        <f t="shared" si="50"/>
        <v>0</v>
      </c>
      <c r="L3235" s="491"/>
      <c r="M3235" s="496"/>
      <c r="N3235" s="496"/>
    </row>
    <row r="3236" spans="1:14" x14ac:dyDescent="0.3">
      <c r="A3236" s="490"/>
      <c r="B3236" s="490"/>
      <c r="C3236" s="673" t="e">
        <f>VLOOKUP(F3236,DB!$D$4:$G$403,4,FALSE)</f>
        <v>#N/A</v>
      </c>
      <c r="D3236" s="674" t="e">
        <f>VLOOKUP(F3236,DB!$D$4:$G$403,3,FALSE)</f>
        <v>#N/A</v>
      </c>
      <c r="E3236" s="675" t="e">
        <f>VLOOKUP(F3236,DB!$D$4:$G$403,2,FALSE)</f>
        <v>#N/A</v>
      </c>
      <c r="F3236" s="491"/>
      <c r="G3236" s="491"/>
      <c r="H3236" s="492"/>
      <c r="I3236" s="493"/>
      <c r="J3236" s="494" t="str">
        <f>IF(I3236="","I열의 환율적용방법 선택",IF(I3236="개별환율", "직접입력 하세요.", IF(OR(I3236="가중평균환율",I3236="송금환율"), "직접입력 하세요.", IF(I3236="원화집행", 1, IF(I3236="월별평균환율(미화)",VLOOKUP(MONTH(A3236),월별평균환율!$B$34:$D$45,2,0), IF(I3236="월별평균환율(현지화)",VLOOKUP(MONTH(A3236),월별평균환율!$B$34:$D$45,3,0)))))))</f>
        <v>I열의 환율적용방법 선택</v>
      </c>
      <c r="K3236" s="495">
        <f t="shared" si="50"/>
        <v>0</v>
      </c>
      <c r="L3236" s="491"/>
      <c r="M3236" s="496"/>
      <c r="N3236" s="496"/>
    </row>
    <row r="3237" spans="1:14" x14ac:dyDescent="0.3">
      <c r="A3237" s="490"/>
      <c r="B3237" s="490"/>
      <c r="C3237" s="673" t="e">
        <f>VLOOKUP(F3237,DB!$D$4:$G$403,4,FALSE)</f>
        <v>#N/A</v>
      </c>
      <c r="D3237" s="674" t="e">
        <f>VLOOKUP(F3237,DB!$D$4:$G$403,3,FALSE)</f>
        <v>#N/A</v>
      </c>
      <c r="E3237" s="675" t="e">
        <f>VLOOKUP(F3237,DB!$D$4:$G$403,2,FALSE)</f>
        <v>#N/A</v>
      </c>
      <c r="F3237" s="491"/>
      <c r="G3237" s="491"/>
      <c r="H3237" s="492"/>
      <c r="I3237" s="493"/>
      <c r="J3237" s="494" t="str">
        <f>IF(I3237="","I열의 환율적용방법 선택",IF(I3237="개별환율", "직접입력 하세요.", IF(OR(I3237="가중평균환율",I3237="송금환율"), "직접입력 하세요.", IF(I3237="원화집행", 1, IF(I3237="월별평균환율(미화)",VLOOKUP(MONTH(A3237),월별평균환율!$B$34:$D$45,2,0), IF(I3237="월별평균환율(현지화)",VLOOKUP(MONTH(A3237),월별평균환율!$B$34:$D$45,3,0)))))))</f>
        <v>I열의 환율적용방법 선택</v>
      </c>
      <c r="K3237" s="495">
        <f t="shared" si="50"/>
        <v>0</v>
      </c>
      <c r="L3237" s="491"/>
      <c r="M3237" s="496"/>
      <c r="N3237" s="496"/>
    </row>
    <row r="3238" spans="1:14" x14ac:dyDescent="0.3">
      <c r="A3238" s="490"/>
      <c r="B3238" s="490"/>
      <c r="C3238" s="673" t="e">
        <f>VLOOKUP(F3238,DB!$D$4:$G$403,4,FALSE)</f>
        <v>#N/A</v>
      </c>
      <c r="D3238" s="674" t="e">
        <f>VLOOKUP(F3238,DB!$D$4:$G$403,3,FALSE)</f>
        <v>#N/A</v>
      </c>
      <c r="E3238" s="675" t="e">
        <f>VLOOKUP(F3238,DB!$D$4:$G$403,2,FALSE)</f>
        <v>#N/A</v>
      </c>
      <c r="F3238" s="491"/>
      <c r="G3238" s="491"/>
      <c r="H3238" s="492"/>
      <c r="I3238" s="493"/>
      <c r="J3238" s="494" t="str">
        <f>IF(I3238="","I열의 환율적용방법 선택",IF(I3238="개별환율", "직접입력 하세요.", IF(OR(I3238="가중평균환율",I3238="송금환율"), "직접입력 하세요.", IF(I3238="원화집행", 1, IF(I3238="월별평균환율(미화)",VLOOKUP(MONTH(A3238),월별평균환율!$B$34:$D$45,2,0), IF(I3238="월별평균환율(현지화)",VLOOKUP(MONTH(A3238),월별평균환율!$B$34:$D$45,3,0)))))))</f>
        <v>I열의 환율적용방법 선택</v>
      </c>
      <c r="K3238" s="495">
        <f t="shared" si="50"/>
        <v>0</v>
      </c>
      <c r="L3238" s="491"/>
      <c r="M3238" s="496"/>
      <c r="N3238" s="496"/>
    </row>
    <row r="3239" spans="1:14" x14ac:dyDescent="0.3">
      <c r="A3239" s="490"/>
      <c r="B3239" s="490"/>
      <c r="C3239" s="673" t="e">
        <f>VLOOKUP(F3239,DB!$D$4:$G$403,4,FALSE)</f>
        <v>#N/A</v>
      </c>
      <c r="D3239" s="674" t="e">
        <f>VLOOKUP(F3239,DB!$D$4:$G$403,3,FALSE)</f>
        <v>#N/A</v>
      </c>
      <c r="E3239" s="675" t="e">
        <f>VLOOKUP(F3239,DB!$D$4:$G$403,2,FALSE)</f>
        <v>#N/A</v>
      </c>
      <c r="F3239" s="491"/>
      <c r="G3239" s="491"/>
      <c r="H3239" s="492"/>
      <c r="I3239" s="493"/>
      <c r="J3239" s="494" t="str">
        <f>IF(I3239="","I열의 환율적용방법 선택",IF(I3239="개별환율", "직접입력 하세요.", IF(OR(I3239="가중평균환율",I3239="송금환율"), "직접입력 하세요.", IF(I3239="원화집행", 1, IF(I3239="월별평균환율(미화)",VLOOKUP(MONTH(A3239),월별평균환율!$B$34:$D$45,2,0), IF(I3239="월별평균환율(현지화)",VLOOKUP(MONTH(A3239),월별평균환율!$B$34:$D$45,3,0)))))))</f>
        <v>I열의 환율적용방법 선택</v>
      </c>
      <c r="K3239" s="495">
        <f t="shared" si="50"/>
        <v>0</v>
      </c>
      <c r="L3239" s="491"/>
      <c r="M3239" s="496"/>
      <c r="N3239" s="496"/>
    </row>
    <row r="3240" spans="1:14" x14ac:dyDescent="0.3">
      <c r="A3240" s="490"/>
      <c r="B3240" s="490"/>
      <c r="C3240" s="673" t="e">
        <f>VLOOKUP(F3240,DB!$D$4:$G$403,4,FALSE)</f>
        <v>#N/A</v>
      </c>
      <c r="D3240" s="674" t="e">
        <f>VLOOKUP(F3240,DB!$D$4:$G$403,3,FALSE)</f>
        <v>#N/A</v>
      </c>
      <c r="E3240" s="675" t="e">
        <f>VLOOKUP(F3240,DB!$D$4:$G$403,2,FALSE)</f>
        <v>#N/A</v>
      </c>
      <c r="F3240" s="491"/>
      <c r="G3240" s="491"/>
      <c r="H3240" s="492"/>
      <c r="I3240" s="493"/>
      <c r="J3240" s="494" t="str">
        <f>IF(I3240="","I열의 환율적용방법 선택",IF(I3240="개별환율", "직접입력 하세요.", IF(OR(I3240="가중평균환율",I3240="송금환율"), "직접입력 하세요.", IF(I3240="원화집행", 1, IF(I3240="월별평균환율(미화)",VLOOKUP(MONTH(A3240),월별평균환율!$B$34:$D$45,2,0), IF(I3240="월별평균환율(현지화)",VLOOKUP(MONTH(A3240),월별평균환율!$B$34:$D$45,3,0)))))))</f>
        <v>I열의 환율적용방법 선택</v>
      </c>
      <c r="K3240" s="495">
        <f t="shared" si="50"/>
        <v>0</v>
      </c>
      <c r="L3240" s="491"/>
      <c r="M3240" s="496"/>
      <c r="N3240" s="496"/>
    </row>
    <row r="3241" spans="1:14" x14ac:dyDescent="0.3">
      <c r="A3241" s="490"/>
      <c r="B3241" s="490"/>
      <c r="C3241" s="673" t="e">
        <f>VLOOKUP(F3241,DB!$D$4:$G$403,4,FALSE)</f>
        <v>#N/A</v>
      </c>
      <c r="D3241" s="674" t="e">
        <f>VLOOKUP(F3241,DB!$D$4:$G$403,3,FALSE)</f>
        <v>#N/A</v>
      </c>
      <c r="E3241" s="675" t="e">
        <f>VLOOKUP(F3241,DB!$D$4:$G$403,2,FALSE)</f>
        <v>#N/A</v>
      </c>
      <c r="F3241" s="491"/>
      <c r="G3241" s="491"/>
      <c r="H3241" s="492"/>
      <c r="I3241" s="493"/>
      <c r="J3241" s="494" t="str">
        <f>IF(I3241="","I열의 환율적용방법 선택",IF(I3241="개별환율", "직접입력 하세요.", IF(OR(I3241="가중평균환율",I3241="송금환율"), "직접입력 하세요.", IF(I3241="원화집행", 1, IF(I3241="월별평균환율(미화)",VLOOKUP(MONTH(A3241),월별평균환율!$B$34:$D$45,2,0), IF(I3241="월별평균환율(현지화)",VLOOKUP(MONTH(A3241),월별평균환율!$B$34:$D$45,3,0)))))))</f>
        <v>I열의 환율적용방법 선택</v>
      </c>
      <c r="K3241" s="495">
        <f t="shared" si="50"/>
        <v>0</v>
      </c>
      <c r="L3241" s="491"/>
      <c r="M3241" s="496"/>
      <c r="N3241" s="496"/>
    </row>
    <row r="3242" spans="1:14" x14ac:dyDescent="0.3">
      <c r="A3242" s="490"/>
      <c r="B3242" s="490"/>
      <c r="C3242" s="673" t="e">
        <f>VLOOKUP(F3242,DB!$D$4:$G$403,4,FALSE)</f>
        <v>#N/A</v>
      </c>
      <c r="D3242" s="674" t="e">
        <f>VLOOKUP(F3242,DB!$D$4:$G$403,3,FALSE)</f>
        <v>#N/A</v>
      </c>
      <c r="E3242" s="675" t="e">
        <f>VLOOKUP(F3242,DB!$D$4:$G$403,2,FALSE)</f>
        <v>#N/A</v>
      </c>
      <c r="F3242" s="491"/>
      <c r="G3242" s="491"/>
      <c r="H3242" s="492"/>
      <c r="I3242" s="493"/>
      <c r="J3242" s="494" t="str">
        <f>IF(I3242="","I열의 환율적용방법 선택",IF(I3242="개별환율", "직접입력 하세요.", IF(OR(I3242="가중평균환율",I3242="송금환율"), "직접입력 하세요.", IF(I3242="원화집행", 1, IF(I3242="월별평균환율(미화)",VLOOKUP(MONTH(A3242),월별평균환율!$B$34:$D$45,2,0), IF(I3242="월별평균환율(현지화)",VLOOKUP(MONTH(A3242),월별평균환율!$B$34:$D$45,3,0)))))))</f>
        <v>I열의 환율적용방법 선택</v>
      </c>
      <c r="K3242" s="495">
        <f t="shared" si="50"/>
        <v>0</v>
      </c>
      <c r="L3242" s="491"/>
      <c r="M3242" s="496"/>
      <c r="N3242" s="496"/>
    </row>
    <row r="3243" spans="1:14" x14ac:dyDescent="0.3">
      <c r="A3243" s="490"/>
      <c r="B3243" s="490"/>
      <c r="C3243" s="673" t="e">
        <f>VLOOKUP(F3243,DB!$D$4:$G$403,4,FALSE)</f>
        <v>#N/A</v>
      </c>
      <c r="D3243" s="674" t="e">
        <f>VLOOKUP(F3243,DB!$D$4:$G$403,3,FALSE)</f>
        <v>#N/A</v>
      </c>
      <c r="E3243" s="675" t="e">
        <f>VLOOKUP(F3243,DB!$D$4:$G$403,2,FALSE)</f>
        <v>#N/A</v>
      </c>
      <c r="F3243" s="491"/>
      <c r="G3243" s="491"/>
      <c r="H3243" s="492"/>
      <c r="I3243" s="493"/>
      <c r="J3243" s="494" t="str">
        <f>IF(I3243="","I열의 환율적용방법 선택",IF(I3243="개별환율", "직접입력 하세요.", IF(OR(I3243="가중평균환율",I3243="송금환율"), "직접입력 하세요.", IF(I3243="원화집행", 1, IF(I3243="월별평균환율(미화)",VLOOKUP(MONTH(A3243),월별평균환율!$B$34:$D$45,2,0), IF(I3243="월별평균환율(현지화)",VLOOKUP(MONTH(A3243),월별평균환율!$B$34:$D$45,3,0)))))))</f>
        <v>I열의 환율적용방법 선택</v>
      </c>
      <c r="K3243" s="495">
        <f t="shared" si="50"/>
        <v>0</v>
      </c>
      <c r="L3243" s="491"/>
      <c r="M3243" s="496"/>
      <c r="N3243" s="496"/>
    </row>
    <row r="3244" spans="1:14" x14ac:dyDescent="0.3">
      <c r="A3244" s="490"/>
      <c r="B3244" s="490"/>
      <c r="C3244" s="673" t="e">
        <f>VLOOKUP(F3244,DB!$D$4:$G$403,4,FALSE)</f>
        <v>#N/A</v>
      </c>
      <c r="D3244" s="674" t="e">
        <f>VLOOKUP(F3244,DB!$D$4:$G$403,3,FALSE)</f>
        <v>#N/A</v>
      </c>
      <c r="E3244" s="675" t="e">
        <f>VLOOKUP(F3244,DB!$D$4:$G$403,2,FALSE)</f>
        <v>#N/A</v>
      </c>
      <c r="F3244" s="491"/>
      <c r="G3244" s="491"/>
      <c r="H3244" s="492"/>
      <c r="I3244" s="493"/>
      <c r="J3244" s="494" t="str">
        <f>IF(I3244="","I열의 환율적용방법 선택",IF(I3244="개별환율", "직접입력 하세요.", IF(OR(I3244="가중평균환율",I3244="송금환율"), "직접입력 하세요.", IF(I3244="원화집행", 1, IF(I3244="월별평균환율(미화)",VLOOKUP(MONTH(A3244),월별평균환율!$B$34:$D$45,2,0), IF(I3244="월별평균환율(현지화)",VLOOKUP(MONTH(A3244),월별평균환율!$B$34:$D$45,3,0)))))))</f>
        <v>I열의 환율적용방법 선택</v>
      </c>
      <c r="K3244" s="495">
        <f t="shared" si="50"/>
        <v>0</v>
      </c>
      <c r="L3244" s="491"/>
      <c r="M3244" s="496"/>
      <c r="N3244" s="496"/>
    </row>
    <row r="3245" spans="1:14" x14ac:dyDescent="0.3">
      <c r="A3245" s="490"/>
      <c r="B3245" s="490"/>
      <c r="C3245" s="673" t="e">
        <f>VLOOKUP(F3245,DB!$D$4:$G$403,4,FALSE)</f>
        <v>#N/A</v>
      </c>
      <c r="D3245" s="674" t="e">
        <f>VLOOKUP(F3245,DB!$D$4:$G$403,3,FALSE)</f>
        <v>#N/A</v>
      </c>
      <c r="E3245" s="675" t="e">
        <f>VLOOKUP(F3245,DB!$D$4:$G$403,2,FALSE)</f>
        <v>#N/A</v>
      </c>
      <c r="F3245" s="491"/>
      <c r="G3245" s="491"/>
      <c r="H3245" s="492"/>
      <c r="I3245" s="493"/>
      <c r="J3245" s="494" t="str">
        <f>IF(I3245="","I열의 환율적용방법 선택",IF(I3245="개별환율", "직접입력 하세요.", IF(OR(I3245="가중평균환율",I3245="송금환율"), "직접입력 하세요.", IF(I3245="원화집행", 1, IF(I3245="월별평균환율(미화)",VLOOKUP(MONTH(A3245),월별평균환율!$B$34:$D$45,2,0), IF(I3245="월별평균환율(현지화)",VLOOKUP(MONTH(A3245),월별평균환율!$B$34:$D$45,3,0)))))))</f>
        <v>I열의 환율적용방법 선택</v>
      </c>
      <c r="K3245" s="495">
        <f t="shared" si="50"/>
        <v>0</v>
      </c>
      <c r="L3245" s="491"/>
      <c r="M3245" s="496"/>
      <c r="N3245" s="496"/>
    </row>
    <row r="3246" spans="1:14" x14ac:dyDescent="0.3">
      <c r="A3246" s="490"/>
      <c r="B3246" s="490"/>
      <c r="C3246" s="673" t="e">
        <f>VLOOKUP(F3246,DB!$D$4:$G$403,4,FALSE)</f>
        <v>#N/A</v>
      </c>
      <c r="D3246" s="674" t="e">
        <f>VLOOKUP(F3246,DB!$D$4:$G$403,3,FALSE)</f>
        <v>#N/A</v>
      </c>
      <c r="E3246" s="675" t="e">
        <f>VLOOKUP(F3246,DB!$D$4:$G$403,2,FALSE)</f>
        <v>#N/A</v>
      </c>
      <c r="F3246" s="491"/>
      <c r="G3246" s="491"/>
      <c r="H3246" s="492"/>
      <c r="I3246" s="493"/>
      <c r="J3246" s="494" t="str">
        <f>IF(I3246="","I열의 환율적용방법 선택",IF(I3246="개별환율", "직접입력 하세요.", IF(OR(I3246="가중평균환율",I3246="송금환율"), "직접입력 하세요.", IF(I3246="원화집행", 1, IF(I3246="월별평균환율(미화)",VLOOKUP(MONTH(A3246),월별평균환율!$B$34:$D$45,2,0), IF(I3246="월별평균환율(현지화)",VLOOKUP(MONTH(A3246),월별평균환율!$B$34:$D$45,3,0)))))))</f>
        <v>I열의 환율적용방법 선택</v>
      </c>
      <c r="K3246" s="495">
        <f t="shared" si="50"/>
        <v>0</v>
      </c>
      <c r="L3246" s="491"/>
      <c r="M3246" s="496"/>
      <c r="N3246" s="496"/>
    </row>
    <row r="3247" spans="1:14" x14ac:dyDescent="0.3">
      <c r="A3247" s="490"/>
      <c r="B3247" s="490"/>
      <c r="C3247" s="673" t="e">
        <f>VLOOKUP(F3247,DB!$D$4:$G$403,4,FALSE)</f>
        <v>#N/A</v>
      </c>
      <c r="D3247" s="674" t="e">
        <f>VLOOKUP(F3247,DB!$D$4:$G$403,3,FALSE)</f>
        <v>#N/A</v>
      </c>
      <c r="E3247" s="675" t="e">
        <f>VLOOKUP(F3247,DB!$D$4:$G$403,2,FALSE)</f>
        <v>#N/A</v>
      </c>
      <c r="F3247" s="491"/>
      <c r="G3247" s="491"/>
      <c r="H3247" s="492"/>
      <c r="I3247" s="493"/>
      <c r="J3247" s="494" t="str">
        <f>IF(I3247="","I열의 환율적용방법 선택",IF(I3247="개별환율", "직접입력 하세요.", IF(OR(I3247="가중평균환율",I3247="송금환율"), "직접입력 하세요.", IF(I3247="원화집행", 1, IF(I3247="월별평균환율(미화)",VLOOKUP(MONTH(A3247),월별평균환율!$B$34:$D$45,2,0), IF(I3247="월별평균환율(현지화)",VLOOKUP(MONTH(A3247),월별평균환율!$B$34:$D$45,3,0)))))))</f>
        <v>I열의 환율적용방법 선택</v>
      </c>
      <c r="K3247" s="495">
        <f t="shared" si="50"/>
        <v>0</v>
      </c>
      <c r="L3247" s="491"/>
      <c r="M3247" s="496"/>
      <c r="N3247" s="496"/>
    </row>
    <row r="3248" spans="1:14" x14ac:dyDescent="0.3">
      <c r="A3248" s="490"/>
      <c r="B3248" s="490"/>
      <c r="C3248" s="673" t="e">
        <f>VLOOKUP(F3248,DB!$D$4:$G$403,4,FALSE)</f>
        <v>#N/A</v>
      </c>
      <c r="D3248" s="674" t="e">
        <f>VLOOKUP(F3248,DB!$D$4:$G$403,3,FALSE)</f>
        <v>#N/A</v>
      </c>
      <c r="E3248" s="675" t="e">
        <f>VLOOKUP(F3248,DB!$D$4:$G$403,2,FALSE)</f>
        <v>#N/A</v>
      </c>
      <c r="F3248" s="491"/>
      <c r="G3248" s="491"/>
      <c r="H3248" s="492"/>
      <c r="I3248" s="493"/>
      <c r="J3248" s="494" t="str">
        <f>IF(I3248="","I열의 환율적용방법 선택",IF(I3248="개별환율", "직접입력 하세요.", IF(OR(I3248="가중평균환율",I3248="송금환율"), "직접입력 하세요.", IF(I3248="원화집행", 1, IF(I3248="월별평균환율(미화)",VLOOKUP(MONTH(A3248),월별평균환율!$B$34:$D$45,2,0), IF(I3248="월별평균환율(현지화)",VLOOKUP(MONTH(A3248),월별평균환율!$B$34:$D$45,3,0)))))))</f>
        <v>I열의 환율적용방법 선택</v>
      </c>
      <c r="K3248" s="495">
        <f t="shared" si="50"/>
        <v>0</v>
      </c>
      <c r="L3248" s="491"/>
      <c r="M3248" s="496"/>
      <c r="N3248" s="496"/>
    </row>
    <row r="3249" spans="1:14" x14ac:dyDescent="0.3">
      <c r="A3249" s="490"/>
      <c r="B3249" s="490"/>
      <c r="C3249" s="673" t="e">
        <f>VLOOKUP(F3249,DB!$D$4:$G$403,4,FALSE)</f>
        <v>#N/A</v>
      </c>
      <c r="D3249" s="674" t="e">
        <f>VLOOKUP(F3249,DB!$D$4:$G$403,3,FALSE)</f>
        <v>#N/A</v>
      </c>
      <c r="E3249" s="675" t="e">
        <f>VLOOKUP(F3249,DB!$D$4:$G$403,2,FALSE)</f>
        <v>#N/A</v>
      </c>
      <c r="F3249" s="491"/>
      <c r="G3249" s="491"/>
      <c r="H3249" s="492"/>
      <c r="I3249" s="493"/>
      <c r="J3249" s="494" t="str">
        <f>IF(I3249="","I열의 환율적용방법 선택",IF(I3249="개별환율", "직접입력 하세요.", IF(OR(I3249="가중평균환율",I3249="송금환율"), "직접입력 하세요.", IF(I3249="원화집행", 1, IF(I3249="월별평균환율(미화)",VLOOKUP(MONTH(A3249),월별평균환율!$B$34:$D$45,2,0), IF(I3249="월별평균환율(현지화)",VLOOKUP(MONTH(A3249),월별평균환율!$B$34:$D$45,3,0)))))))</f>
        <v>I열의 환율적용방법 선택</v>
      </c>
      <c r="K3249" s="495">
        <f t="shared" si="50"/>
        <v>0</v>
      </c>
      <c r="L3249" s="491"/>
      <c r="M3249" s="496"/>
      <c r="N3249" s="496"/>
    </row>
    <row r="3250" spans="1:14" x14ac:dyDescent="0.3">
      <c r="A3250" s="490"/>
      <c r="B3250" s="490"/>
      <c r="C3250" s="673" t="e">
        <f>VLOOKUP(F3250,DB!$D$4:$G$403,4,FALSE)</f>
        <v>#N/A</v>
      </c>
      <c r="D3250" s="674" t="e">
        <f>VLOOKUP(F3250,DB!$D$4:$G$403,3,FALSE)</f>
        <v>#N/A</v>
      </c>
      <c r="E3250" s="675" t="e">
        <f>VLOOKUP(F3250,DB!$D$4:$G$403,2,FALSE)</f>
        <v>#N/A</v>
      </c>
      <c r="F3250" s="491"/>
      <c r="G3250" s="491"/>
      <c r="H3250" s="492"/>
      <c r="I3250" s="493"/>
      <c r="J3250" s="494" t="str">
        <f>IF(I3250="","I열의 환율적용방법 선택",IF(I3250="개별환율", "직접입력 하세요.", IF(OR(I3250="가중평균환율",I3250="송금환율"), "직접입력 하세요.", IF(I3250="원화집행", 1, IF(I3250="월별평균환율(미화)",VLOOKUP(MONTH(A3250),월별평균환율!$B$34:$D$45,2,0), IF(I3250="월별평균환율(현지화)",VLOOKUP(MONTH(A3250),월별평균환율!$B$34:$D$45,3,0)))))))</f>
        <v>I열의 환율적용방법 선택</v>
      </c>
      <c r="K3250" s="495">
        <f t="shared" si="50"/>
        <v>0</v>
      </c>
      <c r="L3250" s="491"/>
      <c r="M3250" s="496"/>
      <c r="N3250" s="496"/>
    </row>
    <row r="3251" spans="1:14" x14ac:dyDescent="0.3">
      <c r="A3251" s="490"/>
      <c r="B3251" s="490"/>
      <c r="C3251" s="673" t="e">
        <f>VLOOKUP(F3251,DB!$D$4:$G$403,4,FALSE)</f>
        <v>#N/A</v>
      </c>
      <c r="D3251" s="674" t="e">
        <f>VLOOKUP(F3251,DB!$D$4:$G$403,3,FALSE)</f>
        <v>#N/A</v>
      </c>
      <c r="E3251" s="675" t="e">
        <f>VLOOKUP(F3251,DB!$D$4:$G$403,2,FALSE)</f>
        <v>#N/A</v>
      </c>
      <c r="F3251" s="491"/>
      <c r="G3251" s="491"/>
      <c r="H3251" s="492"/>
      <c r="I3251" s="493"/>
      <c r="J3251" s="494" t="str">
        <f>IF(I3251="","I열의 환율적용방법 선택",IF(I3251="개별환율", "직접입력 하세요.", IF(OR(I3251="가중평균환율",I3251="송금환율"), "직접입력 하세요.", IF(I3251="원화집행", 1, IF(I3251="월별평균환율(미화)",VLOOKUP(MONTH(A3251),월별평균환율!$B$34:$D$45,2,0), IF(I3251="월별평균환율(현지화)",VLOOKUP(MONTH(A3251),월별평균환율!$B$34:$D$45,3,0)))))))</f>
        <v>I열의 환율적용방법 선택</v>
      </c>
      <c r="K3251" s="495">
        <f t="shared" si="50"/>
        <v>0</v>
      </c>
      <c r="L3251" s="491"/>
      <c r="M3251" s="496"/>
      <c r="N3251" s="496"/>
    </row>
    <row r="3252" spans="1:14" x14ac:dyDescent="0.3">
      <c r="A3252" s="490"/>
      <c r="B3252" s="490"/>
      <c r="C3252" s="673" t="e">
        <f>VLOOKUP(F3252,DB!$D$4:$G$403,4,FALSE)</f>
        <v>#N/A</v>
      </c>
      <c r="D3252" s="674" t="e">
        <f>VLOOKUP(F3252,DB!$D$4:$G$403,3,FALSE)</f>
        <v>#N/A</v>
      </c>
      <c r="E3252" s="675" t="e">
        <f>VLOOKUP(F3252,DB!$D$4:$G$403,2,FALSE)</f>
        <v>#N/A</v>
      </c>
      <c r="F3252" s="491"/>
      <c r="G3252" s="491"/>
      <c r="H3252" s="492"/>
      <c r="I3252" s="493"/>
      <c r="J3252" s="494" t="str">
        <f>IF(I3252="","I열의 환율적용방법 선택",IF(I3252="개별환율", "직접입력 하세요.", IF(OR(I3252="가중평균환율",I3252="송금환율"), "직접입력 하세요.", IF(I3252="원화집행", 1, IF(I3252="월별평균환율(미화)",VLOOKUP(MONTH(A3252),월별평균환율!$B$34:$D$45,2,0), IF(I3252="월별평균환율(현지화)",VLOOKUP(MONTH(A3252),월별평균환율!$B$34:$D$45,3,0)))))))</f>
        <v>I열의 환율적용방법 선택</v>
      </c>
      <c r="K3252" s="495">
        <f t="shared" si="50"/>
        <v>0</v>
      </c>
      <c r="L3252" s="491"/>
      <c r="M3252" s="496"/>
      <c r="N3252" s="496"/>
    </row>
    <row r="3253" spans="1:14" x14ac:dyDescent="0.3">
      <c r="A3253" s="490"/>
      <c r="B3253" s="490"/>
      <c r="C3253" s="673" t="e">
        <f>VLOOKUP(F3253,DB!$D$4:$G$403,4,FALSE)</f>
        <v>#N/A</v>
      </c>
      <c r="D3253" s="674" t="e">
        <f>VLOOKUP(F3253,DB!$D$4:$G$403,3,FALSE)</f>
        <v>#N/A</v>
      </c>
      <c r="E3253" s="675" t="e">
        <f>VLOOKUP(F3253,DB!$D$4:$G$403,2,FALSE)</f>
        <v>#N/A</v>
      </c>
      <c r="F3253" s="491"/>
      <c r="G3253" s="491"/>
      <c r="H3253" s="492"/>
      <c r="I3253" s="493"/>
      <c r="J3253" s="494" t="str">
        <f>IF(I3253="","I열의 환율적용방법 선택",IF(I3253="개별환율", "직접입력 하세요.", IF(OR(I3253="가중평균환율",I3253="송금환율"), "직접입력 하세요.", IF(I3253="원화집행", 1, IF(I3253="월별평균환율(미화)",VLOOKUP(MONTH(A3253),월별평균환율!$B$34:$D$45,2,0), IF(I3253="월별평균환율(현지화)",VLOOKUP(MONTH(A3253),월별평균환율!$B$34:$D$45,3,0)))))))</f>
        <v>I열의 환율적용방법 선택</v>
      </c>
      <c r="K3253" s="495">
        <f t="shared" si="50"/>
        <v>0</v>
      </c>
      <c r="L3253" s="491"/>
      <c r="M3253" s="496"/>
      <c r="N3253" s="496"/>
    </row>
    <row r="3254" spans="1:14" x14ac:dyDescent="0.3">
      <c r="A3254" s="490"/>
      <c r="B3254" s="490"/>
      <c r="C3254" s="673" t="e">
        <f>VLOOKUP(F3254,DB!$D$4:$G$403,4,FALSE)</f>
        <v>#N/A</v>
      </c>
      <c r="D3254" s="674" t="e">
        <f>VLOOKUP(F3254,DB!$D$4:$G$403,3,FALSE)</f>
        <v>#N/A</v>
      </c>
      <c r="E3254" s="675" t="e">
        <f>VLOOKUP(F3254,DB!$D$4:$G$403,2,FALSE)</f>
        <v>#N/A</v>
      </c>
      <c r="F3254" s="491"/>
      <c r="G3254" s="491"/>
      <c r="H3254" s="492"/>
      <c r="I3254" s="493"/>
      <c r="J3254" s="494" t="str">
        <f>IF(I3254="","I열의 환율적용방법 선택",IF(I3254="개별환율", "직접입력 하세요.", IF(OR(I3254="가중평균환율",I3254="송금환율"), "직접입력 하세요.", IF(I3254="원화집행", 1, IF(I3254="월별평균환율(미화)",VLOOKUP(MONTH(A3254),월별평균환율!$B$34:$D$45,2,0), IF(I3254="월별평균환율(현지화)",VLOOKUP(MONTH(A3254),월별평균환율!$B$34:$D$45,3,0)))))))</f>
        <v>I열의 환율적용방법 선택</v>
      </c>
      <c r="K3254" s="495">
        <f t="shared" si="50"/>
        <v>0</v>
      </c>
      <c r="L3254" s="491"/>
      <c r="M3254" s="496"/>
      <c r="N3254" s="496"/>
    </row>
    <row r="3255" spans="1:14" x14ac:dyDescent="0.3">
      <c r="A3255" s="490"/>
      <c r="B3255" s="490"/>
      <c r="C3255" s="673" t="e">
        <f>VLOOKUP(F3255,DB!$D$4:$G$403,4,FALSE)</f>
        <v>#N/A</v>
      </c>
      <c r="D3255" s="674" t="e">
        <f>VLOOKUP(F3255,DB!$D$4:$G$403,3,FALSE)</f>
        <v>#N/A</v>
      </c>
      <c r="E3255" s="675" t="e">
        <f>VLOOKUP(F3255,DB!$D$4:$G$403,2,FALSE)</f>
        <v>#N/A</v>
      </c>
      <c r="F3255" s="491"/>
      <c r="G3255" s="491"/>
      <c r="H3255" s="492"/>
      <c r="I3255" s="493"/>
      <c r="J3255" s="494" t="str">
        <f>IF(I3255="","I열의 환율적용방법 선택",IF(I3255="개별환율", "직접입력 하세요.", IF(OR(I3255="가중평균환율",I3255="송금환율"), "직접입력 하세요.", IF(I3255="원화집행", 1, IF(I3255="월별평균환율(미화)",VLOOKUP(MONTH(A3255),월별평균환율!$B$34:$D$45,2,0), IF(I3255="월별평균환율(현지화)",VLOOKUP(MONTH(A3255),월별평균환율!$B$34:$D$45,3,0)))))))</f>
        <v>I열의 환율적용방법 선택</v>
      </c>
      <c r="K3255" s="495">
        <f t="shared" si="50"/>
        <v>0</v>
      </c>
      <c r="L3255" s="491"/>
      <c r="M3255" s="496"/>
      <c r="N3255" s="496"/>
    </row>
    <row r="3256" spans="1:14" x14ac:dyDescent="0.3">
      <c r="A3256" s="490"/>
      <c r="B3256" s="490"/>
      <c r="C3256" s="673" t="e">
        <f>VLOOKUP(F3256,DB!$D$4:$G$403,4,FALSE)</f>
        <v>#N/A</v>
      </c>
      <c r="D3256" s="674" t="e">
        <f>VLOOKUP(F3256,DB!$D$4:$G$403,3,FALSE)</f>
        <v>#N/A</v>
      </c>
      <c r="E3256" s="675" t="e">
        <f>VLOOKUP(F3256,DB!$D$4:$G$403,2,FALSE)</f>
        <v>#N/A</v>
      </c>
      <c r="F3256" s="491"/>
      <c r="G3256" s="491"/>
      <c r="H3256" s="492"/>
      <c r="I3256" s="493"/>
      <c r="J3256" s="494" t="str">
        <f>IF(I3256="","I열의 환율적용방법 선택",IF(I3256="개별환율", "직접입력 하세요.", IF(OR(I3256="가중평균환율",I3256="송금환율"), "직접입력 하세요.", IF(I3256="원화집행", 1, IF(I3256="월별평균환율(미화)",VLOOKUP(MONTH(A3256),월별평균환율!$B$34:$D$45,2,0), IF(I3256="월별평균환율(현지화)",VLOOKUP(MONTH(A3256),월별평균환율!$B$34:$D$45,3,0)))))))</f>
        <v>I열의 환율적용방법 선택</v>
      </c>
      <c r="K3256" s="495">
        <f t="shared" si="50"/>
        <v>0</v>
      </c>
      <c r="L3256" s="491"/>
      <c r="M3256" s="496"/>
      <c r="N3256" s="496"/>
    </row>
    <row r="3257" spans="1:14" x14ac:dyDescent="0.3">
      <c r="A3257" s="490"/>
      <c r="B3257" s="490"/>
      <c r="C3257" s="673" t="e">
        <f>VLOOKUP(F3257,DB!$D$4:$G$403,4,FALSE)</f>
        <v>#N/A</v>
      </c>
      <c r="D3257" s="674" t="e">
        <f>VLOOKUP(F3257,DB!$D$4:$G$403,3,FALSE)</f>
        <v>#N/A</v>
      </c>
      <c r="E3257" s="675" t="e">
        <f>VLOOKUP(F3257,DB!$D$4:$G$403,2,FALSE)</f>
        <v>#N/A</v>
      </c>
      <c r="F3257" s="491"/>
      <c r="G3257" s="491"/>
      <c r="H3257" s="492"/>
      <c r="I3257" s="493"/>
      <c r="J3257" s="494" t="str">
        <f>IF(I3257="","I열의 환율적용방법 선택",IF(I3257="개별환율", "직접입력 하세요.", IF(OR(I3257="가중평균환율",I3257="송금환율"), "직접입력 하세요.", IF(I3257="원화집행", 1, IF(I3257="월별평균환율(미화)",VLOOKUP(MONTH(A3257),월별평균환율!$B$34:$D$45,2,0), IF(I3257="월별평균환율(현지화)",VLOOKUP(MONTH(A3257),월별평균환율!$B$34:$D$45,3,0)))))))</f>
        <v>I열의 환율적용방법 선택</v>
      </c>
      <c r="K3257" s="495">
        <f t="shared" si="50"/>
        <v>0</v>
      </c>
      <c r="L3257" s="491"/>
      <c r="M3257" s="496"/>
      <c r="N3257" s="496"/>
    </row>
    <row r="3258" spans="1:14" x14ac:dyDescent="0.3">
      <c r="A3258" s="490"/>
      <c r="B3258" s="490"/>
      <c r="C3258" s="673" t="e">
        <f>VLOOKUP(F3258,DB!$D$4:$G$403,4,FALSE)</f>
        <v>#N/A</v>
      </c>
      <c r="D3258" s="674" t="e">
        <f>VLOOKUP(F3258,DB!$D$4:$G$403,3,FALSE)</f>
        <v>#N/A</v>
      </c>
      <c r="E3258" s="675" t="e">
        <f>VLOOKUP(F3258,DB!$D$4:$G$403,2,FALSE)</f>
        <v>#N/A</v>
      </c>
      <c r="F3258" s="491"/>
      <c r="G3258" s="491"/>
      <c r="H3258" s="492"/>
      <c r="I3258" s="493"/>
      <c r="J3258" s="494" t="str">
        <f>IF(I3258="","I열의 환율적용방법 선택",IF(I3258="개별환율", "직접입력 하세요.", IF(OR(I3258="가중평균환율",I3258="송금환율"), "직접입력 하세요.", IF(I3258="원화집행", 1, IF(I3258="월별평균환율(미화)",VLOOKUP(MONTH(A3258),월별평균환율!$B$34:$D$45,2,0), IF(I3258="월별평균환율(현지화)",VLOOKUP(MONTH(A3258),월별평균환율!$B$34:$D$45,3,0)))))))</f>
        <v>I열의 환율적용방법 선택</v>
      </c>
      <c r="K3258" s="495">
        <f t="shared" si="50"/>
        <v>0</v>
      </c>
      <c r="L3258" s="491"/>
      <c r="M3258" s="496"/>
      <c r="N3258" s="496"/>
    </row>
    <row r="3259" spans="1:14" x14ac:dyDescent="0.3">
      <c r="A3259" s="490"/>
      <c r="B3259" s="490"/>
      <c r="C3259" s="673" t="e">
        <f>VLOOKUP(F3259,DB!$D$4:$G$403,4,FALSE)</f>
        <v>#N/A</v>
      </c>
      <c r="D3259" s="674" t="e">
        <f>VLOOKUP(F3259,DB!$D$4:$G$403,3,FALSE)</f>
        <v>#N/A</v>
      </c>
      <c r="E3259" s="675" t="e">
        <f>VLOOKUP(F3259,DB!$D$4:$G$403,2,FALSE)</f>
        <v>#N/A</v>
      </c>
      <c r="F3259" s="491"/>
      <c r="G3259" s="491"/>
      <c r="H3259" s="492"/>
      <c r="I3259" s="493"/>
      <c r="J3259" s="494" t="str">
        <f>IF(I3259="","I열의 환율적용방법 선택",IF(I3259="개별환율", "직접입력 하세요.", IF(OR(I3259="가중평균환율",I3259="송금환율"), "직접입력 하세요.", IF(I3259="원화집행", 1, IF(I3259="월별평균환율(미화)",VLOOKUP(MONTH(A3259),월별평균환율!$B$34:$D$45,2,0), IF(I3259="월별평균환율(현지화)",VLOOKUP(MONTH(A3259),월별평균환율!$B$34:$D$45,3,0)))))))</f>
        <v>I열의 환율적용방법 선택</v>
      </c>
      <c r="K3259" s="495">
        <f t="shared" si="50"/>
        <v>0</v>
      </c>
      <c r="L3259" s="491"/>
      <c r="M3259" s="496"/>
      <c r="N3259" s="496"/>
    </row>
    <row r="3260" spans="1:14" x14ac:dyDescent="0.3">
      <c r="A3260" s="490"/>
      <c r="B3260" s="490"/>
      <c r="C3260" s="673" t="e">
        <f>VLOOKUP(F3260,DB!$D$4:$G$403,4,FALSE)</f>
        <v>#N/A</v>
      </c>
      <c r="D3260" s="674" t="e">
        <f>VLOOKUP(F3260,DB!$D$4:$G$403,3,FALSE)</f>
        <v>#N/A</v>
      </c>
      <c r="E3260" s="675" t="e">
        <f>VLOOKUP(F3260,DB!$D$4:$G$403,2,FALSE)</f>
        <v>#N/A</v>
      </c>
      <c r="F3260" s="491"/>
      <c r="G3260" s="491"/>
      <c r="H3260" s="492"/>
      <c r="I3260" s="493"/>
      <c r="J3260" s="494" t="str">
        <f>IF(I3260="","I열의 환율적용방법 선택",IF(I3260="개별환율", "직접입력 하세요.", IF(OR(I3260="가중평균환율",I3260="송금환율"), "직접입력 하세요.", IF(I3260="원화집행", 1, IF(I3260="월별평균환율(미화)",VLOOKUP(MONTH(A3260),월별평균환율!$B$34:$D$45,2,0), IF(I3260="월별평균환율(현지화)",VLOOKUP(MONTH(A3260),월별평균환율!$B$34:$D$45,3,0)))))))</f>
        <v>I열의 환율적용방법 선택</v>
      </c>
      <c r="K3260" s="495">
        <f t="shared" si="50"/>
        <v>0</v>
      </c>
      <c r="L3260" s="491"/>
      <c r="M3260" s="496"/>
      <c r="N3260" s="496"/>
    </row>
    <row r="3261" spans="1:14" x14ac:dyDescent="0.3">
      <c r="A3261" s="490"/>
      <c r="B3261" s="490"/>
      <c r="C3261" s="673" t="e">
        <f>VLOOKUP(F3261,DB!$D$4:$G$403,4,FALSE)</f>
        <v>#N/A</v>
      </c>
      <c r="D3261" s="674" t="e">
        <f>VLOOKUP(F3261,DB!$D$4:$G$403,3,FALSE)</f>
        <v>#N/A</v>
      </c>
      <c r="E3261" s="675" t="e">
        <f>VLOOKUP(F3261,DB!$D$4:$G$403,2,FALSE)</f>
        <v>#N/A</v>
      </c>
      <c r="F3261" s="491"/>
      <c r="G3261" s="491"/>
      <c r="H3261" s="492"/>
      <c r="I3261" s="493"/>
      <c r="J3261" s="494" t="str">
        <f>IF(I3261="","I열의 환율적용방법 선택",IF(I3261="개별환율", "직접입력 하세요.", IF(OR(I3261="가중평균환율",I3261="송금환율"), "직접입력 하세요.", IF(I3261="원화집행", 1, IF(I3261="월별평균환율(미화)",VLOOKUP(MONTH(A3261),월별평균환율!$B$34:$D$45,2,0), IF(I3261="월별평균환율(현지화)",VLOOKUP(MONTH(A3261),월별평균환율!$B$34:$D$45,3,0)))))))</f>
        <v>I열의 환율적용방법 선택</v>
      </c>
      <c r="K3261" s="495">
        <f t="shared" si="50"/>
        <v>0</v>
      </c>
      <c r="L3261" s="491"/>
      <c r="M3261" s="496"/>
      <c r="N3261" s="496"/>
    </row>
    <row r="3262" spans="1:14" x14ac:dyDescent="0.3">
      <c r="A3262" s="490"/>
      <c r="B3262" s="490"/>
      <c r="C3262" s="673" t="e">
        <f>VLOOKUP(F3262,DB!$D$4:$G$403,4,FALSE)</f>
        <v>#N/A</v>
      </c>
      <c r="D3262" s="674" t="e">
        <f>VLOOKUP(F3262,DB!$D$4:$G$403,3,FALSE)</f>
        <v>#N/A</v>
      </c>
      <c r="E3262" s="675" t="e">
        <f>VLOOKUP(F3262,DB!$D$4:$G$403,2,FALSE)</f>
        <v>#N/A</v>
      </c>
      <c r="F3262" s="491"/>
      <c r="G3262" s="491"/>
      <c r="H3262" s="492"/>
      <c r="I3262" s="493"/>
      <c r="J3262" s="494" t="str">
        <f>IF(I3262="","I열의 환율적용방법 선택",IF(I3262="개별환율", "직접입력 하세요.", IF(OR(I3262="가중평균환율",I3262="송금환율"), "직접입력 하세요.", IF(I3262="원화집행", 1, IF(I3262="월별평균환율(미화)",VLOOKUP(MONTH(A3262),월별평균환율!$B$34:$D$45,2,0), IF(I3262="월별평균환율(현지화)",VLOOKUP(MONTH(A3262),월별평균환율!$B$34:$D$45,3,0)))))))</f>
        <v>I열의 환율적용방법 선택</v>
      </c>
      <c r="K3262" s="495">
        <f t="shared" si="50"/>
        <v>0</v>
      </c>
      <c r="L3262" s="491"/>
      <c r="M3262" s="496"/>
      <c r="N3262" s="496"/>
    </row>
    <row r="3263" spans="1:14" x14ac:dyDescent="0.3">
      <c r="A3263" s="490"/>
      <c r="B3263" s="490"/>
      <c r="C3263" s="673" t="e">
        <f>VLOOKUP(F3263,DB!$D$4:$G$403,4,FALSE)</f>
        <v>#N/A</v>
      </c>
      <c r="D3263" s="674" t="e">
        <f>VLOOKUP(F3263,DB!$D$4:$G$403,3,FALSE)</f>
        <v>#N/A</v>
      </c>
      <c r="E3263" s="675" t="e">
        <f>VLOOKUP(F3263,DB!$D$4:$G$403,2,FALSE)</f>
        <v>#N/A</v>
      </c>
      <c r="F3263" s="491"/>
      <c r="G3263" s="491"/>
      <c r="H3263" s="492"/>
      <c r="I3263" s="493"/>
      <c r="J3263" s="494" t="str">
        <f>IF(I3263="","I열의 환율적용방법 선택",IF(I3263="개별환율", "직접입력 하세요.", IF(OR(I3263="가중평균환율",I3263="송금환율"), "직접입력 하세요.", IF(I3263="원화집행", 1, IF(I3263="월별평균환율(미화)",VLOOKUP(MONTH(A3263),월별평균환율!$B$34:$D$45,2,0), IF(I3263="월별평균환율(현지화)",VLOOKUP(MONTH(A3263),월별평균환율!$B$34:$D$45,3,0)))))))</f>
        <v>I열의 환율적용방법 선택</v>
      </c>
      <c r="K3263" s="495">
        <f t="shared" si="50"/>
        <v>0</v>
      </c>
      <c r="L3263" s="491"/>
      <c r="M3263" s="496"/>
      <c r="N3263" s="496"/>
    </row>
    <row r="3264" spans="1:14" x14ac:dyDescent="0.3">
      <c r="A3264" s="490"/>
      <c r="B3264" s="490"/>
      <c r="C3264" s="673" t="e">
        <f>VLOOKUP(F3264,DB!$D$4:$G$403,4,FALSE)</f>
        <v>#N/A</v>
      </c>
      <c r="D3264" s="674" t="e">
        <f>VLOOKUP(F3264,DB!$D$4:$G$403,3,FALSE)</f>
        <v>#N/A</v>
      </c>
      <c r="E3264" s="675" t="e">
        <f>VLOOKUP(F3264,DB!$D$4:$G$403,2,FALSE)</f>
        <v>#N/A</v>
      </c>
      <c r="F3264" s="491"/>
      <c r="G3264" s="491"/>
      <c r="H3264" s="492"/>
      <c r="I3264" s="493"/>
      <c r="J3264" s="494" t="str">
        <f>IF(I3264="","I열의 환율적용방법 선택",IF(I3264="개별환율", "직접입력 하세요.", IF(OR(I3264="가중평균환율",I3264="송금환율"), "직접입력 하세요.", IF(I3264="원화집행", 1, IF(I3264="월별평균환율(미화)",VLOOKUP(MONTH(A3264),월별평균환율!$B$34:$D$45,2,0), IF(I3264="월별평균환율(현지화)",VLOOKUP(MONTH(A3264),월별평균환율!$B$34:$D$45,3,0)))))))</f>
        <v>I열의 환율적용방법 선택</v>
      </c>
      <c r="K3264" s="495">
        <f t="shared" si="50"/>
        <v>0</v>
      </c>
      <c r="L3264" s="491"/>
      <c r="M3264" s="496"/>
      <c r="N3264" s="496"/>
    </row>
    <row r="3265" spans="1:14" x14ac:dyDescent="0.3">
      <c r="A3265" s="490"/>
      <c r="B3265" s="490"/>
      <c r="C3265" s="673" t="e">
        <f>VLOOKUP(F3265,DB!$D$4:$G$403,4,FALSE)</f>
        <v>#N/A</v>
      </c>
      <c r="D3265" s="674" t="e">
        <f>VLOOKUP(F3265,DB!$D$4:$G$403,3,FALSE)</f>
        <v>#N/A</v>
      </c>
      <c r="E3265" s="675" t="e">
        <f>VLOOKUP(F3265,DB!$D$4:$G$403,2,FALSE)</f>
        <v>#N/A</v>
      </c>
      <c r="F3265" s="491"/>
      <c r="G3265" s="491"/>
      <c r="H3265" s="492"/>
      <c r="I3265" s="493"/>
      <c r="J3265" s="494" t="str">
        <f>IF(I3265="","I열의 환율적용방법 선택",IF(I3265="개별환율", "직접입력 하세요.", IF(OR(I3265="가중평균환율",I3265="송금환율"), "직접입력 하세요.", IF(I3265="원화집행", 1, IF(I3265="월별평균환율(미화)",VLOOKUP(MONTH(A3265),월별평균환율!$B$34:$D$45,2,0), IF(I3265="월별평균환율(현지화)",VLOOKUP(MONTH(A3265),월별평균환율!$B$34:$D$45,3,0)))))))</f>
        <v>I열의 환율적용방법 선택</v>
      </c>
      <c r="K3265" s="495">
        <f t="shared" si="50"/>
        <v>0</v>
      </c>
      <c r="L3265" s="491"/>
      <c r="M3265" s="496"/>
      <c r="N3265" s="496"/>
    </row>
    <row r="3266" spans="1:14" x14ac:dyDescent="0.3">
      <c r="A3266" s="490"/>
      <c r="B3266" s="490"/>
      <c r="C3266" s="673" t="e">
        <f>VLOOKUP(F3266,DB!$D$4:$G$403,4,FALSE)</f>
        <v>#N/A</v>
      </c>
      <c r="D3266" s="674" t="e">
        <f>VLOOKUP(F3266,DB!$D$4:$G$403,3,FALSE)</f>
        <v>#N/A</v>
      </c>
      <c r="E3266" s="675" t="e">
        <f>VLOOKUP(F3266,DB!$D$4:$G$403,2,FALSE)</f>
        <v>#N/A</v>
      </c>
      <c r="F3266" s="491"/>
      <c r="G3266" s="491"/>
      <c r="H3266" s="492"/>
      <c r="I3266" s="493"/>
      <c r="J3266" s="494" t="str">
        <f>IF(I3266="","I열의 환율적용방법 선택",IF(I3266="개별환율", "직접입력 하세요.", IF(OR(I3266="가중평균환율",I3266="송금환율"), "직접입력 하세요.", IF(I3266="원화집행", 1, IF(I3266="월별평균환율(미화)",VLOOKUP(MONTH(A3266),월별평균환율!$B$34:$D$45,2,0), IF(I3266="월별평균환율(현지화)",VLOOKUP(MONTH(A3266),월별평균환율!$B$34:$D$45,3,0)))))))</f>
        <v>I열의 환율적용방법 선택</v>
      </c>
      <c r="K3266" s="495">
        <f t="shared" si="50"/>
        <v>0</v>
      </c>
      <c r="L3266" s="491"/>
      <c r="M3266" s="496"/>
      <c r="N3266" s="496"/>
    </row>
    <row r="3267" spans="1:14" x14ac:dyDescent="0.3">
      <c r="A3267" s="490"/>
      <c r="B3267" s="490"/>
      <c r="C3267" s="673" t="e">
        <f>VLOOKUP(F3267,DB!$D$4:$G$403,4,FALSE)</f>
        <v>#N/A</v>
      </c>
      <c r="D3267" s="674" t="e">
        <f>VLOOKUP(F3267,DB!$D$4:$G$403,3,FALSE)</f>
        <v>#N/A</v>
      </c>
      <c r="E3267" s="675" t="e">
        <f>VLOOKUP(F3267,DB!$D$4:$G$403,2,FALSE)</f>
        <v>#N/A</v>
      </c>
      <c r="F3267" s="491"/>
      <c r="G3267" s="491"/>
      <c r="H3267" s="492"/>
      <c r="I3267" s="493"/>
      <c r="J3267" s="494" t="str">
        <f>IF(I3267="","I열의 환율적용방법 선택",IF(I3267="개별환율", "직접입력 하세요.", IF(OR(I3267="가중평균환율",I3267="송금환율"), "직접입력 하세요.", IF(I3267="원화집행", 1, IF(I3267="월별평균환율(미화)",VLOOKUP(MONTH(A3267),월별평균환율!$B$34:$D$45,2,0), IF(I3267="월별평균환율(현지화)",VLOOKUP(MONTH(A3267),월별평균환율!$B$34:$D$45,3,0)))))))</f>
        <v>I열의 환율적용방법 선택</v>
      </c>
      <c r="K3267" s="495">
        <f t="shared" si="50"/>
        <v>0</v>
      </c>
      <c r="L3267" s="491"/>
      <c r="M3267" s="496"/>
      <c r="N3267" s="496"/>
    </row>
    <row r="3268" spans="1:14" x14ac:dyDescent="0.3">
      <c r="A3268" s="490"/>
      <c r="B3268" s="490"/>
      <c r="C3268" s="673" t="e">
        <f>VLOOKUP(F3268,DB!$D$4:$G$403,4,FALSE)</f>
        <v>#N/A</v>
      </c>
      <c r="D3268" s="674" t="e">
        <f>VLOOKUP(F3268,DB!$D$4:$G$403,3,FALSE)</f>
        <v>#N/A</v>
      </c>
      <c r="E3268" s="675" t="e">
        <f>VLOOKUP(F3268,DB!$D$4:$G$403,2,FALSE)</f>
        <v>#N/A</v>
      </c>
      <c r="F3268" s="491"/>
      <c r="G3268" s="491"/>
      <c r="H3268" s="492"/>
      <c r="I3268" s="493"/>
      <c r="J3268" s="494" t="str">
        <f>IF(I3268="","I열의 환율적용방법 선택",IF(I3268="개별환율", "직접입력 하세요.", IF(OR(I3268="가중평균환율",I3268="송금환율"), "직접입력 하세요.", IF(I3268="원화집행", 1, IF(I3268="월별평균환율(미화)",VLOOKUP(MONTH(A3268),월별평균환율!$B$34:$D$45,2,0), IF(I3268="월별평균환율(현지화)",VLOOKUP(MONTH(A3268),월별평균환율!$B$34:$D$45,3,0)))))))</f>
        <v>I열의 환율적용방법 선택</v>
      </c>
      <c r="K3268" s="495">
        <f t="shared" si="50"/>
        <v>0</v>
      </c>
      <c r="L3268" s="491"/>
      <c r="M3268" s="496"/>
      <c r="N3268" s="496"/>
    </row>
    <row r="3269" spans="1:14" x14ac:dyDescent="0.3">
      <c r="A3269" s="490"/>
      <c r="B3269" s="490"/>
      <c r="C3269" s="673" t="e">
        <f>VLOOKUP(F3269,DB!$D$4:$G$403,4,FALSE)</f>
        <v>#N/A</v>
      </c>
      <c r="D3269" s="674" t="e">
        <f>VLOOKUP(F3269,DB!$D$4:$G$403,3,FALSE)</f>
        <v>#N/A</v>
      </c>
      <c r="E3269" s="675" t="e">
        <f>VLOOKUP(F3269,DB!$D$4:$G$403,2,FALSE)</f>
        <v>#N/A</v>
      </c>
      <c r="F3269" s="491"/>
      <c r="G3269" s="491"/>
      <c r="H3269" s="492"/>
      <c r="I3269" s="493"/>
      <c r="J3269" s="494" t="str">
        <f>IF(I3269="","I열의 환율적용방법 선택",IF(I3269="개별환율", "직접입력 하세요.", IF(OR(I3269="가중평균환율",I3269="송금환율"), "직접입력 하세요.", IF(I3269="원화집행", 1, IF(I3269="월별평균환율(미화)",VLOOKUP(MONTH(A3269),월별평균환율!$B$34:$D$45,2,0), IF(I3269="월별평균환율(현지화)",VLOOKUP(MONTH(A3269),월별평균환율!$B$34:$D$45,3,0)))))))</f>
        <v>I열의 환율적용방법 선택</v>
      </c>
      <c r="K3269" s="495">
        <f t="shared" ref="K3269:K3332" si="51">IFERROR(ROUND(H3269*J3269, 0),0)</f>
        <v>0</v>
      </c>
      <c r="L3269" s="491"/>
      <c r="M3269" s="496"/>
      <c r="N3269" s="496"/>
    </row>
    <row r="3270" spans="1:14" x14ac:dyDescent="0.3">
      <c r="A3270" s="490"/>
      <c r="B3270" s="490"/>
      <c r="C3270" s="673" t="e">
        <f>VLOOKUP(F3270,DB!$D$4:$G$403,4,FALSE)</f>
        <v>#N/A</v>
      </c>
      <c r="D3270" s="674" t="e">
        <f>VLOOKUP(F3270,DB!$D$4:$G$403,3,FALSE)</f>
        <v>#N/A</v>
      </c>
      <c r="E3270" s="675" t="e">
        <f>VLOOKUP(F3270,DB!$D$4:$G$403,2,FALSE)</f>
        <v>#N/A</v>
      </c>
      <c r="F3270" s="491"/>
      <c r="G3270" s="491"/>
      <c r="H3270" s="492"/>
      <c r="I3270" s="493"/>
      <c r="J3270" s="494" t="str">
        <f>IF(I3270="","I열의 환율적용방법 선택",IF(I3270="개별환율", "직접입력 하세요.", IF(OR(I3270="가중평균환율",I3270="송금환율"), "직접입력 하세요.", IF(I3270="원화집행", 1, IF(I3270="월별평균환율(미화)",VLOOKUP(MONTH(A3270),월별평균환율!$B$34:$D$45,2,0), IF(I3270="월별평균환율(현지화)",VLOOKUP(MONTH(A3270),월별평균환율!$B$34:$D$45,3,0)))))))</f>
        <v>I열의 환율적용방법 선택</v>
      </c>
      <c r="K3270" s="495">
        <f t="shared" si="51"/>
        <v>0</v>
      </c>
      <c r="L3270" s="491"/>
      <c r="M3270" s="496"/>
      <c r="N3270" s="496"/>
    </row>
    <row r="3271" spans="1:14" x14ac:dyDescent="0.3">
      <c r="A3271" s="490"/>
      <c r="B3271" s="490"/>
      <c r="C3271" s="673" t="e">
        <f>VLOOKUP(F3271,DB!$D$4:$G$403,4,FALSE)</f>
        <v>#N/A</v>
      </c>
      <c r="D3271" s="674" t="e">
        <f>VLOOKUP(F3271,DB!$D$4:$G$403,3,FALSE)</f>
        <v>#N/A</v>
      </c>
      <c r="E3271" s="675" t="e">
        <f>VLOOKUP(F3271,DB!$D$4:$G$403,2,FALSE)</f>
        <v>#N/A</v>
      </c>
      <c r="F3271" s="491"/>
      <c r="G3271" s="491"/>
      <c r="H3271" s="492"/>
      <c r="I3271" s="493"/>
      <c r="J3271" s="494" t="str">
        <f>IF(I3271="","I열의 환율적용방법 선택",IF(I3271="개별환율", "직접입력 하세요.", IF(OR(I3271="가중평균환율",I3271="송금환율"), "직접입력 하세요.", IF(I3271="원화집행", 1, IF(I3271="월별평균환율(미화)",VLOOKUP(MONTH(A3271),월별평균환율!$B$34:$D$45,2,0), IF(I3271="월별평균환율(현지화)",VLOOKUP(MONTH(A3271),월별평균환율!$B$34:$D$45,3,0)))))))</f>
        <v>I열의 환율적용방법 선택</v>
      </c>
      <c r="K3271" s="495">
        <f t="shared" si="51"/>
        <v>0</v>
      </c>
      <c r="L3271" s="491"/>
      <c r="M3271" s="496"/>
      <c r="N3271" s="496"/>
    </row>
    <row r="3272" spans="1:14" x14ac:dyDescent="0.3">
      <c r="A3272" s="490"/>
      <c r="B3272" s="490"/>
      <c r="C3272" s="673" t="e">
        <f>VLOOKUP(F3272,DB!$D$4:$G$403,4,FALSE)</f>
        <v>#N/A</v>
      </c>
      <c r="D3272" s="674" t="e">
        <f>VLOOKUP(F3272,DB!$D$4:$G$403,3,FALSE)</f>
        <v>#N/A</v>
      </c>
      <c r="E3272" s="675" t="e">
        <f>VLOOKUP(F3272,DB!$D$4:$G$403,2,FALSE)</f>
        <v>#N/A</v>
      </c>
      <c r="F3272" s="491"/>
      <c r="G3272" s="491"/>
      <c r="H3272" s="492"/>
      <c r="I3272" s="493"/>
      <c r="J3272" s="494" t="str">
        <f>IF(I3272="","I열의 환율적용방법 선택",IF(I3272="개별환율", "직접입력 하세요.", IF(OR(I3272="가중평균환율",I3272="송금환율"), "직접입력 하세요.", IF(I3272="원화집행", 1, IF(I3272="월별평균환율(미화)",VLOOKUP(MONTH(A3272),월별평균환율!$B$34:$D$45,2,0), IF(I3272="월별평균환율(현지화)",VLOOKUP(MONTH(A3272),월별평균환율!$B$34:$D$45,3,0)))))))</f>
        <v>I열의 환율적용방법 선택</v>
      </c>
      <c r="K3272" s="495">
        <f t="shared" si="51"/>
        <v>0</v>
      </c>
      <c r="L3272" s="491"/>
      <c r="M3272" s="496"/>
      <c r="N3272" s="496"/>
    </row>
    <row r="3273" spans="1:14" x14ac:dyDescent="0.3">
      <c r="A3273" s="490"/>
      <c r="B3273" s="490"/>
      <c r="C3273" s="673" t="e">
        <f>VLOOKUP(F3273,DB!$D$4:$G$403,4,FALSE)</f>
        <v>#N/A</v>
      </c>
      <c r="D3273" s="674" t="e">
        <f>VLOOKUP(F3273,DB!$D$4:$G$403,3,FALSE)</f>
        <v>#N/A</v>
      </c>
      <c r="E3273" s="675" t="e">
        <f>VLOOKUP(F3273,DB!$D$4:$G$403,2,FALSE)</f>
        <v>#N/A</v>
      </c>
      <c r="F3273" s="491"/>
      <c r="G3273" s="491"/>
      <c r="H3273" s="492"/>
      <c r="I3273" s="493"/>
      <c r="J3273" s="494" t="str">
        <f>IF(I3273="","I열의 환율적용방법 선택",IF(I3273="개별환율", "직접입력 하세요.", IF(OR(I3273="가중평균환율",I3273="송금환율"), "직접입력 하세요.", IF(I3273="원화집행", 1, IF(I3273="월별평균환율(미화)",VLOOKUP(MONTH(A3273),월별평균환율!$B$34:$D$45,2,0), IF(I3273="월별평균환율(현지화)",VLOOKUP(MONTH(A3273),월별평균환율!$B$34:$D$45,3,0)))))))</f>
        <v>I열의 환율적용방법 선택</v>
      </c>
      <c r="K3273" s="495">
        <f t="shared" si="51"/>
        <v>0</v>
      </c>
      <c r="L3273" s="491"/>
      <c r="M3273" s="496"/>
      <c r="N3273" s="496"/>
    </row>
    <row r="3274" spans="1:14" x14ac:dyDescent="0.3">
      <c r="A3274" s="490"/>
      <c r="B3274" s="490"/>
      <c r="C3274" s="673" t="e">
        <f>VLOOKUP(F3274,DB!$D$4:$G$403,4,FALSE)</f>
        <v>#N/A</v>
      </c>
      <c r="D3274" s="674" t="e">
        <f>VLOOKUP(F3274,DB!$D$4:$G$403,3,FALSE)</f>
        <v>#N/A</v>
      </c>
      <c r="E3274" s="675" t="e">
        <f>VLOOKUP(F3274,DB!$D$4:$G$403,2,FALSE)</f>
        <v>#N/A</v>
      </c>
      <c r="F3274" s="491"/>
      <c r="G3274" s="491"/>
      <c r="H3274" s="492"/>
      <c r="I3274" s="493"/>
      <c r="J3274" s="494" t="str">
        <f>IF(I3274="","I열의 환율적용방법 선택",IF(I3274="개별환율", "직접입력 하세요.", IF(OR(I3274="가중평균환율",I3274="송금환율"), "직접입력 하세요.", IF(I3274="원화집행", 1, IF(I3274="월별평균환율(미화)",VLOOKUP(MONTH(A3274),월별평균환율!$B$34:$D$45,2,0), IF(I3274="월별평균환율(현지화)",VLOOKUP(MONTH(A3274),월별평균환율!$B$34:$D$45,3,0)))))))</f>
        <v>I열의 환율적용방법 선택</v>
      </c>
      <c r="K3274" s="495">
        <f t="shared" si="51"/>
        <v>0</v>
      </c>
      <c r="L3274" s="491"/>
      <c r="M3274" s="496"/>
      <c r="N3274" s="496"/>
    </row>
    <row r="3275" spans="1:14" x14ac:dyDescent="0.3">
      <c r="A3275" s="490"/>
      <c r="B3275" s="490"/>
      <c r="C3275" s="673" t="e">
        <f>VLOOKUP(F3275,DB!$D$4:$G$403,4,FALSE)</f>
        <v>#N/A</v>
      </c>
      <c r="D3275" s="674" t="e">
        <f>VLOOKUP(F3275,DB!$D$4:$G$403,3,FALSE)</f>
        <v>#N/A</v>
      </c>
      <c r="E3275" s="675" t="e">
        <f>VLOOKUP(F3275,DB!$D$4:$G$403,2,FALSE)</f>
        <v>#N/A</v>
      </c>
      <c r="F3275" s="491"/>
      <c r="G3275" s="491"/>
      <c r="H3275" s="492"/>
      <c r="I3275" s="493"/>
      <c r="J3275" s="494" t="str">
        <f>IF(I3275="","I열의 환율적용방법 선택",IF(I3275="개별환율", "직접입력 하세요.", IF(OR(I3275="가중평균환율",I3275="송금환율"), "직접입력 하세요.", IF(I3275="원화집행", 1, IF(I3275="월별평균환율(미화)",VLOOKUP(MONTH(A3275),월별평균환율!$B$34:$D$45,2,0), IF(I3275="월별평균환율(현지화)",VLOOKUP(MONTH(A3275),월별평균환율!$B$34:$D$45,3,0)))))))</f>
        <v>I열의 환율적용방법 선택</v>
      </c>
      <c r="K3275" s="495">
        <f t="shared" si="51"/>
        <v>0</v>
      </c>
      <c r="L3275" s="491"/>
      <c r="M3275" s="496"/>
      <c r="N3275" s="496"/>
    </row>
    <row r="3276" spans="1:14" x14ac:dyDescent="0.3">
      <c r="A3276" s="490"/>
      <c r="B3276" s="490"/>
      <c r="C3276" s="673" t="e">
        <f>VLOOKUP(F3276,DB!$D$4:$G$403,4,FALSE)</f>
        <v>#N/A</v>
      </c>
      <c r="D3276" s="674" t="e">
        <f>VLOOKUP(F3276,DB!$D$4:$G$403,3,FALSE)</f>
        <v>#N/A</v>
      </c>
      <c r="E3276" s="675" t="e">
        <f>VLOOKUP(F3276,DB!$D$4:$G$403,2,FALSE)</f>
        <v>#N/A</v>
      </c>
      <c r="F3276" s="491"/>
      <c r="G3276" s="491"/>
      <c r="H3276" s="492"/>
      <c r="I3276" s="493"/>
      <c r="J3276" s="494" t="str">
        <f>IF(I3276="","I열의 환율적용방법 선택",IF(I3276="개별환율", "직접입력 하세요.", IF(OR(I3276="가중평균환율",I3276="송금환율"), "직접입력 하세요.", IF(I3276="원화집행", 1, IF(I3276="월별평균환율(미화)",VLOOKUP(MONTH(A3276),월별평균환율!$B$34:$D$45,2,0), IF(I3276="월별평균환율(현지화)",VLOOKUP(MONTH(A3276),월별평균환율!$B$34:$D$45,3,0)))))))</f>
        <v>I열의 환율적용방법 선택</v>
      </c>
      <c r="K3276" s="495">
        <f t="shared" si="51"/>
        <v>0</v>
      </c>
      <c r="L3276" s="491"/>
      <c r="M3276" s="496"/>
      <c r="N3276" s="496"/>
    </row>
    <row r="3277" spans="1:14" x14ac:dyDescent="0.3">
      <c r="A3277" s="490"/>
      <c r="B3277" s="490"/>
      <c r="C3277" s="673" t="e">
        <f>VLOOKUP(F3277,DB!$D$4:$G$403,4,FALSE)</f>
        <v>#N/A</v>
      </c>
      <c r="D3277" s="674" t="e">
        <f>VLOOKUP(F3277,DB!$D$4:$G$403,3,FALSE)</f>
        <v>#N/A</v>
      </c>
      <c r="E3277" s="675" t="e">
        <f>VLOOKUP(F3277,DB!$D$4:$G$403,2,FALSE)</f>
        <v>#N/A</v>
      </c>
      <c r="F3277" s="491"/>
      <c r="G3277" s="491"/>
      <c r="H3277" s="492"/>
      <c r="I3277" s="493"/>
      <c r="J3277" s="494" t="str">
        <f>IF(I3277="","I열의 환율적용방법 선택",IF(I3277="개별환율", "직접입력 하세요.", IF(OR(I3277="가중평균환율",I3277="송금환율"), "직접입력 하세요.", IF(I3277="원화집행", 1, IF(I3277="월별평균환율(미화)",VLOOKUP(MONTH(A3277),월별평균환율!$B$34:$D$45,2,0), IF(I3277="월별평균환율(현지화)",VLOOKUP(MONTH(A3277),월별평균환율!$B$34:$D$45,3,0)))))))</f>
        <v>I열의 환율적용방법 선택</v>
      </c>
      <c r="K3277" s="495">
        <f t="shared" si="51"/>
        <v>0</v>
      </c>
      <c r="L3277" s="491"/>
      <c r="M3277" s="496"/>
      <c r="N3277" s="496"/>
    </row>
    <row r="3278" spans="1:14" x14ac:dyDescent="0.3">
      <c r="A3278" s="490"/>
      <c r="B3278" s="490"/>
      <c r="C3278" s="673" t="e">
        <f>VLOOKUP(F3278,DB!$D$4:$G$403,4,FALSE)</f>
        <v>#N/A</v>
      </c>
      <c r="D3278" s="674" t="e">
        <f>VLOOKUP(F3278,DB!$D$4:$G$403,3,FALSE)</f>
        <v>#N/A</v>
      </c>
      <c r="E3278" s="675" t="e">
        <f>VLOOKUP(F3278,DB!$D$4:$G$403,2,FALSE)</f>
        <v>#N/A</v>
      </c>
      <c r="F3278" s="491"/>
      <c r="G3278" s="491"/>
      <c r="H3278" s="492"/>
      <c r="I3278" s="493"/>
      <c r="J3278" s="494" t="str">
        <f>IF(I3278="","I열의 환율적용방법 선택",IF(I3278="개별환율", "직접입력 하세요.", IF(OR(I3278="가중평균환율",I3278="송금환율"), "직접입력 하세요.", IF(I3278="원화집행", 1, IF(I3278="월별평균환율(미화)",VLOOKUP(MONTH(A3278),월별평균환율!$B$34:$D$45,2,0), IF(I3278="월별평균환율(현지화)",VLOOKUP(MONTH(A3278),월별평균환율!$B$34:$D$45,3,0)))))))</f>
        <v>I열의 환율적용방법 선택</v>
      </c>
      <c r="K3278" s="495">
        <f t="shared" si="51"/>
        <v>0</v>
      </c>
      <c r="L3278" s="491"/>
      <c r="M3278" s="496"/>
      <c r="N3278" s="496"/>
    </row>
    <row r="3279" spans="1:14" x14ac:dyDescent="0.3">
      <c r="A3279" s="490"/>
      <c r="B3279" s="490"/>
      <c r="C3279" s="673" t="e">
        <f>VLOOKUP(F3279,DB!$D$4:$G$403,4,FALSE)</f>
        <v>#N/A</v>
      </c>
      <c r="D3279" s="674" t="e">
        <f>VLOOKUP(F3279,DB!$D$4:$G$403,3,FALSE)</f>
        <v>#N/A</v>
      </c>
      <c r="E3279" s="675" t="e">
        <f>VLOOKUP(F3279,DB!$D$4:$G$403,2,FALSE)</f>
        <v>#N/A</v>
      </c>
      <c r="F3279" s="491"/>
      <c r="G3279" s="491"/>
      <c r="H3279" s="492"/>
      <c r="I3279" s="493"/>
      <c r="J3279" s="494" t="str">
        <f>IF(I3279="","I열의 환율적용방법 선택",IF(I3279="개별환율", "직접입력 하세요.", IF(OR(I3279="가중평균환율",I3279="송금환율"), "직접입력 하세요.", IF(I3279="원화집행", 1, IF(I3279="월별평균환율(미화)",VLOOKUP(MONTH(A3279),월별평균환율!$B$34:$D$45,2,0), IF(I3279="월별평균환율(현지화)",VLOOKUP(MONTH(A3279),월별평균환율!$B$34:$D$45,3,0)))))))</f>
        <v>I열의 환율적용방법 선택</v>
      </c>
      <c r="K3279" s="495">
        <f t="shared" si="51"/>
        <v>0</v>
      </c>
      <c r="L3279" s="491"/>
      <c r="M3279" s="496"/>
      <c r="N3279" s="496"/>
    </row>
    <row r="3280" spans="1:14" x14ac:dyDescent="0.3">
      <c r="A3280" s="490"/>
      <c r="B3280" s="490"/>
      <c r="C3280" s="673" t="e">
        <f>VLOOKUP(F3280,DB!$D$4:$G$403,4,FALSE)</f>
        <v>#N/A</v>
      </c>
      <c r="D3280" s="674" t="e">
        <f>VLOOKUP(F3280,DB!$D$4:$G$403,3,FALSE)</f>
        <v>#N/A</v>
      </c>
      <c r="E3280" s="675" t="e">
        <f>VLOOKUP(F3280,DB!$D$4:$G$403,2,FALSE)</f>
        <v>#N/A</v>
      </c>
      <c r="F3280" s="491"/>
      <c r="G3280" s="491"/>
      <c r="H3280" s="492"/>
      <c r="I3280" s="493"/>
      <c r="J3280" s="494" t="str">
        <f>IF(I3280="","I열의 환율적용방법 선택",IF(I3280="개별환율", "직접입력 하세요.", IF(OR(I3280="가중평균환율",I3280="송금환율"), "직접입력 하세요.", IF(I3280="원화집행", 1, IF(I3280="월별평균환율(미화)",VLOOKUP(MONTH(A3280),월별평균환율!$B$34:$D$45,2,0), IF(I3280="월별평균환율(현지화)",VLOOKUP(MONTH(A3280),월별평균환율!$B$34:$D$45,3,0)))))))</f>
        <v>I열의 환율적용방법 선택</v>
      </c>
      <c r="K3280" s="495">
        <f t="shared" si="51"/>
        <v>0</v>
      </c>
      <c r="L3280" s="491"/>
      <c r="M3280" s="496"/>
      <c r="N3280" s="496"/>
    </row>
    <row r="3281" spans="1:14" x14ac:dyDescent="0.3">
      <c r="A3281" s="490"/>
      <c r="B3281" s="490"/>
      <c r="C3281" s="673" t="e">
        <f>VLOOKUP(F3281,DB!$D$4:$G$403,4,FALSE)</f>
        <v>#N/A</v>
      </c>
      <c r="D3281" s="674" t="e">
        <f>VLOOKUP(F3281,DB!$D$4:$G$403,3,FALSE)</f>
        <v>#N/A</v>
      </c>
      <c r="E3281" s="675" t="e">
        <f>VLOOKUP(F3281,DB!$D$4:$G$403,2,FALSE)</f>
        <v>#N/A</v>
      </c>
      <c r="F3281" s="491"/>
      <c r="G3281" s="491"/>
      <c r="H3281" s="492"/>
      <c r="I3281" s="493"/>
      <c r="J3281" s="494" t="str">
        <f>IF(I3281="","I열의 환율적용방법 선택",IF(I3281="개별환율", "직접입력 하세요.", IF(OR(I3281="가중평균환율",I3281="송금환율"), "직접입력 하세요.", IF(I3281="원화집행", 1, IF(I3281="월별평균환율(미화)",VLOOKUP(MONTH(A3281),월별평균환율!$B$34:$D$45,2,0), IF(I3281="월별평균환율(현지화)",VLOOKUP(MONTH(A3281),월별평균환율!$B$34:$D$45,3,0)))))))</f>
        <v>I열의 환율적용방법 선택</v>
      </c>
      <c r="K3281" s="495">
        <f t="shared" si="51"/>
        <v>0</v>
      </c>
      <c r="L3281" s="491"/>
      <c r="M3281" s="496"/>
      <c r="N3281" s="496"/>
    </row>
    <row r="3282" spans="1:14" x14ac:dyDescent="0.3">
      <c r="A3282" s="490"/>
      <c r="B3282" s="490"/>
      <c r="C3282" s="673" t="e">
        <f>VLOOKUP(F3282,DB!$D$4:$G$403,4,FALSE)</f>
        <v>#N/A</v>
      </c>
      <c r="D3282" s="674" t="e">
        <f>VLOOKUP(F3282,DB!$D$4:$G$403,3,FALSE)</f>
        <v>#N/A</v>
      </c>
      <c r="E3282" s="675" t="e">
        <f>VLOOKUP(F3282,DB!$D$4:$G$403,2,FALSE)</f>
        <v>#N/A</v>
      </c>
      <c r="F3282" s="491"/>
      <c r="G3282" s="491"/>
      <c r="H3282" s="492"/>
      <c r="I3282" s="493"/>
      <c r="J3282" s="494" t="str">
        <f>IF(I3282="","I열의 환율적용방법 선택",IF(I3282="개별환율", "직접입력 하세요.", IF(OR(I3282="가중평균환율",I3282="송금환율"), "직접입력 하세요.", IF(I3282="원화집행", 1, IF(I3282="월별평균환율(미화)",VLOOKUP(MONTH(A3282),월별평균환율!$B$34:$D$45,2,0), IF(I3282="월별평균환율(현지화)",VLOOKUP(MONTH(A3282),월별평균환율!$B$34:$D$45,3,0)))))))</f>
        <v>I열의 환율적용방법 선택</v>
      </c>
      <c r="K3282" s="495">
        <f t="shared" si="51"/>
        <v>0</v>
      </c>
      <c r="L3282" s="491"/>
      <c r="M3282" s="496"/>
      <c r="N3282" s="496"/>
    </row>
    <row r="3283" spans="1:14" x14ac:dyDescent="0.3">
      <c r="A3283" s="490"/>
      <c r="B3283" s="490"/>
      <c r="C3283" s="673" t="e">
        <f>VLOOKUP(F3283,DB!$D$4:$G$403,4,FALSE)</f>
        <v>#N/A</v>
      </c>
      <c r="D3283" s="674" t="e">
        <f>VLOOKUP(F3283,DB!$D$4:$G$403,3,FALSE)</f>
        <v>#N/A</v>
      </c>
      <c r="E3283" s="675" t="e">
        <f>VLOOKUP(F3283,DB!$D$4:$G$403,2,FALSE)</f>
        <v>#N/A</v>
      </c>
      <c r="F3283" s="491"/>
      <c r="G3283" s="491"/>
      <c r="H3283" s="492"/>
      <c r="I3283" s="493"/>
      <c r="J3283" s="494" t="str">
        <f>IF(I3283="","I열의 환율적용방법 선택",IF(I3283="개별환율", "직접입력 하세요.", IF(OR(I3283="가중평균환율",I3283="송금환율"), "직접입력 하세요.", IF(I3283="원화집행", 1, IF(I3283="월별평균환율(미화)",VLOOKUP(MONTH(A3283),월별평균환율!$B$34:$D$45,2,0), IF(I3283="월별평균환율(현지화)",VLOOKUP(MONTH(A3283),월별평균환율!$B$34:$D$45,3,0)))))))</f>
        <v>I열의 환율적용방법 선택</v>
      </c>
      <c r="K3283" s="495">
        <f t="shared" si="51"/>
        <v>0</v>
      </c>
      <c r="L3283" s="491"/>
      <c r="M3283" s="496"/>
      <c r="N3283" s="496"/>
    </row>
    <row r="3284" spans="1:14" x14ac:dyDescent="0.3">
      <c r="A3284" s="490"/>
      <c r="B3284" s="490"/>
      <c r="C3284" s="673" t="e">
        <f>VLOOKUP(F3284,DB!$D$4:$G$403,4,FALSE)</f>
        <v>#N/A</v>
      </c>
      <c r="D3284" s="674" t="e">
        <f>VLOOKUP(F3284,DB!$D$4:$G$403,3,FALSE)</f>
        <v>#N/A</v>
      </c>
      <c r="E3284" s="675" t="e">
        <f>VLOOKUP(F3284,DB!$D$4:$G$403,2,FALSE)</f>
        <v>#N/A</v>
      </c>
      <c r="F3284" s="491"/>
      <c r="G3284" s="491"/>
      <c r="H3284" s="492"/>
      <c r="I3284" s="493"/>
      <c r="J3284" s="494" t="str">
        <f>IF(I3284="","I열의 환율적용방법 선택",IF(I3284="개별환율", "직접입력 하세요.", IF(OR(I3284="가중평균환율",I3284="송금환율"), "직접입력 하세요.", IF(I3284="원화집행", 1, IF(I3284="월별평균환율(미화)",VLOOKUP(MONTH(A3284),월별평균환율!$B$34:$D$45,2,0), IF(I3284="월별평균환율(현지화)",VLOOKUP(MONTH(A3284),월별평균환율!$B$34:$D$45,3,0)))))))</f>
        <v>I열의 환율적용방법 선택</v>
      </c>
      <c r="K3284" s="495">
        <f t="shared" si="51"/>
        <v>0</v>
      </c>
      <c r="L3284" s="491"/>
      <c r="M3284" s="496"/>
      <c r="N3284" s="496"/>
    </row>
    <row r="3285" spans="1:14" x14ac:dyDescent="0.3">
      <c r="A3285" s="490"/>
      <c r="B3285" s="490"/>
      <c r="C3285" s="673" t="e">
        <f>VLOOKUP(F3285,DB!$D$4:$G$403,4,FALSE)</f>
        <v>#N/A</v>
      </c>
      <c r="D3285" s="674" t="e">
        <f>VLOOKUP(F3285,DB!$D$4:$G$403,3,FALSE)</f>
        <v>#N/A</v>
      </c>
      <c r="E3285" s="675" t="e">
        <f>VLOOKUP(F3285,DB!$D$4:$G$403,2,FALSE)</f>
        <v>#N/A</v>
      </c>
      <c r="F3285" s="491"/>
      <c r="G3285" s="491"/>
      <c r="H3285" s="492"/>
      <c r="I3285" s="493"/>
      <c r="J3285" s="494" t="str">
        <f>IF(I3285="","I열의 환율적용방법 선택",IF(I3285="개별환율", "직접입력 하세요.", IF(OR(I3285="가중평균환율",I3285="송금환율"), "직접입력 하세요.", IF(I3285="원화집행", 1, IF(I3285="월별평균환율(미화)",VLOOKUP(MONTH(A3285),월별평균환율!$B$34:$D$45,2,0), IF(I3285="월별평균환율(현지화)",VLOOKUP(MONTH(A3285),월별평균환율!$B$34:$D$45,3,0)))))))</f>
        <v>I열의 환율적용방법 선택</v>
      </c>
      <c r="K3285" s="495">
        <f t="shared" si="51"/>
        <v>0</v>
      </c>
      <c r="L3285" s="491"/>
      <c r="M3285" s="496"/>
      <c r="N3285" s="496"/>
    </row>
    <row r="3286" spans="1:14" x14ac:dyDescent="0.3">
      <c r="A3286" s="490"/>
      <c r="B3286" s="490"/>
      <c r="C3286" s="673" t="e">
        <f>VLOOKUP(F3286,DB!$D$4:$G$403,4,FALSE)</f>
        <v>#N/A</v>
      </c>
      <c r="D3286" s="674" t="e">
        <f>VLOOKUP(F3286,DB!$D$4:$G$403,3,FALSE)</f>
        <v>#N/A</v>
      </c>
      <c r="E3286" s="675" t="e">
        <f>VLOOKUP(F3286,DB!$D$4:$G$403,2,FALSE)</f>
        <v>#N/A</v>
      </c>
      <c r="F3286" s="491"/>
      <c r="G3286" s="491"/>
      <c r="H3286" s="492"/>
      <c r="I3286" s="493"/>
      <c r="J3286" s="494" t="str">
        <f>IF(I3286="","I열의 환율적용방법 선택",IF(I3286="개별환율", "직접입력 하세요.", IF(OR(I3286="가중평균환율",I3286="송금환율"), "직접입력 하세요.", IF(I3286="원화집행", 1, IF(I3286="월별평균환율(미화)",VLOOKUP(MONTH(A3286),월별평균환율!$B$34:$D$45,2,0), IF(I3286="월별평균환율(현지화)",VLOOKUP(MONTH(A3286),월별평균환율!$B$34:$D$45,3,0)))))))</f>
        <v>I열의 환율적용방법 선택</v>
      </c>
      <c r="K3286" s="495">
        <f t="shared" si="51"/>
        <v>0</v>
      </c>
      <c r="L3286" s="491"/>
      <c r="M3286" s="496"/>
      <c r="N3286" s="496"/>
    </row>
    <row r="3287" spans="1:14" x14ac:dyDescent="0.3">
      <c r="A3287" s="490"/>
      <c r="B3287" s="490"/>
      <c r="C3287" s="673" t="e">
        <f>VLOOKUP(F3287,DB!$D$4:$G$403,4,FALSE)</f>
        <v>#N/A</v>
      </c>
      <c r="D3287" s="674" t="e">
        <f>VLOOKUP(F3287,DB!$D$4:$G$403,3,FALSE)</f>
        <v>#N/A</v>
      </c>
      <c r="E3287" s="675" t="e">
        <f>VLOOKUP(F3287,DB!$D$4:$G$403,2,FALSE)</f>
        <v>#N/A</v>
      </c>
      <c r="F3287" s="491"/>
      <c r="G3287" s="491"/>
      <c r="H3287" s="492"/>
      <c r="I3287" s="493"/>
      <c r="J3287" s="494" t="str">
        <f>IF(I3287="","I열의 환율적용방법 선택",IF(I3287="개별환율", "직접입력 하세요.", IF(OR(I3287="가중평균환율",I3287="송금환율"), "직접입력 하세요.", IF(I3287="원화집행", 1, IF(I3287="월별평균환율(미화)",VLOOKUP(MONTH(A3287),월별평균환율!$B$34:$D$45,2,0), IF(I3287="월별평균환율(현지화)",VLOOKUP(MONTH(A3287),월별평균환율!$B$34:$D$45,3,0)))))))</f>
        <v>I열의 환율적용방법 선택</v>
      </c>
      <c r="K3287" s="495">
        <f t="shared" si="51"/>
        <v>0</v>
      </c>
      <c r="L3287" s="491"/>
      <c r="M3287" s="496"/>
      <c r="N3287" s="496"/>
    </row>
    <row r="3288" spans="1:14" x14ac:dyDescent="0.3">
      <c r="A3288" s="490"/>
      <c r="B3288" s="490"/>
      <c r="C3288" s="673" t="e">
        <f>VLOOKUP(F3288,DB!$D$4:$G$403,4,FALSE)</f>
        <v>#N/A</v>
      </c>
      <c r="D3288" s="674" t="e">
        <f>VLOOKUP(F3288,DB!$D$4:$G$403,3,FALSE)</f>
        <v>#N/A</v>
      </c>
      <c r="E3288" s="675" t="e">
        <f>VLOOKUP(F3288,DB!$D$4:$G$403,2,FALSE)</f>
        <v>#N/A</v>
      </c>
      <c r="F3288" s="491"/>
      <c r="G3288" s="491"/>
      <c r="H3288" s="492"/>
      <c r="I3288" s="493"/>
      <c r="J3288" s="494" t="str">
        <f>IF(I3288="","I열의 환율적용방법 선택",IF(I3288="개별환율", "직접입력 하세요.", IF(OR(I3288="가중평균환율",I3288="송금환율"), "직접입력 하세요.", IF(I3288="원화집행", 1, IF(I3288="월별평균환율(미화)",VLOOKUP(MONTH(A3288),월별평균환율!$B$34:$D$45,2,0), IF(I3288="월별평균환율(현지화)",VLOOKUP(MONTH(A3288),월별평균환율!$B$34:$D$45,3,0)))))))</f>
        <v>I열의 환율적용방법 선택</v>
      </c>
      <c r="K3288" s="495">
        <f t="shared" si="51"/>
        <v>0</v>
      </c>
      <c r="L3288" s="491"/>
      <c r="M3288" s="496"/>
      <c r="N3288" s="496"/>
    </row>
    <row r="3289" spans="1:14" x14ac:dyDescent="0.3">
      <c r="A3289" s="490"/>
      <c r="B3289" s="490"/>
      <c r="C3289" s="673" t="e">
        <f>VLOOKUP(F3289,DB!$D$4:$G$403,4,FALSE)</f>
        <v>#N/A</v>
      </c>
      <c r="D3289" s="674" t="e">
        <f>VLOOKUP(F3289,DB!$D$4:$G$403,3,FALSE)</f>
        <v>#N/A</v>
      </c>
      <c r="E3289" s="675" t="e">
        <f>VLOOKUP(F3289,DB!$D$4:$G$403,2,FALSE)</f>
        <v>#N/A</v>
      </c>
      <c r="F3289" s="491"/>
      <c r="G3289" s="491"/>
      <c r="H3289" s="492"/>
      <c r="I3289" s="493"/>
      <c r="J3289" s="494" t="str">
        <f>IF(I3289="","I열의 환율적용방법 선택",IF(I3289="개별환율", "직접입력 하세요.", IF(OR(I3289="가중평균환율",I3289="송금환율"), "직접입력 하세요.", IF(I3289="원화집행", 1, IF(I3289="월별평균환율(미화)",VLOOKUP(MONTH(A3289),월별평균환율!$B$34:$D$45,2,0), IF(I3289="월별평균환율(현지화)",VLOOKUP(MONTH(A3289),월별평균환율!$B$34:$D$45,3,0)))))))</f>
        <v>I열의 환율적용방법 선택</v>
      </c>
      <c r="K3289" s="495">
        <f t="shared" si="51"/>
        <v>0</v>
      </c>
      <c r="L3289" s="491"/>
      <c r="M3289" s="496"/>
      <c r="N3289" s="496"/>
    </row>
    <row r="3290" spans="1:14" x14ac:dyDescent="0.3">
      <c r="A3290" s="490"/>
      <c r="B3290" s="490"/>
      <c r="C3290" s="673" t="e">
        <f>VLOOKUP(F3290,DB!$D$4:$G$403,4,FALSE)</f>
        <v>#N/A</v>
      </c>
      <c r="D3290" s="674" t="e">
        <f>VLOOKUP(F3290,DB!$D$4:$G$403,3,FALSE)</f>
        <v>#N/A</v>
      </c>
      <c r="E3290" s="675" t="e">
        <f>VLOOKUP(F3290,DB!$D$4:$G$403,2,FALSE)</f>
        <v>#N/A</v>
      </c>
      <c r="F3290" s="491"/>
      <c r="G3290" s="491"/>
      <c r="H3290" s="492"/>
      <c r="I3290" s="493"/>
      <c r="J3290" s="494" t="str">
        <f>IF(I3290="","I열의 환율적용방법 선택",IF(I3290="개별환율", "직접입력 하세요.", IF(OR(I3290="가중평균환율",I3290="송금환율"), "직접입력 하세요.", IF(I3290="원화집행", 1, IF(I3290="월별평균환율(미화)",VLOOKUP(MONTH(A3290),월별평균환율!$B$34:$D$45,2,0), IF(I3290="월별평균환율(현지화)",VLOOKUP(MONTH(A3290),월별평균환율!$B$34:$D$45,3,0)))))))</f>
        <v>I열의 환율적용방법 선택</v>
      </c>
      <c r="K3290" s="495">
        <f t="shared" si="51"/>
        <v>0</v>
      </c>
      <c r="L3290" s="491"/>
      <c r="M3290" s="496"/>
      <c r="N3290" s="496"/>
    </row>
    <row r="3291" spans="1:14" x14ac:dyDescent="0.3">
      <c r="A3291" s="490"/>
      <c r="B3291" s="490"/>
      <c r="C3291" s="673" t="e">
        <f>VLOOKUP(F3291,DB!$D$4:$G$403,4,FALSE)</f>
        <v>#N/A</v>
      </c>
      <c r="D3291" s="674" t="e">
        <f>VLOOKUP(F3291,DB!$D$4:$G$403,3,FALSE)</f>
        <v>#N/A</v>
      </c>
      <c r="E3291" s="675" t="e">
        <f>VLOOKUP(F3291,DB!$D$4:$G$403,2,FALSE)</f>
        <v>#N/A</v>
      </c>
      <c r="F3291" s="491"/>
      <c r="G3291" s="491"/>
      <c r="H3291" s="492"/>
      <c r="I3291" s="493"/>
      <c r="J3291" s="494" t="str">
        <f>IF(I3291="","I열의 환율적용방법 선택",IF(I3291="개별환율", "직접입력 하세요.", IF(OR(I3291="가중평균환율",I3291="송금환율"), "직접입력 하세요.", IF(I3291="원화집행", 1, IF(I3291="월별평균환율(미화)",VLOOKUP(MONTH(A3291),월별평균환율!$B$34:$D$45,2,0), IF(I3291="월별평균환율(현지화)",VLOOKUP(MONTH(A3291),월별평균환율!$B$34:$D$45,3,0)))))))</f>
        <v>I열의 환율적용방법 선택</v>
      </c>
      <c r="K3291" s="495">
        <f t="shared" si="51"/>
        <v>0</v>
      </c>
      <c r="L3291" s="491"/>
      <c r="M3291" s="496"/>
      <c r="N3291" s="496"/>
    </row>
    <row r="3292" spans="1:14" x14ac:dyDescent="0.3">
      <c r="A3292" s="490"/>
      <c r="B3292" s="490"/>
      <c r="C3292" s="673" t="e">
        <f>VLOOKUP(F3292,DB!$D$4:$G$403,4,FALSE)</f>
        <v>#N/A</v>
      </c>
      <c r="D3292" s="674" t="e">
        <f>VLOOKUP(F3292,DB!$D$4:$G$403,3,FALSE)</f>
        <v>#N/A</v>
      </c>
      <c r="E3292" s="675" t="e">
        <f>VLOOKUP(F3292,DB!$D$4:$G$403,2,FALSE)</f>
        <v>#N/A</v>
      </c>
      <c r="F3292" s="491"/>
      <c r="G3292" s="491"/>
      <c r="H3292" s="492"/>
      <c r="I3292" s="493"/>
      <c r="J3292" s="494" t="str">
        <f>IF(I3292="","I열의 환율적용방법 선택",IF(I3292="개별환율", "직접입력 하세요.", IF(OR(I3292="가중평균환율",I3292="송금환율"), "직접입력 하세요.", IF(I3292="원화집행", 1, IF(I3292="월별평균환율(미화)",VLOOKUP(MONTH(A3292),월별평균환율!$B$34:$D$45,2,0), IF(I3292="월별평균환율(현지화)",VLOOKUP(MONTH(A3292),월별평균환율!$B$34:$D$45,3,0)))))))</f>
        <v>I열의 환율적용방법 선택</v>
      </c>
      <c r="K3292" s="495">
        <f t="shared" si="51"/>
        <v>0</v>
      </c>
      <c r="L3292" s="491"/>
      <c r="M3292" s="496"/>
      <c r="N3292" s="496"/>
    </row>
    <row r="3293" spans="1:14" x14ac:dyDescent="0.3">
      <c r="A3293" s="490"/>
      <c r="B3293" s="490"/>
      <c r="C3293" s="673" t="e">
        <f>VLOOKUP(F3293,DB!$D$4:$G$403,4,FALSE)</f>
        <v>#N/A</v>
      </c>
      <c r="D3293" s="674" t="e">
        <f>VLOOKUP(F3293,DB!$D$4:$G$403,3,FALSE)</f>
        <v>#N/A</v>
      </c>
      <c r="E3293" s="675" t="e">
        <f>VLOOKUP(F3293,DB!$D$4:$G$403,2,FALSE)</f>
        <v>#N/A</v>
      </c>
      <c r="F3293" s="491"/>
      <c r="G3293" s="491"/>
      <c r="H3293" s="492"/>
      <c r="I3293" s="493"/>
      <c r="J3293" s="494" t="str">
        <f>IF(I3293="","I열의 환율적용방법 선택",IF(I3293="개별환율", "직접입력 하세요.", IF(OR(I3293="가중평균환율",I3293="송금환율"), "직접입력 하세요.", IF(I3293="원화집행", 1, IF(I3293="월별평균환율(미화)",VLOOKUP(MONTH(A3293),월별평균환율!$B$34:$D$45,2,0), IF(I3293="월별평균환율(현지화)",VLOOKUP(MONTH(A3293),월별평균환율!$B$34:$D$45,3,0)))))))</f>
        <v>I열의 환율적용방법 선택</v>
      </c>
      <c r="K3293" s="495">
        <f t="shared" si="51"/>
        <v>0</v>
      </c>
      <c r="L3293" s="491"/>
      <c r="M3293" s="496"/>
      <c r="N3293" s="496"/>
    </row>
    <row r="3294" spans="1:14" x14ac:dyDescent="0.3">
      <c r="A3294" s="490"/>
      <c r="B3294" s="490"/>
      <c r="C3294" s="673" t="e">
        <f>VLOOKUP(F3294,DB!$D$4:$G$403,4,FALSE)</f>
        <v>#N/A</v>
      </c>
      <c r="D3294" s="674" t="e">
        <f>VLOOKUP(F3294,DB!$D$4:$G$403,3,FALSE)</f>
        <v>#N/A</v>
      </c>
      <c r="E3294" s="675" t="e">
        <f>VLOOKUP(F3294,DB!$D$4:$G$403,2,FALSE)</f>
        <v>#N/A</v>
      </c>
      <c r="F3294" s="491"/>
      <c r="G3294" s="491"/>
      <c r="H3294" s="492"/>
      <c r="I3294" s="493"/>
      <c r="J3294" s="494" t="str">
        <f>IF(I3294="","I열의 환율적용방법 선택",IF(I3294="개별환율", "직접입력 하세요.", IF(OR(I3294="가중평균환율",I3294="송금환율"), "직접입력 하세요.", IF(I3294="원화집행", 1, IF(I3294="월별평균환율(미화)",VLOOKUP(MONTH(A3294),월별평균환율!$B$34:$D$45,2,0), IF(I3294="월별평균환율(현지화)",VLOOKUP(MONTH(A3294),월별평균환율!$B$34:$D$45,3,0)))))))</f>
        <v>I열의 환율적용방법 선택</v>
      </c>
      <c r="K3294" s="495">
        <f t="shared" si="51"/>
        <v>0</v>
      </c>
      <c r="L3294" s="491"/>
      <c r="M3294" s="496"/>
      <c r="N3294" s="496"/>
    </row>
    <row r="3295" spans="1:14" x14ac:dyDescent="0.3">
      <c r="A3295" s="490"/>
      <c r="B3295" s="490"/>
      <c r="C3295" s="673" t="e">
        <f>VLOOKUP(F3295,DB!$D$4:$G$403,4,FALSE)</f>
        <v>#N/A</v>
      </c>
      <c r="D3295" s="674" t="e">
        <f>VLOOKUP(F3295,DB!$D$4:$G$403,3,FALSE)</f>
        <v>#N/A</v>
      </c>
      <c r="E3295" s="675" t="e">
        <f>VLOOKUP(F3295,DB!$D$4:$G$403,2,FALSE)</f>
        <v>#N/A</v>
      </c>
      <c r="F3295" s="491"/>
      <c r="G3295" s="491"/>
      <c r="H3295" s="492"/>
      <c r="I3295" s="493"/>
      <c r="J3295" s="494" t="str">
        <f>IF(I3295="","I열의 환율적용방법 선택",IF(I3295="개별환율", "직접입력 하세요.", IF(OR(I3295="가중평균환율",I3295="송금환율"), "직접입력 하세요.", IF(I3295="원화집행", 1, IF(I3295="월별평균환율(미화)",VLOOKUP(MONTH(A3295),월별평균환율!$B$34:$D$45,2,0), IF(I3295="월별평균환율(현지화)",VLOOKUP(MONTH(A3295),월별평균환율!$B$34:$D$45,3,0)))))))</f>
        <v>I열의 환율적용방법 선택</v>
      </c>
      <c r="K3295" s="495">
        <f t="shared" si="51"/>
        <v>0</v>
      </c>
      <c r="L3295" s="491"/>
      <c r="M3295" s="496"/>
      <c r="N3295" s="496"/>
    </row>
    <row r="3296" spans="1:14" x14ac:dyDescent="0.3">
      <c r="A3296" s="490"/>
      <c r="B3296" s="490"/>
      <c r="C3296" s="673" t="e">
        <f>VLOOKUP(F3296,DB!$D$4:$G$403,4,FALSE)</f>
        <v>#N/A</v>
      </c>
      <c r="D3296" s="674" t="e">
        <f>VLOOKUP(F3296,DB!$D$4:$G$403,3,FALSE)</f>
        <v>#N/A</v>
      </c>
      <c r="E3296" s="675" t="e">
        <f>VLOOKUP(F3296,DB!$D$4:$G$403,2,FALSE)</f>
        <v>#N/A</v>
      </c>
      <c r="F3296" s="491"/>
      <c r="G3296" s="491"/>
      <c r="H3296" s="492"/>
      <c r="I3296" s="493"/>
      <c r="J3296" s="494" t="str">
        <f>IF(I3296="","I열의 환율적용방법 선택",IF(I3296="개별환율", "직접입력 하세요.", IF(OR(I3296="가중평균환율",I3296="송금환율"), "직접입력 하세요.", IF(I3296="원화집행", 1, IF(I3296="월별평균환율(미화)",VLOOKUP(MONTH(A3296),월별평균환율!$B$34:$D$45,2,0), IF(I3296="월별평균환율(현지화)",VLOOKUP(MONTH(A3296),월별평균환율!$B$34:$D$45,3,0)))))))</f>
        <v>I열의 환율적용방법 선택</v>
      </c>
      <c r="K3296" s="495">
        <f t="shared" si="51"/>
        <v>0</v>
      </c>
      <c r="L3296" s="491"/>
      <c r="M3296" s="496"/>
      <c r="N3296" s="496"/>
    </row>
    <row r="3297" spans="1:14" x14ac:dyDescent="0.3">
      <c r="A3297" s="490"/>
      <c r="B3297" s="490"/>
      <c r="C3297" s="673" t="e">
        <f>VLOOKUP(F3297,DB!$D$4:$G$403,4,FALSE)</f>
        <v>#N/A</v>
      </c>
      <c r="D3297" s="674" t="e">
        <f>VLOOKUP(F3297,DB!$D$4:$G$403,3,FALSE)</f>
        <v>#N/A</v>
      </c>
      <c r="E3297" s="675" t="e">
        <f>VLOOKUP(F3297,DB!$D$4:$G$403,2,FALSE)</f>
        <v>#N/A</v>
      </c>
      <c r="F3297" s="491"/>
      <c r="G3297" s="491"/>
      <c r="H3297" s="492"/>
      <c r="I3297" s="493"/>
      <c r="J3297" s="494" t="str">
        <f>IF(I3297="","I열의 환율적용방법 선택",IF(I3297="개별환율", "직접입력 하세요.", IF(OR(I3297="가중평균환율",I3297="송금환율"), "직접입력 하세요.", IF(I3297="원화집행", 1, IF(I3297="월별평균환율(미화)",VLOOKUP(MONTH(A3297),월별평균환율!$B$34:$D$45,2,0), IF(I3297="월별평균환율(현지화)",VLOOKUP(MONTH(A3297),월별평균환율!$B$34:$D$45,3,0)))))))</f>
        <v>I열의 환율적용방법 선택</v>
      </c>
      <c r="K3297" s="495">
        <f t="shared" si="51"/>
        <v>0</v>
      </c>
      <c r="L3297" s="491"/>
      <c r="M3297" s="496"/>
      <c r="N3297" s="496"/>
    </row>
    <row r="3298" spans="1:14" x14ac:dyDescent="0.3">
      <c r="A3298" s="490"/>
      <c r="B3298" s="490"/>
      <c r="C3298" s="673" t="e">
        <f>VLOOKUP(F3298,DB!$D$4:$G$403,4,FALSE)</f>
        <v>#N/A</v>
      </c>
      <c r="D3298" s="674" t="e">
        <f>VLOOKUP(F3298,DB!$D$4:$G$403,3,FALSE)</f>
        <v>#N/A</v>
      </c>
      <c r="E3298" s="675" t="e">
        <f>VLOOKUP(F3298,DB!$D$4:$G$403,2,FALSE)</f>
        <v>#N/A</v>
      </c>
      <c r="F3298" s="491"/>
      <c r="G3298" s="491"/>
      <c r="H3298" s="492"/>
      <c r="I3298" s="493"/>
      <c r="J3298" s="494" t="str">
        <f>IF(I3298="","I열의 환율적용방법 선택",IF(I3298="개별환율", "직접입력 하세요.", IF(OR(I3298="가중평균환율",I3298="송금환율"), "직접입력 하세요.", IF(I3298="원화집행", 1, IF(I3298="월별평균환율(미화)",VLOOKUP(MONTH(A3298),월별평균환율!$B$34:$D$45,2,0), IF(I3298="월별평균환율(현지화)",VLOOKUP(MONTH(A3298),월별평균환율!$B$34:$D$45,3,0)))))))</f>
        <v>I열의 환율적용방법 선택</v>
      </c>
      <c r="K3298" s="495">
        <f t="shared" si="51"/>
        <v>0</v>
      </c>
      <c r="L3298" s="491"/>
      <c r="M3298" s="496"/>
      <c r="N3298" s="496"/>
    </row>
    <row r="3299" spans="1:14" x14ac:dyDescent="0.3">
      <c r="A3299" s="490"/>
      <c r="B3299" s="490"/>
      <c r="C3299" s="673" t="e">
        <f>VLOOKUP(F3299,DB!$D$4:$G$403,4,FALSE)</f>
        <v>#N/A</v>
      </c>
      <c r="D3299" s="674" t="e">
        <f>VLOOKUP(F3299,DB!$D$4:$G$403,3,FALSE)</f>
        <v>#N/A</v>
      </c>
      <c r="E3299" s="675" t="e">
        <f>VLOOKUP(F3299,DB!$D$4:$G$403,2,FALSE)</f>
        <v>#N/A</v>
      </c>
      <c r="F3299" s="491"/>
      <c r="G3299" s="491"/>
      <c r="H3299" s="492"/>
      <c r="I3299" s="493"/>
      <c r="J3299" s="494" t="str">
        <f>IF(I3299="","I열의 환율적용방법 선택",IF(I3299="개별환율", "직접입력 하세요.", IF(OR(I3299="가중평균환율",I3299="송금환율"), "직접입력 하세요.", IF(I3299="원화집행", 1, IF(I3299="월별평균환율(미화)",VLOOKUP(MONTH(A3299),월별평균환율!$B$34:$D$45,2,0), IF(I3299="월별평균환율(현지화)",VLOOKUP(MONTH(A3299),월별평균환율!$B$34:$D$45,3,0)))))))</f>
        <v>I열의 환율적용방법 선택</v>
      </c>
      <c r="K3299" s="495">
        <f t="shared" si="51"/>
        <v>0</v>
      </c>
      <c r="L3299" s="491"/>
      <c r="M3299" s="496"/>
      <c r="N3299" s="496"/>
    </row>
    <row r="3300" spans="1:14" x14ac:dyDescent="0.3">
      <c r="A3300" s="490"/>
      <c r="B3300" s="490"/>
      <c r="C3300" s="673" t="e">
        <f>VLOOKUP(F3300,DB!$D$4:$G$403,4,FALSE)</f>
        <v>#N/A</v>
      </c>
      <c r="D3300" s="674" t="e">
        <f>VLOOKUP(F3300,DB!$D$4:$G$403,3,FALSE)</f>
        <v>#N/A</v>
      </c>
      <c r="E3300" s="675" t="e">
        <f>VLOOKUP(F3300,DB!$D$4:$G$403,2,FALSE)</f>
        <v>#N/A</v>
      </c>
      <c r="F3300" s="491"/>
      <c r="G3300" s="491"/>
      <c r="H3300" s="492"/>
      <c r="I3300" s="493"/>
      <c r="J3300" s="494" t="str">
        <f>IF(I3300="","I열의 환율적용방법 선택",IF(I3300="개별환율", "직접입력 하세요.", IF(OR(I3300="가중평균환율",I3300="송금환율"), "직접입력 하세요.", IF(I3300="원화집행", 1, IF(I3300="월별평균환율(미화)",VLOOKUP(MONTH(A3300),월별평균환율!$B$34:$D$45,2,0), IF(I3300="월별평균환율(현지화)",VLOOKUP(MONTH(A3300),월별평균환율!$B$34:$D$45,3,0)))))))</f>
        <v>I열의 환율적용방법 선택</v>
      </c>
      <c r="K3300" s="495">
        <f t="shared" si="51"/>
        <v>0</v>
      </c>
      <c r="L3300" s="491"/>
      <c r="M3300" s="496"/>
      <c r="N3300" s="496"/>
    </row>
    <row r="3301" spans="1:14" x14ac:dyDescent="0.3">
      <c r="A3301" s="490"/>
      <c r="B3301" s="490"/>
      <c r="C3301" s="673" t="e">
        <f>VLOOKUP(F3301,DB!$D$4:$G$403,4,FALSE)</f>
        <v>#N/A</v>
      </c>
      <c r="D3301" s="674" t="e">
        <f>VLOOKUP(F3301,DB!$D$4:$G$403,3,FALSE)</f>
        <v>#N/A</v>
      </c>
      <c r="E3301" s="675" t="e">
        <f>VLOOKUP(F3301,DB!$D$4:$G$403,2,FALSE)</f>
        <v>#N/A</v>
      </c>
      <c r="F3301" s="491"/>
      <c r="G3301" s="491"/>
      <c r="H3301" s="492"/>
      <c r="I3301" s="493"/>
      <c r="J3301" s="494" t="str">
        <f>IF(I3301="","I열의 환율적용방법 선택",IF(I3301="개별환율", "직접입력 하세요.", IF(OR(I3301="가중평균환율",I3301="송금환율"), "직접입력 하세요.", IF(I3301="원화집행", 1, IF(I3301="월별평균환율(미화)",VLOOKUP(MONTH(A3301),월별평균환율!$B$34:$D$45,2,0), IF(I3301="월별평균환율(현지화)",VLOOKUP(MONTH(A3301),월별평균환율!$B$34:$D$45,3,0)))))))</f>
        <v>I열의 환율적용방법 선택</v>
      </c>
      <c r="K3301" s="495">
        <f t="shared" si="51"/>
        <v>0</v>
      </c>
      <c r="L3301" s="491"/>
      <c r="M3301" s="496"/>
      <c r="N3301" s="496"/>
    </row>
    <row r="3302" spans="1:14" x14ac:dyDescent="0.3">
      <c r="A3302" s="490"/>
      <c r="B3302" s="490"/>
      <c r="C3302" s="673" t="e">
        <f>VLOOKUP(F3302,DB!$D$4:$G$403,4,FALSE)</f>
        <v>#N/A</v>
      </c>
      <c r="D3302" s="674" t="e">
        <f>VLOOKUP(F3302,DB!$D$4:$G$403,3,FALSE)</f>
        <v>#N/A</v>
      </c>
      <c r="E3302" s="675" t="e">
        <f>VLOOKUP(F3302,DB!$D$4:$G$403,2,FALSE)</f>
        <v>#N/A</v>
      </c>
      <c r="F3302" s="491"/>
      <c r="G3302" s="491"/>
      <c r="H3302" s="492"/>
      <c r="I3302" s="493"/>
      <c r="J3302" s="494" t="str">
        <f>IF(I3302="","I열의 환율적용방법 선택",IF(I3302="개별환율", "직접입력 하세요.", IF(OR(I3302="가중평균환율",I3302="송금환율"), "직접입력 하세요.", IF(I3302="원화집행", 1, IF(I3302="월별평균환율(미화)",VLOOKUP(MONTH(A3302),월별평균환율!$B$34:$D$45,2,0), IF(I3302="월별평균환율(현지화)",VLOOKUP(MONTH(A3302),월별평균환율!$B$34:$D$45,3,0)))))))</f>
        <v>I열의 환율적용방법 선택</v>
      </c>
      <c r="K3302" s="495">
        <f t="shared" si="51"/>
        <v>0</v>
      </c>
      <c r="L3302" s="491"/>
      <c r="M3302" s="496"/>
      <c r="N3302" s="496"/>
    </row>
    <row r="3303" spans="1:14" x14ac:dyDescent="0.3">
      <c r="A3303" s="490"/>
      <c r="B3303" s="490"/>
      <c r="C3303" s="673" t="e">
        <f>VLOOKUP(F3303,DB!$D$4:$G$403,4,FALSE)</f>
        <v>#N/A</v>
      </c>
      <c r="D3303" s="674" t="e">
        <f>VLOOKUP(F3303,DB!$D$4:$G$403,3,FALSE)</f>
        <v>#N/A</v>
      </c>
      <c r="E3303" s="675" t="e">
        <f>VLOOKUP(F3303,DB!$D$4:$G$403,2,FALSE)</f>
        <v>#N/A</v>
      </c>
      <c r="F3303" s="491"/>
      <c r="G3303" s="491"/>
      <c r="H3303" s="492"/>
      <c r="I3303" s="493"/>
      <c r="J3303" s="494" t="str">
        <f>IF(I3303="","I열의 환율적용방법 선택",IF(I3303="개별환율", "직접입력 하세요.", IF(OR(I3303="가중평균환율",I3303="송금환율"), "직접입력 하세요.", IF(I3303="원화집행", 1, IF(I3303="월별평균환율(미화)",VLOOKUP(MONTH(A3303),월별평균환율!$B$34:$D$45,2,0), IF(I3303="월별평균환율(현지화)",VLOOKUP(MONTH(A3303),월별평균환율!$B$34:$D$45,3,0)))))))</f>
        <v>I열의 환율적용방법 선택</v>
      </c>
      <c r="K3303" s="495">
        <f t="shared" si="51"/>
        <v>0</v>
      </c>
      <c r="L3303" s="491"/>
      <c r="M3303" s="496"/>
      <c r="N3303" s="496"/>
    </row>
    <row r="3304" spans="1:14" x14ac:dyDescent="0.3">
      <c r="A3304" s="490"/>
      <c r="B3304" s="490"/>
      <c r="C3304" s="673" t="e">
        <f>VLOOKUP(F3304,DB!$D$4:$G$403,4,FALSE)</f>
        <v>#N/A</v>
      </c>
      <c r="D3304" s="674" t="e">
        <f>VLOOKUP(F3304,DB!$D$4:$G$403,3,FALSE)</f>
        <v>#N/A</v>
      </c>
      <c r="E3304" s="675" t="e">
        <f>VLOOKUP(F3304,DB!$D$4:$G$403,2,FALSE)</f>
        <v>#N/A</v>
      </c>
      <c r="F3304" s="491"/>
      <c r="G3304" s="491"/>
      <c r="H3304" s="492"/>
      <c r="I3304" s="493"/>
      <c r="J3304" s="494" t="str">
        <f>IF(I3304="","I열의 환율적용방법 선택",IF(I3304="개별환율", "직접입력 하세요.", IF(OR(I3304="가중평균환율",I3304="송금환율"), "직접입력 하세요.", IF(I3304="원화집행", 1, IF(I3304="월별평균환율(미화)",VLOOKUP(MONTH(A3304),월별평균환율!$B$34:$D$45,2,0), IF(I3304="월별평균환율(현지화)",VLOOKUP(MONTH(A3304),월별평균환율!$B$34:$D$45,3,0)))))))</f>
        <v>I열의 환율적용방법 선택</v>
      </c>
      <c r="K3304" s="495">
        <f t="shared" si="51"/>
        <v>0</v>
      </c>
      <c r="L3304" s="491"/>
      <c r="M3304" s="496"/>
      <c r="N3304" s="496"/>
    </row>
    <row r="3305" spans="1:14" x14ac:dyDescent="0.3">
      <c r="A3305" s="490"/>
      <c r="B3305" s="490"/>
      <c r="C3305" s="673" t="e">
        <f>VLOOKUP(F3305,DB!$D$4:$G$403,4,FALSE)</f>
        <v>#N/A</v>
      </c>
      <c r="D3305" s="674" t="e">
        <f>VLOOKUP(F3305,DB!$D$4:$G$403,3,FALSE)</f>
        <v>#N/A</v>
      </c>
      <c r="E3305" s="675" t="e">
        <f>VLOOKUP(F3305,DB!$D$4:$G$403,2,FALSE)</f>
        <v>#N/A</v>
      </c>
      <c r="F3305" s="491"/>
      <c r="G3305" s="491"/>
      <c r="H3305" s="492"/>
      <c r="I3305" s="493"/>
      <c r="J3305" s="494" t="str">
        <f>IF(I3305="","I열의 환율적용방법 선택",IF(I3305="개별환율", "직접입력 하세요.", IF(OR(I3305="가중평균환율",I3305="송금환율"), "직접입력 하세요.", IF(I3305="원화집행", 1, IF(I3305="월별평균환율(미화)",VLOOKUP(MONTH(A3305),월별평균환율!$B$34:$D$45,2,0), IF(I3305="월별평균환율(현지화)",VLOOKUP(MONTH(A3305),월별평균환율!$B$34:$D$45,3,0)))))))</f>
        <v>I열의 환율적용방법 선택</v>
      </c>
      <c r="K3305" s="495">
        <f t="shared" si="51"/>
        <v>0</v>
      </c>
      <c r="L3305" s="491"/>
      <c r="M3305" s="496"/>
      <c r="N3305" s="496"/>
    </row>
    <row r="3306" spans="1:14" x14ac:dyDescent="0.3">
      <c r="A3306" s="490"/>
      <c r="B3306" s="490"/>
      <c r="C3306" s="673" t="e">
        <f>VLOOKUP(F3306,DB!$D$4:$G$403,4,FALSE)</f>
        <v>#N/A</v>
      </c>
      <c r="D3306" s="674" t="e">
        <f>VLOOKUP(F3306,DB!$D$4:$G$403,3,FALSE)</f>
        <v>#N/A</v>
      </c>
      <c r="E3306" s="675" t="e">
        <f>VLOOKUP(F3306,DB!$D$4:$G$403,2,FALSE)</f>
        <v>#N/A</v>
      </c>
      <c r="F3306" s="491"/>
      <c r="G3306" s="491"/>
      <c r="H3306" s="492"/>
      <c r="I3306" s="493"/>
      <c r="J3306" s="494" t="str">
        <f>IF(I3306="","I열의 환율적용방법 선택",IF(I3306="개별환율", "직접입력 하세요.", IF(OR(I3306="가중평균환율",I3306="송금환율"), "직접입력 하세요.", IF(I3306="원화집행", 1, IF(I3306="월별평균환율(미화)",VLOOKUP(MONTH(A3306),월별평균환율!$B$34:$D$45,2,0), IF(I3306="월별평균환율(현지화)",VLOOKUP(MONTH(A3306),월별평균환율!$B$34:$D$45,3,0)))))))</f>
        <v>I열의 환율적용방법 선택</v>
      </c>
      <c r="K3306" s="495">
        <f t="shared" si="51"/>
        <v>0</v>
      </c>
      <c r="L3306" s="491"/>
      <c r="M3306" s="496"/>
      <c r="N3306" s="496"/>
    </row>
    <row r="3307" spans="1:14" x14ac:dyDescent="0.3">
      <c r="A3307" s="490"/>
      <c r="B3307" s="490"/>
      <c r="C3307" s="673" t="e">
        <f>VLOOKUP(F3307,DB!$D$4:$G$403,4,FALSE)</f>
        <v>#N/A</v>
      </c>
      <c r="D3307" s="674" t="e">
        <f>VLOOKUP(F3307,DB!$D$4:$G$403,3,FALSE)</f>
        <v>#N/A</v>
      </c>
      <c r="E3307" s="675" t="e">
        <f>VLOOKUP(F3307,DB!$D$4:$G$403,2,FALSE)</f>
        <v>#N/A</v>
      </c>
      <c r="F3307" s="491"/>
      <c r="G3307" s="491"/>
      <c r="H3307" s="492"/>
      <c r="I3307" s="493"/>
      <c r="J3307" s="494" t="str">
        <f>IF(I3307="","I열의 환율적용방법 선택",IF(I3307="개별환율", "직접입력 하세요.", IF(OR(I3307="가중평균환율",I3307="송금환율"), "직접입력 하세요.", IF(I3307="원화집행", 1, IF(I3307="월별평균환율(미화)",VLOOKUP(MONTH(A3307),월별평균환율!$B$34:$D$45,2,0), IF(I3307="월별평균환율(현지화)",VLOOKUP(MONTH(A3307),월별평균환율!$B$34:$D$45,3,0)))))))</f>
        <v>I열의 환율적용방법 선택</v>
      </c>
      <c r="K3307" s="495">
        <f t="shared" si="51"/>
        <v>0</v>
      </c>
      <c r="L3307" s="491"/>
      <c r="M3307" s="496"/>
      <c r="N3307" s="496"/>
    </row>
    <row r="3308" spans="1:14" x14ac:dyDescent="0.3">
      <c r="A3308" s="490"/>
      <c r="B3308" s="490"/>
      <c r="C3308" s="673" t="e">
        <f>VLOOKUP(F3308,DB!$D$4:$G$403,4,FALSE)</f>
        <v>#N/A</v>
      </c>
      <c r="D3308" s="674" t="e">
        <f>VLOOKUP(F3308,DB!$D$4:$G$403,3,FALSE)</f>
        <v>#N/A</v>
      </c>
      <c r="E3308" s="675" t="e">
        <f>VLOOKUP(F3308,DB!$D$4:$G$403,2,FALSE)</f>
        <v>#N/A</v>
      </c>
      <c r="F3308" s="491"/>
      <c r="G3308" s="491"/>
      <c r="H3308" s="492"/>
      <c r="I3308" s="493"/>
      <c r="J3308" s="494" t="str">
        <f>IF(I3308="","I열의 환율적용방법 선택",IF(I3308="개별환율", "직접입력 하세요.", IF(OR(I3308="가중평균환율",I3308="송금환율"), "직접입력 하세요.", IF(I3308="원화집행", 1, IF(I3308="월별평균환율(미화)",VLOOKUP(MONTH(A3308),월별평균환율!$B$34:$D$45,2,0), IF(I3308="월별평균환율(현지화)",VLOOKUP(MONTH(A3308),월별평균환율!$B$34:$D$45,3,0)))))))</f>
        <v>I열의 환율적용방법 선택</v>
      </c>
      <c r="K3308" s="495">
        <f t="shared" si="51"/>
        <v>0</v>
      </c>
      <c r="L3308" s="491"/>
      <c r="M3308" s="496"/>
      <c r="N3308" s="496"/>
    </row>
    <row r="3309" spans="1:14" x14ac:dyDescent="0.3">
      <c r="A3309" s="490"/>
      <c r="B3309" s="490"/>
      <c r="C3309" s="673" t="e">
        <f>VLOOKUP(F3309,DB!$D$4:$G$403,4,FALSE)</f>
        <v>#N/A</v>
      </c>
      <c r="D3309" s="674" t="e">
        <f>VLOOKUP(F3309,DB!$D$4:$G$403,3,FALSE)</f>
        <v>#N/A</v>
      </c>
      <c r="E3309" s="675" t="e">
        <f>VLOOKUP(F3309,DB!$D$4:$G$403,2,FALSE)</f>
        <v>#N/A</v>
      </c>
      <c r="F3309" s="491"/>
      <c r="G3309" s="491"/>
      <c r="H3309" s="492"/>
      <c r="I3309" s="493"/>
      <c r="J3309" s="494" t="str">
        <f>IF(I3309="","I열의 환율적용방법 선택",IF(I3309="개별환율", "직접입력 하세요.", IF(OR(I3309="가중평균환율",I3309="송금환율"), "직접입력 하세요.", IF(I3309="원화집행", 1, IF(I3309="월별평균환율(미화)",VLOOKUP(MONTH(A3309),월별평균환율!$B$34:$D$45,2,0), IF(I3309="월별평균환율(현지화)",VLOOKUP(MONTH(A3309),월별평균환율!$B$34:$D$45,3,0)))))))</f>
        <v>I열의 환율적용방법 선택</v>
      </c>
      <c r="K3309" s="495">
        <f t="shared" si="51"/>
        <v>0</v>
      </c>
      <c r="L3309" s="491"/>
      <c r="M3309" s="496"/>
      <c r="N3309" s="496"/>
    </row>
    <row r="3310" spans="1:14" x14ac:dyDescent="0.3">
      <c r="A3310" s="490"/>
      <c r="B3310" s="490"/>
      <c r="C3310" s="673" t="e">
        <f>VLOOKUP(F3310,DB!$D$4:$G$403,4,FALSE)</f>
        <v>#N/A</v>
      </c>
      <c r="D3310" s="674" t="e">
        <f>VLOOKUP(F3310,DB!$D$4:$G$403,3,FALSE)</f>
        <v>#N/A</v>
      </c>
      <c r="E3310" s="675" t="e">
        <f>VLOOKUP(F3310,DB!$D$4:$G$403,2,FALSE)</f>
        <v>#N/A</v>
      </c>
      <c r="F3310" s="491"/>
      <c r="G3310" s="491"/>
      <c r="H3310" s="492"/>
      <c r="I3310" s="493"/>
      <c r="J3310" s="494" t="str">
        <f>IF(I3310="","I열의 환율적용방법 선택",IF(I3310="개별환율", "직접입력 하세요.", IF(OR(I3310="가중평균환율",I3310="송금환율"), "직접입력 하세요.", IF(I3310="원화집행", 1, IF(I3310="월별평균환율(미화)",VLOOKUP(MONTH(A3310),월별평균환율!$B$34:$D$45,2,0), IF(I3310="월별평균환율(현지화)",VLOOKUP(MONTH(A3310),월별평균환율!$B$34:$D$45,3,0)))))))</f>
        <v>I열의 환율적용방법 선택</v>
      </c>
      <c r="K3310" s="495">
        <f t="shared" si="51"/>
        <v>0</v>
      </c>
      <c r="L3310" s="491"/>
      <c r="M3310" s="496"/>
      <c r="N3310" s="496"/>
    </row>
    <row r="3311" spans="1:14" x14ac:dyDescent="0.3">
      <c r="A3311" s="490"/>
      <c r="B3311" s="490"/>
      <c r="C3311" s="673" t="e">
        <f>VLOOKUP(F3311,DB!$D$4:$G$403,4,FALSE)</f>
        <v>#N/A</v>
      </c>
      <c r="D3311" s="674" t="e">
        <f>VLOOKUP(F3311,DB!$D$4:$G$403,3,FALSE)</f>
        <v>#N/A</v>
      </c>
      <c r="E3311" s="675" t="e">
        <f>VLOOKUP(F3311,DB!$D$4:$G$403,2,FALSE)</f>
        <v>#N/A</v>
      </c>
      <c r="F3311" s="491"/>
      <c r="G3311" s="491"/>
      <c r="H3311" s="492"/>
      <c r="I3311" s="493"/>
      <c r="J3311" s="494" t="str">
        <f>IF(I3311="","I열의 환율적용방법 선택",IF(I3311="개별환율", "직접입력 하세요.", IF(OR(I3311="가중평균환율",I3311="송금환율"), "직접입력 하세요.", IF(I3311="원화집행", 1, IF(I3311="월별평균환율(미화)",VLOOKUP(MONTH(A3311),월별평균환율!$B$34:$D$45,2,0), IF(I3311="월별평균환율(현지화)",VLOOKUP(MONTH(A3311),월별평균환율!$B$34:$D$45,3,0)))))))</f>
        <v>I열의 환율적용방법 선택</v>
      </c>
      <c r="K3311" s="495">
        <f t="shared" si="51"/>
        <v>0</v>
      </c>
      <c r="L3311" s="491"/>
      <c r="M3311" s="496"/>
      <c r="N3311" s="496"/>
    </row>
    <row r="3312" spans="1:14" x14ac:dyDescent="0.3">
      <c r="A3312" s="490"/>
      <c r="B3312" s="490"/>
      <c r="C3312" s="673" t="e">
        <f>VLOOKUP(F3312,DB!$D$4:$G$403,4,FALSE)</f>
        <v>#N/A</v>
      </c>
      <c r="D3312" s="674" t="e">
        <f>VLOOKUP(F3312,DB!$D$4:$G$403,3,FALSE)</f>
        <v>#N/A</v>
      </c>
      <c r="E3312" s="675" t="e">
        <f>VLOOKUP(F3312,DB!$D$4:$G$403,2,FALSE)</f>
        <v>#N/A</v>
      </c>
      <c r="F3312" s="491"/>
      <c r="G3312" s="491"/>
      <c r="H3312" s="492"/>
      <c r="I3312" s="493"/>
      <c r="J3312" s="494" t="str">
        <f>IF(I3312="","I열의 환율적용방법 선택",IF(I3312="개별환율", "직접입력 하세요.", IF(OR(I3312="가중평균환율",I3312="송금환율"), "직접입력 하세요.", IF(I3312="원화집행", 1, IF(I3312="월별평균환율(미화)",VLOOKUP(MONTH(A3312),월별평균환율!$B$34:$D$45,2,0), IF(I3312="월별평균환율(현지화)",VLOOKUP(MONTH(A3312),월별평균환율!$B$34:$D$45,3,0)))))))</f>
        <v>I열의 환율적용방법 선택</v>
      </c>
      <c r="K3312" s="495">
        <f t="shared" si="51"/>
        <v>0</v>
      </c>
      <c r="L3312" s="491"/>
      <c r="M3312" s="496"/>
      <c r="N3312" s="496"/>
    </row>
    <row r="3313" spans="1:14" x14ac:dyDescent="0.3">
      <c r="A3313" s="490"/>
      <c r="B3313" s="490"/>
      <c r="C3313" s="673" t="e">
        <f>VLOOKUP(F3313,DB!$D$4:$G$403,4,FALSE)</f>
        <v>#N/A</v>
      </c>
      <c r="D3313" s="674" t="e">
        <f>VLOOKUP(F3313,DB!$D$4:$G$403,3,FALSE)</f>
        <v>#N/A</v>
      </c>
      <c r="E3313" s="675" t="e">
        <f>VLOOKUP(F3313,DB!$D$4:$G$403,2,FALSE)</f>
        <v>#N/A</v>
      </c>
      <c r="F3313" s="491"/>
      <c r="G3313" s="491"/>
      <c r="H3313" s="492"/>
      <c r="I3313" s="493"/>
      <c r="J3313" s="494" t="str">
        <f>IF(I3313="","I열의 환율적용방법 선택",IF(I3313="개별환율", "직접입력 하세요.", IF(OR(I3313="가중평균환율",I3313="송금환율"), "직접입력 하세요.", IF(I3313="원화집행", 1, IF(I3313="월별평균환율(미화)",VLOOKUP(MONTH(A3313),월별평균환율!$B$34:$D$45,2,0), IF(I3313="월별평균환율(현지화)",VLOOKUP(MONTH(A3313),월별평균환율!$B$34:$D$45,3,0)))))))</f>
        <v>I열의 환율적용방법 선택</v>
      </c>
      <c r="K3313" s="495">
        <f t="shared" si="51"/>
        <v>0</v>
      </c>
      <c r="L3313" s="491"/>
      <c r="M3313" s="496"/>
      <c r="N3313" s="496"/>
    </row>
    <row r="3314" spans="1:14" x14ac:dyDescent="0.3">
      <c r="A3314" s="490"/>
      <c r="B3314" s="490"/>
      <c r="C3314" s="673" t="e">
        <f>VLOOKUP(F3314,DB!$D$4:$G$403,4,FALSE)</f>
        <v>#N/A</v>
      </c>
      <c r="D3314" s="674" t="e">
        <f>VLOOKUP(F3314,DB!$D$4:$G$403,3,FALSE)</f>
        <v>#N/A</v>
      </c>
      <c r="E3314" s="675" t="e">
        <f>VLOOKUP(F3314,DB!$D$4:$G$403,2,FALSE)</f>
        <v>#N/A</v>
      </c>
      <c r="F3314" s="491"/>
      <c r="G3314" s="491"/>
      <c r="H3314" s="492"/>
      <c r="I3314" s="493"/>
      <c r="J3314" s="494" t="str">
        <f>IF(I3314="","I열의 환율적용방법 선택",IF(I3314="개별환율", "직접입력 하세요.", IF(OR(I3314="가중평균환율",I3314="송금환율"), "직접입력 하세요.", IF(I3314="원화집행", 1, IF(I3314="월별평균환율(미화)",VLOOKUP(MONTH(A3314),월별평균환율!$B$34:$D$45,2,0), IF(I3314="월별평균환율(현지화)",VLOOKUP(MONTH(A3314),월별평균환율!$B$34:$D$45,3,0)))))))</f>
        <v>I열의 환율적용방법 선택</v>
      </c>
      <c r="K3314" s="495">
        <f t="shared" si="51"/>
        <v>0</v>
      </c>
      <c r="L3314" s="491"/>
      <c r="M3314" s="496"/>
      <c r="N3314" s="496"/>
    </row>
    <row r="3315" spans="1:14" x14ac:dyDescent="0.3">
      <c r="A3315" s="490"/>
      <c r="B3315" s="490"/>
      <c r="C3315" s="673" t="e">
        <f>VLOOKUP(F3315,DB!$D$4:$G$403,4,FALSE)</f>
        <v>#N/A</v>
      </c>
      <c r="D3315" s="674" t="e">
        <f>VLOOKUP(F3315,DB!$D$4:$G$403,3,FALSE)</f>
        <v>#N/A</v>
      </c>
      <c r="E3315" s="675" t="e">
        <f>VLOOKUP(F3315,DB!$D$4:$G$403,2,FALSE)</f>
        <v>#N/A</v>
      </c>
      <c r="F3315" s="491"/>
      <c r="G3315" s="491"/>
      <c r="H3315" s="492"/>
      <c r="I3315" s="493"/>
      <c r="J3315" s="494" t="str">
        <f>IF(I3315="","I열의 환율적용방법 선택",IF(I3315="개별환율", "직접입력 하세요.", IF(OR(I3315="가중평균환율",I3315="송금환율"), "직접입력 하세요.", IF(I3315="원화집행", 1, IF(I3315="월별평균환율(미화)",VLOOKUP(MONTH(A3315),월별평균환율!$B$34:$D$45,2,0), IF(I3315="월별평균환율(현지화)",VLOOKUP(MONTH(A3315),월별평균환율!$B$34:$D$45,3,0)))))))</f>
        <v>I열의 환율적용방법 선택</v>
      </c>
      <c r="K3315" s="495">
        <f t="shared" si="51"/>
        <v>0</v>
      </c>
      <c r="L3315" s="491"/>
      <c r="M3315" s="496"/>
      <c r="N3315" s="496"/>
    </row>
    <row r="3316" spans="1:14" x14ac:dyDescent="0.3">
      <c r="A3316" s="490"/>
      <c r="B3316" s="490"/>
      <c r="C3316" s="673" t="e">
        <f>VLOOKUP(F3316,DB!$D$4:$G$403,4,FALSE)</f>
        <v>#N/A</v>
      </c>
      <c r="D3316" s="674" t="e">
        <f>VLOOKUP(F3316,DB!$D$4:$G$403,3,FALSE)</f>
        <v>#N/A</v>
      </c>
      <c r="E3316" s="675" t="e">
        <f>VLOOKUP(F3316,DB!$D$4:$G$403,2,FALSE)</f>
        <v>#N/A</v>
      </c>
      <c r="F3316" s="491"/>
      <c r="G3316" s="491"/>
      <c r="H3316" s="492"/>
      <c r="I3316" s="493"/>
      <c r="J3316" s="494" t="str">
        <f>IF(I3316="","I열의 환율적용방법 선택",IF(I3316="개별환율", "직접입력 하세요.", IF(OR(I3316="가중평균환율",I3316="송금환율"), "직접입력 하세요.", IF(I3316="원화집행", 1, IF(I3316="월별평균환율(미화)",VLOOKUP(MONTH(A3316),월별평균환율!$B$34:$D$45,2,0), IF(I3316="월별평균환율(현지화)",VLOOKUP(MONTH(A3316),월별평균환율!$B$34:$D$45,3,0)))))))</f>
        <v>I열의 환율적용방법 선택</v>
      </c>
      <c r="K3316" s="495">
        <f t="shared" si="51"/>
        <v>0</v>
      </c>
      <c r="L3316" s="491"/>
      <c r="M3316" s="496"/>
      <c r="N3316" s="496"/>
    </row>
    <row r="3317" spans="1:14" x14ac:dyDescent="0.3">
      <c r="A3317" s="490"/>
      <c r="B3317" s="490"/>
      <c r="C3317" s="673" t="e">
        <f>VLOOKUP(F3317,DB!$D$4:$G$403,4,FALSE)</f>
        <v>#N/A</v>
      </c>
      <c r="D3317" s="674" t="e">
        <f>VLOOKUP(F3317,DB!$D$4:$G$403,3,FALSE)</f>
        <v>#N/A</v>
      </c>
      <c r="E3317" s="675" t="e">
        <f>VLOOKUP(F3317,DB!$D$4:$G$403,2,FALSE)</f>
        <v>#N/A</v>
      </c>
      <c r="F3317" s="491"/>
      <c r="G3317" s="491"/>
      <c r="H3317" s="492"/>
      <c r="I3317" s="493"/>
      <c r="J3317" s="494" t="str">
        <f>IF(I3317="","I열의 환율적용방법 선택",IF(I3317="개별환율", "직접입력 하세요.", IF(OR(I3317="가중평균환율",I3317="송금환율"), "직접입력 하세요.", IF(I3317="원화집행", 1, IF(I3317="월별평균환율(미화)",VLOOKUP(MONTH(A3317),월별평균환율!$B$34:$D$45,2,0), IF(I3317="월별평균환율(현지화)",VLOOKUP(MONTH(A3317),월별평균환율!$B$34:$D$45,3,0)))))))</f>
        <v>I열의 환율적용방법 선택</v>
      </c>
      <c r="K3317" s="495">
        <f t="shared" si="51"/>
        <v>0</v>
      </c>
      <c r="L3317" s="491"/>
      <c r="M3317" s="496"/>
      <c r="N3317" s="496"/>
    </row>
    <row r="3318" spans="1:14" x14ac:dyDescent="0.3">
      <c r="A3318" s="490"/>
      <c r="B3318" s="490"/>
      <c r="C3318" s="673" t="e">
        <f>VLOOKUP(F3318,DB!$D$4:$G$403,4,FALSE)</f>
        <v>#N/A</v>
      </c>
      <c r="D3318" s="674" t="e">
        <f>VLOOKUP(F3318,DB!$D$4:$G$403,3,FALSE)</f>
        <v>#N/A</v>
      </c>
      <c r="E3318" s="675" t="e">
        <f>VLOOKUP(F3318,DB!$D$4:$G$403,2,FALSE)</f>
        <v>#N/A</v>
      </c>
      <c r="F3318" s="491"/>
      <c r="G3318" s="491"/>
      <c r="H3318" s="492"/>
      <c r="I3318" s="493"/>
      <c r="J3318" s="494" t="str">
        <f>IF(I3318="","I열의 환율적용방법 선택",IF(I3318="개별환율", "직접입력 하세요.", IF(OR(I3318="가중평균환율",I3318="송금환율"), "직접입력 하세요.", IF(I3318="원화집행", 1, IF(I3318="월별평균환율(미화)",VLOOKUP(MONTH(A3318),월별평균환율!$B$34:$D$45,2,0), IF(I3318="월별평균환율(현지화)",VLOOKUP(MONTH(A3318),월별평균환율!$B$34:$D$45,3,0)))))))</f>
        <v>I열의 환율적용방법 선택</v>
      </c>
      <c r="K3318" s="495">
        <f t="shared" si="51"/>
        <v>0</v>
      </c>
      <c r="L3318" s="491"/>
      <c r="M3318" s="496"/>
      <c r="N3318" s="496"/>
    </row>
    <row r="3319" spans="1:14" x14ac:dyDescent="0.3">
      <c r="A3319" s="490"/>
      <c r="B3319" s="490"/>
      <c r="C3319" s="673" t="e">
        <f>VLOOKUP(F3319,DB!$D$4:$G$403,4,FALSE)</f>
        <v>#N/A</v>
      </c>
      <c r="D3319" s="674" t="e">
        <f>VLOOKUP(F3319,DB!$D$4:$G$403,3,FALSE)</f>
        <v>#N/A</v>
      </c>
      <c r="E3319" s="675" t="e">
        <f>VLOOKUP(F3319,DB!$D$4:$G$403,2,FALSE)</f>
        <v>#N/A</v>
      </c>
      <c r="F3319" s="491"/>
      <c r="G3319" s="491"/>
      <c r="H3319" s="492"/>
      <c r="I3319" s="493"/>
      <c r="J3319" s="494" t="str">
        <f>IF(I3319="","I열의 환율적용방법 선택",IF(I3319="개별환율", "직접입력 하세요.", IF(OR(I3319="가중평균환율",I3319="송금환율"), "직접입력 하세요.", IF(I3319="원화집행", 1, IF(I3319="월별평균환율(미화)",VLOOKUP(MONTH(A3319),월별평균환율!$B$34:$D$45,2,0), IF(I3319="월별평균환율(현지화)",VLOOKUP(MONTH(A3319),월별평균환율!$B$34:$D$45,3,0)))))))</f>
        <v>I열의 환율적용방법 선택</v>
      </c>
      <c r="K3319" s="495">
        <f t="shared" si="51"/>
        <v>0</v>
      </c>
      <c r="L3319" s="491"/>
      <c r="M3319" s="496"/>
      <c r="N3319" s="496"/>
    </row>
    <row r="3320" spans="1:14" x14ac:dyDescent="0.3">
      <c r="A3320" s="490"/>
      <c r="B3320" s="490"/>
      <c r="C3320" s="673" t="e">
        <f>VLOOKUP(F3320,DB!$D$4:$G$403,4,FALSE)</f>
        <v>#N/A</v>
      </c>
      <c r="D3320" s="674" t="e">
        <f>VLOOKUP(F3320,DB!$D$4:$G$403,3,FALSE)</f>
        <v>#N/A</v>
      </c>
      <c r="E3320" s="675" t="e">
        <f>VLOOKUP(F3320,DB!$D$4:$G$403,2,FALSE)</f>
        <v>#N/A</v>
      </c>
      <c r="F3320" s="491"/>
      <c r="G3320" s="491"/>
      <c r="H3320" s="492"/>
      <c r="I3320" s="493"/>
      <c r="J3320" s="494" t="str">
        <f>IF(I3320="","I열의 환율적용방법 선택",IF(I3320="개별환율", "직접입력 하세요.", IF(OR(I3320="가중평균환율",I3320="송금환율"), "직접입력 하세요.", IF(I3320="원화집행", 1, IF(I3320="월별평균환율(미화)",VLOOKUP(MONTH(A3320),월별평균환율!$B$34:$D$45,2,0), IF(I3320="월별평균환율(현지화)",VLOOKUP(MONTH(A3320),월별평균환율!$B$34:$D$45,3,0)))))))</f>
        <v>I열의 환율적용방법 선택</v>
      </c>
      <c r="K3320" s="495">
        <f t="shared" si="51"/>
        <v>0</v>
      </c>
      <c r="L3320" s="491"/>
      <c r="M3320" s="496"/>
      <c r="N3320" s="496"/>
    </row>
    <row r="3321" spans="1:14" x14ac:dyDescent="0.3">
      <c r="A3321" s="490"/>
      <c r="B3321" s="490"/>
      <c r="C3321" s="673" t="e">
        <f>VLOOKUP(F3321,DB!$D$4:$G$403,4,FALSE)</f>
        <v>#N/A</v>
      </c>
      <c r="D3321" s="674" t="e">
        <f>VLOOKUP(F3321,DB!$D$4:$G$403,3,FALSE)</f>
        <v>#N/A</v>
      </c>
      <c r="E3321" s="675" t="e">
        <f>VLOOKUP(F3321,DB!$D$4:$G$403,2,FALSE)</f>
        <v>#N/A</v>
      </c>
      <c r="F3321" s="491"/>
      <c r="G3321" s="491"/>
      <c r="H3321" s="492"/>
      <c r="I3321" s="493"/>
      <c r="J3321" s="494" t="str">
        <f>IF(I3321="","I열의 환율적용방법 선택",IF(I3321="개별환율", "직접입력 하세요.", IF(OR(I3321="가중평균환율",I3321="송금환율"), "직접입력 하세요.", IF(I3321="원화집행", 1, IF(I3321="월별평균환율(미화)",VLOOKUP(MONTH(A3321),월별평균환율!$B$34:$D$45,2,0), IF(I3321="월별평균환율(현지화)",VLOOKUP(MONTH(A3321),월별평균환율!$B$34:$D$45,3,0)))))))</f>
        <v>I열의 환율적용방법 선택</v>
      </c>
      <c r="K3321" s="495">
        <f t="shared" si="51"/>
        <v>0</v>
      </c>
      <c r="L3321" s="491"/>
      <c r="M3321" s="496"/>
      <c r="N3321" s="496"/>
    </row>
    <row r="3322" spans="1:14" x14ac:dyDescent="0.3">
      <c r="A3322" s="490"/>
      <c r="B3322" s="490"/>
      <c r="C3322" s="673" t="e">
        <f>VLOOKUP(F3322,DB!$D$4:$G$403,4,FALSE)</f>
        <v>#N/A</v>
      </c>
      <c r="D3322" s="674" t="e">
        <f>VLOOKUP(F3322,DB!$D$4:$G$403,3,FALSE)</f>
        <v>#N/A</v>
      </c>
      <c r="E3322" s="675" t="e">
        <f>VLOOKUP(F3322,DB!$D$4:$G$403,2,FALSE)</f>
        <v>#N/A</v>
      </c>
      <c r="F3322" s="491"/>
      <c r="G3322" s="491"/>
      <c r="H3322" s="492"/>
      <c r="I3322" s="493"/>
      <c r="J3322" s="494" t="str">
        <f>IF(I3322="","I열의 환율적용방법 선택",IF(I3322="개별환율", "직접입력 하세요.", IF(OR(I3322="가중평균환율",I3322="송금환율"), "직접입력 하세요.", IF(I3322="원화집행", 1, IF(I3322="월별평균환율(미화)",VLOOKUP(MONTH(A3322),월별평균환율!$B$34:$D$45,2,0), IF(I3322="월별평균환율(현지화)",VLOOKUP(MONTH(A3322),월별평균환율!$B$34:$D$45,3,0)))))))</f>
        <v>I열의 환율적용방법 선택</v>
      </c>
      <c r="K3322" s="495">
        <f t="shared" si="51"/>
        <v>0</v>
      </c>
      <c r="L3322" s="491"/>
      <c r="M3322" s="496"/>
      <c r="N3322" s="496"/>
    </row>
    <row r="3323" spans="1:14" x14ac:dyDescent="0.3">
      <c r="A3323" s="490"/>
      <c r="B3323" s="490"/>
      <c r="C3323" s="673" t="e">
        <f>VLOOKUP(F3323,DB!$D$4:$G$403,4,FALSE)</f>
        <v>#N/A</v>
      </c>
      <c r="D3323" s="674" t="e">
        <f>VLOOKUP(F3323,DB!$D$4:$G$403,3,FALSE)</f>
        <v>#N/A</v>
      </c>
      <c r="E3323" s="675" t="e">
        <f>VLOOKUP(F3323,DB!$D$4:$G$403,2,FALSE)</f>
        <v>#N/A</v>
      </c>
      <c r="F3323" s="491"/>
      <c r="G3323" s="491"/>
      <c r="H3323" s="492"/>
      <c r="I3323" s="493"/>
      <c r="J3323" s="494" t="str">
        <f>IF(I3323="","I열의 환율적용방법 선택",IF(I3323="개별환율", "직접입력 하세요.", IF(OR(I3323="가중평균환율",I3323="송금환율"), "직접입력 하세요.", IF(I3323="원화집행", 1, IF(I3323="월별평균환율(미화)",VLOOKUP(MONTH(A3323),월별평균환율!$B$34:$D$45,2,0), IF(I3323="월별평균환율(현지화)",VLOOKUP(MONTH(A3323),월별평균환율!$B$34:$D$45,3,0)))))))</f>
        <v>I열의 환율적용방법 선택</v>
      </c>
      <c r="K3323" s="495">
        <f t="shared" si="51"/>
        <v>0</v>
      </c>
      <c r="L3323" s="491"/>
      <c r="M3323" s="496"/>
      <c r="N3323" s="496"/>
    </row>
    <row r="3324" spans="1:14" x14ac:dyDescent="0.3">
      <c r="A3324" s="490"/>
      <c r="B3324" s="490"/>
      <c r="C3324" s="673" t="e">
        <f>VLOOKUP(F3324,DB!$D$4:$G$403,4,FALSE)</f>
        <v>#N/A</v>
      </c>
      <c r="D3324" s="674" t="e">
        <f>VLOOKUP(F3324,DB!$D$4:$G$403,3,FALSE)</f>
        <v>#N/A</v>
      </c>
      <c r="E3324" s="675" t="e">
        <f>VLOOKUP(F3324,DB!$D$4:$G$403,2,FALSE)</f>
        <v>#N/A</v>
      </c>
      <c r="F3324" s="491"/>
      <c r="G3324" s="491"/>
      <c r="H3324" s="492"/>
      <c r="I3324" s="493"/>
      <c r="J3324" s="494" t="str">
        <f>IF(I3324="","I열의 환율적용방법 선택",IF(I3324="개별환율", "직접입력 하세요.", IF(OR(I3324="가중평균환율",I3324="송금환율"), "직접입력 하세요.", IF(I3324="원화집행", 1, IF(I3324="월별평균환율(미화)",VLOOKUP(MONTH(A3324),월별평균환율!$B$34:$D$45,2,0), IF(I3324="월별평균환율(현지화)",VLOOKUP(MONTH(A3324),월별평균환율!$B$34:$D$45,3,0)))))))</f>
        <v>I열의 환율적용방법 선택</v>
      </c>
      <c r="K3324" s="495">
        <f t="shared" si="51"/>
        <v>0</v>
      </c>
      <c r="L3324" s="491"/>
      <c r="M3324" s="496"/>
      <c r="N3324" s="496"/>
    </row>
    <row r="3325" spans="1:14" x14ac:dyDescent="0.3">
      <c r="A3325" s="490"/>
      <c r="B3325" s="490"/>
      <c r="C3325" s="673" t="e">
        <f>VLOOKUP(F3325,DB!$D$4:$G$403,4,FALSE)</f>
        <v>#N/A</v>
      </c>
      <c r="D3325" s="674" t="e">
        <f>VLOOKUP(F3325,DB!$D$4:$G$403,3,FALSE)</f>
        <v>#N/A</v>
      </c>
      <c r="E3325" s="675" t="e">
        <f>VLOOKUP(F3325,DB!$D$4:$G$403,2,FALSE)</f>
        <v>#N/A</v>
      </c>
      <c r="F3325" s="491"/>
      <c r="G3325" s="491"/>
      <c r="H3325" s="492"/>
      <c r="I3325" s="493"/>
      <c r="J3325" s="494" t="str">
        <f>IF(I3325="","I열의 환율적용방법 선택",IF(I3325="개별환율", "직접입력 하세요.", IF(OR(I3325="가중평균환율",I3325="송금환율"), "직접입력 하세요.", IF(I3325="원화집행", 1, IF(I3325="월별평균환율(미화)",VLOOKUP(MONTH(A3325),월별평균환율!$B$34:$D$45,2,0), IF(I3325="월별평균환율(현지화)",VLOOKUP(MONTH(A3325),월별평균환율!$B$34:$D$45,3,0)))))))</f>
        <v>I열의 환율적용방법 선택</v>
      </c>
      <c r="K3325" s="495">
        <f t="shared" si="51"/>
        <v>0</v>
      </c>
      <c r="L3325" s="491"/>
      <c r="M3325" s="496"/>
      <c r="N3325" s="496"/>
    </row>
    <row r="3326" spans="1:14" x14ac:dyDescent="0.3">
      <c r="A3326" s="490"/>
      <c r="B3326" s="490"/>
      <c r="C3326" s="673" t="e">
        <f>VLOOKUP(F3326,DB!$D$4:$G$403,4,FALSE)</f>
        <v>#N/A</v>
      </c>
      <c r="D3326" s="674" t="e">
        <f>VLOOKUP(F3326,DB!$D$4:$G$403,3,FALSE)</f>
        <v>#N/A</v>
      </c>
      <c r="E3326" s="675" t="e">
        <f>VLOOKUP(F3326,DB!$D$4:$G$403,2,FALSE)</f>
        <v>#N/A</v>
      </c>
      <c r="F3326" s="491"/>
      <c r="G3326" s="491"/>
      <c r="H3326" s="492"/>
      <c r="I3326" s="493"/>
      <c r="J3326" s="494" t="str">
        <f>IF(I3326="","I열의 환율적용방법 선택",IF(I3326="개별환율", "직접입력 하세요.", IF(OR(I3326="가중평균환율",I3326="송금환율"), "직접입력 하세요.", IF(I3326="원화집행", 1, IF(I3326="월별평균환율(미화)",VLOOKUP(MONTH(A3326),월별평균환율!$B$34:$D$45,2,0), IF(I3326="월별평균환율(현지화)",VLOOKUP(MONTH(A3326),월별평균환율!$B$34:$D$45,3,0)))))))</f>
        <v>I열의 환율적용방법 선택</v>
      </c>
      <c r="K3326" s="495">
        <f t="shared" si="51"/>
        <v>0</v>
      </c>
      <c r="L3326" s="491"/>
      <c r="M3326" s="496"/>
      <c r="N3326" s="496"/>
    </row>
    <row r="3327" spans="1:14" x14ac:dyDescent="0.3">
      <c r="A3327" s="490"/>
      <c r="B3327" s="490"/>
      <c r="C3327" s="673" t="e">
        <f>VLOOKUP(F3327,DB!$D$4:$G$403,4,FALSE)</f>
        <v>#N/A</v>
      </c>
      <c r="D3327" s="674" t="e">
        <f>VLOOKUP(F3327,DB!$D$4:$G$403,3,FALSE)</f>
        <v>#N/A</v>
      </c>
      <c r="E3327" s="675" t="e">
        <f>VLOOKUP(F3327,DB!$D$4:$G$403,2,FALSE)</f>
        <v>#N/A</v>
      </c>
      <c r="F3327" s="491"/>
      <c r="G3327" s="491"/>
      <c r="H3327" s="492"/>
      <c r="I3327" s="493"/>
      <c r="J3327" s="494" t="str">
        <f>IF(I3327="","I열의 환율적용방법 선택",IF(I3327="개별환율", "직접입력 하세요.", IF(OR(I3327="가중평균환율",I3327="송금환율"), "직접입력 하세요.", IF(I3327="원화집행", 1, IF(I3327="월별평균환율(미화)",VLOOKUP(MONTH(A3327),월별평균환율!$B$34:$D$45,2,0), IF(I3327="월별평균환율(현지화)",VLOOKUP(MONTH(A3327),월별평균환율!$B$34:$D$45,3,0)))))))</f>
        <v>I열의 환율적용방법 선택</v>
      </c>
      <c r="K3327" s="495">
        <f t="shared" si="51"/>
        <v>0</v>
      </c>
      <c r="L3327" s="491"/>
      <c r="M3327" s="496"/>
      <c r="N3327" s="496"/>
    </row>
    <row r="3328" spans="1:14" x14ac:dyDescent="0.3">
      <c r="A3328" s="490"/>
      <c r="B3328" s="490"/>
      <c r="C3328" s="673" t="e">
        <f>VLOOKUP(F3328,DB!$D$4:$G$403,4,FALSE)</f>
        <v>#N/A</v>
      </c>
      <c r="D3328" s="674" t="e">
        <f>VLOOKUP(F3328,DB!$D$4:$G$403,3,FALSE)</f>
        <v>#N/A</v>
      </c>
      <c r="E3328" s="675" t="e">
        <f>VLOOKUP(F3328,DB!$D$4:$G$403,2,FALSE)</f>
        <v>#N/A</v>
      </c>
      <c r="F3328" s="491"/>
      <c r="G3328" s="491"/>
      <c r="H3328" s="492"/>
      <c r="I3328" s="493"/>
      <c r="J3328" s="494" t="str">
        <f>IF(I3328="","I열의 환율적용방법 선택",IF(I3328="개별환율", "직접입력 하세요.", IF(OR(I3328="가중평균환율",I3328="송금환율"), "직접입력 하세요.", IF(I3328="원화집행", 1, IF(I3328="월별평균환율(미화)",VLOOKUP(MONTH(A3328),월별평균환율!$B$34:$D$45,2,0), IF(I3328="월별평균환율(현지화)",VLOOKUP(MONTH(A3328),월별평균환율!$B$34:$D$45,3,0)))))))</f>
        <v>I열의 환율적용방법 선택</v>
      </c>
      <c r="K3328" s="495">
        <f t="shared" si="51"/>
        <v>0</v>
      </c>
      <c r="L3328" s="491"/>
      <c r="M3328" s="496"/>
      <c r="N3328" s="496"/>
    </row>
    <row r="3329" spans="1:14" x14ac:dyDescent="0.3">
      <c r="A3329" s="490"/>
      <c r="B3329" s="490"/>
      <c r="C3329" s="673" t="e">
        <f>VLOOKUP(F3329,DB!$D$4:$G$403,4,FALSE)</f>
        <v>#N/A</v>
      </c>
      <c r="D3329" s="674" t="e">
        <f>VLOOKUP(F3329,DB!$D$4:$G$403,3,FALSE)</f>
        <v>#N/A</v>
      </c>
      <c r="E3329" s="675" t="e">
        <f>VLOOKUP(F3329,DB!$D$4:$G$403,2,FALSE)</f>
        <v>#N/A</v>
      </c>
      <c r="F3329" s="491"/>
      <c r="G3329" s="491"/>
      <c r="H3329" s="492"/>
      <c r="I3329" s="493"/>
      <c r="J3329" s="494" t="str">
        <f>IF(I3329="","I열의 환율적용방법 선택",IF(I3329="개별환율", "직접입력 하세요.", IF(OR(I3329="가중평균환율",I3329="송금환율"), "직접입력 하세요.", IF(I3329="원화집행", 1, IF(I3329="월별평균환율(미화)",VLOOKUP(MONTH(A3329),월별평균환율!$B$34:$D$45,2,0), IF(I3329="월별평균환율(현지화)",VLOOKUP(MONTH(A3329),월별평균환율!$B$34:$D$45,3,0)))))))</f>
        <v>I열의 환율적용방법 선택</v>
      </c>
      <c r="K3329" s="495">
        <f t="shared" si="51"/>
        <v>0</v>
      </c>
      <c r="L3329" s="491"/>
      <c r="M3329" s="496"/>
      <c r="N3329" s="496"/>
    </row>
    <row r="3330" spans="1:14" x14ac:dyDescent="0.3">
      <c r="A3330" s="490"/>
      <c r="B3330" s="490"/>
      <c r="C3330" s="673" t="e">
        <f>VLOOKUP(F3330,DB!$D$4:$G$403,4,FALSE)</f>
        <v>#N/A</v>
      </c>
      <c r="D3330" s="674" t="e">
        <f>VLOOKUP(F3330,DB!$D$4:$G$403,3,FALSE)</f>
        <v>#N/A</v>
      </c>
      <c r="E3330" s="675" t="e">
        <f>VLOOKUP(F3330,DB!$D$4:$G$403,2,FALSE)</f>
        <v>#N/A</v>
      </c>
      <c r="F3330" s="491"/>
      <c r="G3330" s="491"/>
      <c r="H3330" s="492"/>
      <c r="I3330" s="493"/>
      <c r="J3330" s="494" t="str">
        <f>IF(I3330="","I열의 환율적용방법 선택",IF(I3330="개별환율", "직접입력 하세요.", IF(OR(I3330="가중평균환율",I3330="송금환율"), "직접입력 하세요.", IF(I3330="원화집행", 1, IF(I3330="월별평균환율(미화)",VLOOKUP(MONTH(A3330),월별평균환율!$B$34:$D$45,2,0), IF(I3330="월별평균환율(현지화)",VLOOKUP(MONTH(A3330),월별평균환율!$B$34:$D$45,3,0)))))))</f>
        <v>I열의 환율적용방법 선택</v>
      </c>
      <c r="K3330" s="495">
        <f t="shared" si="51"/>
        <v>0</v>
      </c>
      <c r="L3330" s="491"/>
      <c r="M3330" s="496"/>
      <c r="N3330" s="496"/>
    </row>
    <row r="3331" spans="1:14" x14ac:dyDescent="0.3">
      <c r="A3331" s="490"/>
      <c r="B3331" s="490"/>
      <c r="C3331" s="673" t="e">
        <f>VLOOKUP(F3331,DB!$D$4:$G$403,4,FALSE)</f>
        <v>#N/A</v>
      </c>
      <c r="D3331" s="674" t="e">
        <f>VLOOKUP(F3331,DB!$D$4:$G$403,3,FALSE)</f>
        <v>#N/A</v>
      </c>
      <c r="E3331" s="675" t="e">
        <f>VLOOKUP(F3331,DB!$D$4:$G$403,2,FALSE)</f>
        <v>#N/A</v>
      </c>
      <c r="F3331" s="491"/>
      <c r="G3331" s="491"/>
      <c r="H3331" s="492"/>
      <c r="I3331" s="493"/>
      <c r="J3331" s="494" t="str">
        <f>IF(I3331="","I열의 환율적용방법 선택",IF(I3331="개별환율", "직접입력 하세요.", IF(OR(I3331="가중평균환율",I3331="송금환율"), "직접입력 하세요.", IF(I3331="원화집행", 1, IF(I3331="월별평균환율(미화)",VLOOKUP(MONTH(A3331),월별평균환율!$B$34:$D$45,2,0), IF(I3331="월별평균환율(현지화)",VLOOKUP(MONTH(A3331),월별평균환율!$B$34:$D$45,3,0)))))))</f>
        <v>I열의 환율적용방법 선택</v>
      </c>
      <c r="K3331" s="495">
        <f t="shared" si="51"/>
        <v>0</v>
      </c>
      <c r="L3331" s="491"/>
      <c r="M3331" s="496"/>
      <c r="N3331" s="496"/>
    </row>
    <row r="3332" spans="1:14" x14ac:dyDescent="0.3">
      <c r="A3332" s="490"/>
      <c r="B3332" s="490"/>
      <c r="C3332" s="673" t="e">
        <f>VLOOKUP(F3332,DB!$D$4:$G$403,4,FALSE)</f>
        <v>#N/A</v>
      </c>
      <c r="D3332" s="674" t="e">
        <f>VLOOKUP(F3332,DB!$D$4:$G$403,3,FALSE)</f>
        <v>#N/A</v>
      </c>
      <c r="E3332" s="675" t="e">
        <f>VLOOKUP(F3332,DB!$D$4:$G$403,2,FALSE)</f>
        <v>#N/A</v>
      </c>
      <c r="F3332" s="491"/>
      <c r="G3332" s="491"/>
      <c r="H3332" s="492"/>
      <c r="I3332" s="493"/>
      <c r="J3332" s="494" t="str">
        <f>IF(I3332="","I열의 환율적용방법 선택",IF(I3332="개별환율", "직접입력 하세요.", IF(OR(I3332="가중평균환율",I3332="송금환율"), "직접입력 하세요.", IF(I3332="원화집행", 1, IF(I3332="월별평균환율(미화)",VLOOKUP(MONTH(A3332),월별평균환율!$B$34:$D$45,2,0), IF(I3332="월별평균환율(현지화)",VLOOKUP(MONTH(A3332),월별평균환율!$B$34:$D$45,3,0)))))))</f>
        <v>I열의 환율적용방법 선택</v>
      </c>
      <c r="K3332" s="495">
        <f t="shared" si="51"/>
        <v>0</v>
      </c>
      <c r="L3332" s="491"/>
      <c r="M3332" s="496"/>
      <c r="N3332" s="496"/>
    </row>
    <row r="3333" spans="1:14" x14ac:dyDescent="0.3">
      <c r="A3333" s="490"/>
      <c r="B3333" s="490"/>
      <c r="C3333" s="673" t="e">
        <f>VLOOKUP(F3333,DB!$D$4:$G$403,4,FALSE)</f>
        <v>#N/A</v>
      </c>
      <c r="D3333" s="674" t="e">
        <f>VLOOKUP(F3333,DB!$D$4:$G$403,3,FALSE)</f>
        <v>#N/A</v>
      </c>
      <c r="E3333" s="675" t="e">
        <f>VLOOKUP(F3333,DB!$D$4:$G$403,2,FALSE)</f>
        <v>#N/A</v>
      </c>
      <c r="F3333" s="491"/>
      <c r="G3333" s="491"/>
      <c r="H3333" s="492"/>
      <c r="I3333" s="493"/>
      <c r="J3333" s="494" t="str">
        <f>IF(I3333="","I열의 환율적용방법 선택",IF(I3333="개별환율", "직접입력 하세요.", IF(OR(I3333="가중평균환율",I3333="송금환율"), "직접입력 하세요.", IF(I3333="원화집행", 1, IF(I3333="월별평균환율(미화)",VLOOKUP(MONTH(A3333),월별평균환율!$B$34:$D$45,2,0), IF(I3333="월별평균환율(현지화)",VLOOKUP(MONTH(A3333),월별평균환율!$B$34:$D$45,3,0)))))))</f>
        <v>I열의 환율적용방법 선택</v>
      </c>
      <c r="K3333" s="495">
        <f t="shared" ref="K3333:K3396" si="52">IFERROR(ROUND(H3333*J3333, 0),0)</f>
        <v>0</v>
      </c>
      <c r="L3333" s="491"/>
      <c r="M3333" s="496"/>
      <c r="N3333" s="496"/>
    </row>
    <row r="3334" spans="1:14" x14ac:dyDescent="0.3">
      <c r="A3334" s="490"/>
      <c r="B3334" s="490"/>
      <c r="C3334" s="673" t="e">
        <f>VLOOKUP(F3334,DB!$D$4:$G$403,4,FALSE)</f>
        <v>#N/A</v>
      </c>
      <c r="D3334" s="674" t="e">
        <f>VLOOKUP(F3334,DB!$D$4:$G$403,3,FALSE)</f>
        <v>#N/A</v>
      </c>
      <c r="E3334" s="675" t="e">
        <f>VLOOKUP(F3334,DB!$D$4:$G$403,2,FALSE)</f>
        <v>#N/A</v>
      </c>
      <c r="F3334" s="491"/>
      <c r="G3334" s="491"/>
      <c r="H3334" s="492"/>
      <c r="I3334" s="493"/>
      <c r="J3334" s="494" t="str">
        <f>IF(I3334="","I열의 환율적용방법 선택",IF(I3334="개별환율", "직접입력 하세요.", IF(OR(I3334="가중평균환율",I3334="송금환율"), "직접입력 하세요.", IF(I3334="원화집행", 1, IF(I3334="월별평균환율(미화)",VLOOKUP(MONTH(A3334),월별평균환율!$B$34:$D$45,2,0), IF(I3334="월별평균환율(현지화)",VLOOKUP(MONTH(A3334),월별평균환율!$B$34:$D$45,3,0)))))))</f>
        <v>I열의 환율적용방법 선택</v>
      </c>
      <c r="K3334" s="495">
        <f t="shared" si="52"/>
        <v>0</v>
      </c>
      <c r="L3334" s="491"/>
      <c r="M3334" s="496"/>
      <c r="N3334" s="496"/>
    </row>
    <row r="3335" spans="1:14" x14ac:dyDescent="0.3">
      <c r="A3335" s="490"/>
      <c r="B3335" s="490"/>
      <c r="C3335" s="673" t="e">
        <f>VLOOKUP(F3335,DB!$D$4:$G$403,4,FALSE)</f>
        <v>#N/A</v>
      </c>
      <c r="D3335" s="674" t="e">
        <f>VLOOKUP(F3335,DB!$D$4:$G$403,3,FALSE)</f>
        <v>#N/A</v>
      </c>
      <c r="E3335" s="675" t="e">
        <f>VLOOKUP(F3335,DB!$D$4:$G$403,2,FALSE)</f>
        <v>#N/A</v>
      </c>
      <c r="F3335" s="491"/>
      <c r="G3335" s="491"/>
      <c r="H3335" s="492"/>
      <c r="I3335" s="493"/>
      <c r="J3335" s="494" t="str">
        <f>IF(I3335="","I열의 환율적용방법 선택",IF(I3335="개별환율", "직접입력 하세요.", IF(OR(I3335="가중평균환율",I3335="송금환율"), "직접입력 하세요.", IF(I3335="원화집행", 1, IF(I3335="월별평균환율(미화)",VLOOKUP(MONTH(A3335),월별평균환율!$B$34:$D$45,2,0), IF(I3335="월별평균환율(현지화)",VLOOKUP(MONTH(A3335),월별평균환율!$B$34:$D$45,3,0)))))))</f>
        <v>I열의 환율적용방법 선택</v>
      </c>
      <c r="K3335" s="495">
        <f t="shared" si="52"/>
        <v>0</v>
      </c>
      <c r="L3335" s="491"/>
      <c r="M3335" s="496"/>
      <c r="N3335" s="496"/>
    </row>
    <row r="3336" spans="1:14" x14ac:dyDescent="0.3">
      <c r="A3336" s="490"/>
      <c r="B3336" s="490"/>
      <c r="C3336" s="673" t="e">
        <f>VLOOKUP(F3336,DB!$D$4:$G$403,4,FALSE)</f>
        <v>#N/A</v>
      </c>
      <c r="D3336" s="674" t="e">
        <f>VLOOKUP(F3336,DB!$D$4:$G$403,3,FALSE)</f>
        <v>#N/A</v>
      </c>
      <c r="E3336" s="675" t="e">
        <f>VLOOKUP(F3336,DB!$D$4:$G$403,2,FALSE)</f>
        <v>#N/A</v>
      </c>
      <c r="F3336" s="491"/>
      <c r="G3336" s="491"/>
      <c r="H3336" s="492"/>
      <c r="I3336" s="493"/>
      <c r="J3336" s="494" t="str">
        <f>IF(I3336="","I열의 환율적용방법 선택",IF(I3336="개별환율", "직접입력 하세요.", IF(OR(I3336="가중평균환율",I3336="송금환율"), "직접입력 하세요.", IF(I3336="원화집행", 1, IF(I3336="월별평균환율(미화)",VLOOKUP(MONTH(A3336),월별평균환율!$B$34:$D$45,2,0), IF(I3336="월별평균환율(현지화)",VLOOKUP(MONTH(A3336),월별평균환율!$B$34:$D$45,3,0)))))))</f>
        <v>I열의 환율적용방법 선택</v>
      </c>
      <c r="K3336" s="495">
        <f t="shared" si="52"/>
        <v>0</v>
      </c>
      <c r="L3336" s="491"/>
      <c r="M3336" s="496"/>
      <c r="N3336" s="496"/>
    </row>
    <row r="3337" spans="1:14" x14ac:dyDescent="0.3">
      <c r="A3337" s="490"/>
      <c r="B3337" s="490"/>
      <c r="C3337" s="673" t="e">
        <f>VLOOKUP(F3337,DB!$D$4:$G$403,4,FALSE)</f>
        <v>#N/A</v>
      </c>
      <c r="D3337" s="674" t="e">
        <f>VLOOKUP(F3337,DB!$D$4:$G$403,3,FALSE)</f>
        <v>#N/A</v>
      </c>
      <c r="E3337" s="675" t="e">
        <f>VLOOKUP(F3337,DB!$D$4:$G$403,2,FALSE)</f>
        <v>#N/A</v>
      </c>
      <c r="F3337" s="491"/>
      <c r="G3337" s="491"/>
      <c r="H3337" s="492"/>
      <c r="I3337" s="493"/>
      <c r="J3337" s="494" t="str">
        <f>IF(I3337="","I열의 환율적용방법 선택",IF(I3337="개별환율", "직접입력 하세요.", IF(OR(I3337="가중평균환율",I3337="송금환율"), "직접입력 하세요.", IF(I3337="원화집행", 1, IF(I3337="월별평균환율(미화)",VLOOKUP(MONTH(A3337),월별평균환율!$B$34:$D$45,2,0), IF(I3337="월별평균환율(현지화)",VLOOKUP(MONTH(A3337),월별평균환율!$B$34:$D$45,3,0)))))))</f>
        <v>I열의 환율적용방법 선택</v>
      </c>
      <c r="K3337" s="495">
        <f t="shared" si="52"/>
        <v>0</v>
      </c>
      <c r="L3337" s="491"/>
      <c r="M3337" s="496"/>
      <c r="N3337" s="496"/>
    </row>
    <row r="3338" spans="1:14" x14ac:dyDescent="0.3">
      <c r="A3338" s="490"/>
      <c r="B3338" s="490"/>
      <c r="C3338" s="673" t="e">
        <f>VLOOKUP(F3338,DB!$D$4:$G$403,4,FALSE)</f>
        <v>#N/A</v>
      </c>
      <c r="D3338" s="674" t="e">
        <f>VLOOKUP(F3338,DB!$D$4:$G$403,3,FALSE)</f>
        <v>#N/A</v>
      </c>
      <c r="E3338" s="675" t="e">
        <f>VLOOKUP(F3338,DB!$D$4:$G$403,2,FALSE)</f>
        <v>#N/A</v>
      </c>
      <c r="F3338" s="491"/>
      <c r="G3338" s="491"/>
      <c r="H3338" s="492"/>
      <c r="I3338" s="493"/>
      <c r="J3338" s="494" t="str">
        <f>IF(I3338="","I열의 환율적용방법 선택",IF(I3338="개별환율", "직접입력 하세요.", IF(OR(I3338="가중평균환율",I3338="송금환율"), "직접입력 하세요.", IF(I3338="원화집행", 1, IF(I3338="월별평균환율(미화)",VLOOKUP(MONTH(A3338),월별평균환율!$B$34:$D$45,2,0), IF(I3338="월별평균환율(현지화)",VLOOKUP(MONTH(A3338),월별평균환율!$B$34:$D$45,3,0)))))))</f>
        <v>I열의 환율적용방법 선택</v>
      </c>
      <c r="K3338" s="495">
        <f t="shared" si="52"/>
        <v>0</v>
      </c>
      <c r="L3338" s="491"/>
      <c r="M3338" s="496"/>
      <c r="N3338" s="496"/>
    </row>
    <row r="3339" spans="1:14" x14ac:dyDescent="0.3">
      <c r="A3339" s="490"/>
      <c r="B3339" s="490"/>
      <c r="C3339" s="673" t="e">
        <f>VLOOKUP(F3339,DB!$D$4:$G$403,4,FALSE)</f>
        <v>#N/A</v>
      </c>
      <c r="D3339" s="674" t="e">
        <f>VLOOKUP(F3339,DB!$D$4:$G$403,3,FALSE)</f>
        <v>#N/A</v>
      </c>
      <c r="E3339" s="675" t="e">
        <f>VLOOKUP(F3339,DB!$D$4:$G$403,2,FALSE)</f>
        <v>#N/A</v>
      </c>
      <c r="F3339" s="491"/>
      <c r="G3339" s="491"/>
      <c r="H3339" s="492"/>
      <c r="I3339" s="493"/>
      <c r="J3339" s="494" t="str">
        <f>IF(I3339="","I열의 환율적용방법 선택",IF(I3339="개별환율", "직접입력 하세요.", IF(OR(I3339="가중평균환율",I3339="송금환율"), "직접입력 하세요.", IF(I3339="원화집행", 1, IF(I3339="월별평균환율(미화)",VLOOKUP(MONTH(A3339),월별평균환율!$B$34:$D$45,2,0), IF(I3339="월별평균환율(현지화)",VLOOKUP(MONTH(A3339),월별평균환율!$B$34:$D$45,3,0)))))))</f>
        <v>I열의 환율적용방법 선택</v>
      </c>
      <c r="K3339" s="495">
        <f t="shared" si="52"/>
        <v>0</v>
      </c>
      <c r="L3339" s="491"/>
      <c r="M3339" s="496"/>
      <c r="N3339" s="496"/>
    </row>
    <row r="3340" spans="1:14" x14ac:dyDescent="0.3">
      <c r="A3340" s="490"/>
      <c r="B3340" s="490"/>
      <c r="C3340" s="673" t="e">
        <f>VLOOKUP(F3340,DB!$D$4:$G$403,4,FALSE)</f>
        <v>#N/A</v>
      </c>
      <c r="D3340" s="674" t="e">
        <f>VLOOKUP(F3340,DB!$D$4:$G$403,3,FALSE)</f>
        <v>#N/A</v>
      </c>
      <c r="E3340" s="675" t="e">
        <f>VLOOKUP(F3340,DB!$D$4:$G$403,2,FALSE)</f>
        <v>#N/A</v>
      </c>
      <c r="F3340" s="491"/>
      <c r="G3340" s="491"/>
      <c r="H3340" s="492"/>
      <c r="I3340" s="493"/>
      <c r="J3340" s="494" t="str">
        <f>IF(I3340="","I열의 환율적용방법 선택",IF(I3340="개별환율", "직접입력 하세요.", IF(OR(I3340="가중평균환율",I3340="송금환율"), "직접입력 하세요.", IF(I3340="원화집행", 1, IF(I3340="월별평균환율(미화)",VLOOKUP(MONTH(A3340),월별평균환율!$B$34:$D$45,2,0), IF(I3340="월별평균환율(현지화)",VLOOKUP(MONTH(A3340),월별평균환율!$B$34:$D$45,3,0)))))))</f>
        <v>I열의 환율적용방법 선택</v>
      </c>
      <c r="K3340" s="495">
        <f t="shared" si="52"/>
        <v>0</v>
      </c>
      <c r="L3340" s="491"/>
      <c r="M3340" s="496"/>
      <c r="N3340" s="496"/>
    </row>
    <row r="3341" spans="1:14" x14ac:dyDescent="0.3">
      <c r="A3341" s="490"/>
      <c r="B3341" s="490"/>
      <c r="C3341" s="673" t="e">
        <f>VLOOKUP(F3341,DB!$D$4:$G$403,4,FALSE)</f>
        <v>#N/A</v>
      </c>
      <c r="D3341" s="674" t="e">
        <f>VLOOKUP(F3341,DB!$D$4:$G$403,3,FALSE)</f>
        <v>#N/A</v>
      </c>
      <c r="E3341" s="675" t="e">
        <f>VLOOKUP(F3341,DB!$D$4:$G$403,2,FALSE)</f>
        <v>#N/A</v>
      </c>
      <c r="F3341" s="491"/>
      <c r="G3341" s="491"/>
      <c r="H3341" s="492"/>
      <c r="I3341" s="493"/>
      <c r="J3341" s="494" t="str">
        <f>IF(I3341="","I열의 환율적용방법 선택",IF(I3341="개별환율", "직접입력 하세요.", IF(OR(I3341="가중평균환율",I3341="송금환율"), "직접입력 하세요.", IF(I3341="원화집행", 1, IF(I3341="월별평균환율(미화)",VLOOKUP(MONTH(A3341),월별평균환율!$B$34:$D$45,2,0), IF(I3341="월별평균환율(현지화)",VLOOKUP(MONTH(A3341),월별평균환율!$B$34:$D$45,3,0)))))))</f>
        <v>I열의 환율적용방법 선택</v>
      </c>
      <c r="K3341" s="495">
        <f t="shared" si="52"/>
        <v>0</v>
      </c>
      <c r="L3341" s="491"/>
      <c r="M3341" s="496"/>
      <c r="N3341" s="496"/>
    </row>
    <row r="3342" spans="1:14" x14ac:dyDescent="0.3">
      <c r="A3342" s="490"/>
      <c r="B3342" s="490"/>
      <c r="C3342" s="673" t="e">
        <f>VLOOKUP(F3342,DB!$D$4:$G$403,4,FALSE)</f>
        <v>#N/A</v>
      </c>
      <c r="D3342" s="674" t="e">
        <f>VLOOKUP(F3342,DB!$D$4:$G$403,3,FALSE)</f>
        <v>#N/A</v>
      </c>
      <c r="E3342" s="675" t="e">
        <f>VLOOKUP(F3342,DB!$D$4:$G$403,2,FALSE)</f>
        <v>#N/A</v>
      </c>
      <c r="F3342" s="491"/>
      <c r="G3342" s="491"/>
      <c r="H3342" s="492"/>
      <c r="I3342" s="493"/>
      <c r="J3342" s="494" t="str">
        <f>IF(I3342="","I열의 환율적용방법 선택",IF(I3342="개별환율", "직접입력 하세요.", IF(OR(I3342="가중평균환율",I3342="송금환율"), "직접입력 하세요.", IF(I3342="원화집행", 1, IF(I3342="월별평균환율(미화)",VLOOKUP(MONTH(A3342),월별평균환율!$B$34:$D$45,2,0), IF(I3342="월별평균환율(현지화)",VLOOKUP(MONTH(A3342),월별평균환율!$B$34:$D$45,3,0)))))))</f>
        <v>I열의 환율적용방법 선택</v>
      </c>
      <c r="K3342" s="495">
        <f t="shared" si="52"/>
        <v>0</v>
      </c>
      <c r="L3342" s="491"/>
      <c r="M3342" s="496"/>
      <c r="N3342" s="496"/>
    </row>
    <row r="3343" spans="1:14" x14ac:dyDescent="0.3">
      <c r="A3343" s="490"/>
      <c r="B3343" s="490"/>
      <c r="C3343" s="673" t="e">
        <f>VLOOKUP(F3343,DB!$D$4:$G$403,4,FALSE)</f>
        <v>#N/A</v>
      </c>
      <c r="D3343" s="674" t="e">
        <f>VLOOKUP(F3343,DB!$D$4:$G$403,3,FALSE)</f>
        <v>#N/A</v>
      </c>
      <c r="E3343" s="675" t="e">
        <f>VLOOKUP(F3343,DB!$D$4:$G$403,2,FALSE)</f>
        <v>#N/A</v>
      </c>
      <c r="F3343" s="491"/>
      <c r="G3343" s="491"/>
      <c r="H3343" s="492"/>
      <c r="I3343" s="493"/>
      <c r="J3343" s="494" t="str">
        <f>IF(I3343="","I열의 환율적용방법 선택",IF(I3343="개별환율", "직접입력 하세요.", IF(OR(I3343="가중평균환율",I3343="송금환율"), "직접입력 하세요.", IF(I3343="원화집행", 1, IF(I3343="월별평균환율(미화)",VLOOKUP(MONTH(A3343),월별평균환율!$B$34:$D$45,2,0), IF(I3343="월별평균환율(현지화)",VLOOKUP(MONTH(A3343),월별평균환율!$B$34:$D$45,3,0)))))))</f>
        <v>I열의 환율적용방법 선택</v>
      </c>
      <c r="K3343" s="495">
        <f t="shared" si="52"/>
        <v>0</v>
      </c>
      <c r="L3343" s="491"/>
      <c r="M3343" s="496"/>
      <c r="N3343" s="496"/>
    </row>
    <row r="3344" spans="1:14" x14ac:dyDescent="0.3">
      <c r="A3344" s="490"/>
      <c r="B3344" s="490"/>
      <c r="C3344" s="673" t="e">
        <f>VLOOKUP(F3344,DB!$D$4:$G$403,4,FALSE)</f>
        <v>#N/A</v>
      </c>
      <c r="D3344" s="674" t="e">
        <f>VLOOKUP(F3344,DB!$D$4:$G$403,3,FALSE)</f>
        <v>#N/A</v>
      </c>
      <c r="E3344" s="675" t="e">
        <f>VLOOKUP(F3344,DB!$D$4:$G$403,2,FALSE)</f>
        <v>#N/A</v>
      </c>
      <c r="F3344" s="491"/>
      <c r="G3344" s="491"/>
      <c r="H3344" s="492"/>
      <c r="I3344" s="493"/>
      <c r="J3344" s="494" t="str">
        <f>IF(I3344="","I열의 환율적용방법 선택",IF(I3344="개별환율", "직접입력 하세요.", IF(OR(I3344="가중평균환율",I3344="송금환율"), "직접입력 하세요.", IF(I3344="원화집행", 1, IF(I3344="월별평균환율(미화)",VLOOKUP(MONTH(A3344),월별평균환율!$B$34:$D$45,2,0), IF(I3344="월별평균환율(현지화)",VLOOKUP(MONTH(A3344),월별평균환율!$B$34:$D$45,3,0)))))))</f>
        <v>I열의 환율적용방법 선택</v>
      </c>
      <c r="K3344" s="495">
        <f t="shared" si="52"/>
        <v>0</v>
      </c>
      <c r="L3344" s="491"/>
      <c r="M3344" s="496"/>
      <c r="N3344" s="496"/>
    </row>
    <row r="3345" spans="1:14" x14ac:dyDescent="0.3">
      <c r="A3345" s="490"/>
      <c r="B3345" s="490"/>
      <c r="C3345" s="673" t="e">
        <f>VLOOKUP(F3345,DB!$D$4:$G$403,4,FALSE)</f>
        <v>#N/A</v>
      </c>
      <c r="D3345" s="674" t="e">
        <f>VLOOKUP(F3345,DB!$D$4:$G$403,3,FALSE)</f>
        <v>#N/A</v>
      </c>
      <c r="E3345" s="675" t="e">
        <f>VLOOKUP(F3345,DB!$D$4:$G$403,2,FALSE)</f>
        <v>#N/A</v>
      </c>
      <c r="F3345" s="491"/>
      <c r="G3345" s="491"/>
      <c r="H3345" s="492"/>
      <c r="I3345" s="493"/>
      <c r="J3345" s="494" t="str">
        <f>IF(I3345="","I열의 환율적용방법 선택",IF(I3345="개별환율", "직접입력 하세요.", IF(OR(I3345="가중평균환율",I3345="송금환율"), "직접입력 하세요.", IF(I3345="원화집행", 1, IF(I3345="월별평균환율(미화)",VLOOKUP(MONTH(A3345),월별평균환율!$B$34:$D$45,2,0), IF(I3345="월별평균환율(현지화)",VLOOKUP(MONTH(A3345),월별평균환율!$B$34:$D$45,3,0)))))))</f>
        <v>I열의 환율적용방법 선택</v>
      </c>
      <c r="K3345" s="495">
        <f t="shared" si="52"/>
        <v>0</v>
      </c>
      <c r="L3345" s="491"/>
      <c r="M3345" s="496"/>
      <c r="N3345" s="496"/>
    </row>
    <row r="3346" spans="1:14" x14ac:dyDescent="0.3">
      <c r="A3346" s="490"/>
      <c r="B3346" s="490"/>
      <c r="C3346" s="673" t="e">
        <f>VLOOKUP(F3346,DB!$D$4:$G$403,4,FALSE)</f>
        <v>#N/A</v>
      </c>
      <c r="D3346" s="674" t="e">
        <f>VLOOKUP(F3346,DB!$D$4:$G$403,3,FALSE)</f>
        <v>#N/A</v>
      </c>
      <c r="E3346" s="675" t="e">
        <f>VLOOKUP(F3346,DB!$D$4:$G$403,2,FALSE)</f>
        <v>#N/A</v>
      </c>
      <c r="F3346" s="491"/>
      <c r="G3346" s="491"/>
      <c r="H3346" s="492"/>
      <c r="I3346" s="493"/>
      <c r="J3346" s="494" t="str">
        <f>IF(I3346="","I열의 환율적용방법 선택",IF(I3346="개별환율", "직접입력 하세요.", IF(OR(I3346="가중평균환율",I3346="송금환율"), "직접입력 하세요.", IF(I3346="원화집행", 1, IF(I3346="월별평균환율(미화)",VLOOKUP(MONTH(A3346),월별평균환율!$B$34:$D$45,2,0), IF(I3346="월별평균환율(현지화)",VLOOKUP(MONTH(A3346),월별평균환율!$B$34:$D$45,3,0)))))))</f>
        <v>I열의 환율적용방법 선택</v>
      </c>
      <c r="K3346" s="495">
        <f t="shared" si="52"/>
        <v>0</v>
      </c>
      <c r="L3346" s="491"/>
      <c r="M3346" s="496"/>
      <c r="N3346" s="496"/>
    </row>
    <row r="3347" spans="1:14" x14ac:dyDescent="0.3">
      <c r="A3347" s="490"/>
      <c r="B3347" s="490"/>
      <c r="C3347" s="673" t="e">
        <f>VLOOKUP(F3347,DB!$D$4:$G$403,4,FALSE)</f>
        <v>#N/A</v>
      </c>
      <c r="D3347" s="674" t="e">
        <f>VLOOKUP(F3347,DB!$D$4:$G$403,3,FALSE)</f>
        <v>#N/A</v>
      </c>
      <c r="E3347" s="675" t="e">
        <f>VLOOKUP(F3347,DB!$D$4:$G$403,2,FALSE)</f>
        <v>#N/A</v>
      </c>
      <c r="F3347" s="491"/>
      <c r="G3347" s="491"/>
      <c r="H3347" s="492"/>
      <c r="I3347" s="493"/>
      <c r="J3347" s="494" t="str">
        <f>IF(I3347="","I열의 환율적용방법 선택",IF(I3347="개별환율", "직접입력 하세요.", IF(OR(I3347="가중평균환율",I3347="송금환율"), "직접입력 하세요.", IF(I3347="원화집행", 1, IF(I3347="월별평균환율(미화)",VLOOKUP(MONTH(A3347),월별평균환율!$B$34:$D$45,2,0), IF(I3347="월별평균환율(현지화)",VLOOKUP(MONTH(A3347),월별평균환율!$B$34:$D$45,3,0)))))))</f>
        <v>I열의 환율적용방법 선택</v>
      </c>
      <c r="K3347" s="495">
        <f t="shared" si="52"/>
        <v>0</v>
      </c>
      <c r="L3347" s="491"/>
      <c r="M3347" s="496"/>
      <c r="N3347" s="496"/>
    </row>
    <row r="3348" spans="1:14" x14ac:dyDescent="0.3">
      <c r="A3348" s="490"/>
      <c r="B3348" s="490"/>
      <c r="C3348" s="673" t="e">
        <f>VLOOKUP(F3348,DB!$D$4:$G$403,4,FALSE)</f>
        <v>#N/A</v>
      </c>
      <c r="D3348" s="674" t="e">
        <f>VLOOKUP(F3348,DB!$D$4:$G$403,3,FALSE)</f>
        <v>#N/A</v>
      </c>
      <c r="E3348" s="675" t="e">
        <f>VLOOKUP(F3348,DB!$D$4:$G$403,2,FALSE)</f>
        <v>#N/A</v>
      </c>
      <c r="F3348" s="491"/>
      <c r="G3348" s="491"/>
      <c r="H3348" s="492"/>
      <c r="I3348" s="493"/>
      <c r="J3348" s="494" t="str">
        <f>IF(I3348="","I열의 환율적용방법 선택",IF(I3348="개별환율", "직접입력 하세요.", IF(OR(I3348="가중평균환율",I3348="송금환율"), "직접입력 하세요.", IF(I3348="원화집행", 1, IF(I3348="월별평균환율(미화)",VLOOKUP(MONTH(A3348),월별평균환율!$B$34:$D$45,2,0), IF(I3348="월별평균환율(현지화)",VLOOKUP(MONTH(A3348),월별평균환율!$B$34:$D$45,3,0)))))))</f>
        <v>I열의 환율적용방법 선택</v>
      </c>
      <c r="K3348" s="495">
        <f t="shared" si="52"/>
        <v>0</v>
      </c>
      <c r="L3348" s="491"/>
      <c r="M3348" s="496"/>
      <c r="N3348" s="496"/>
    </row>
    <row r="3349" spans="1:14" x14ac:dyDescent="0.3">
      <c r="A3349" s="490"/>
      <c r="B3349" s="490"/>
      <c r="C3349" s="673" t="e">
        <f>VLOOKUP(F3349,DB!$D$4:$G$403,4,FALSE)</f>
        <v>#N/A</v>
      </c>
      <c r="D3349" s="674" t="e">
        <f>VLOOKUP(F3349,DB!$D$4:$G$403,3,FALSE)</f>
        <v>#N/A</v>
      </c>
      <c r="E3349" s="675" t="e">
        <f>VLOOKUP(F3349,DB!$D$4:$G$403,2,FALSE)</f>
        <v>#N/A</v>
      </c>
      <c r="F3349" s="491"/>
      <c r="G3349" s="491"/>
      <c r="H3349" s="492"/>
      <c r="I3349" s="493"/>
      <c r="J3349" s="494" t="str">
        <f>IF(I3349="","I열의 환율적용방법 선택",IF(I3349="개별환율", "직접입력 하세요.", IF(OR(I3349="가중평균환율",I3349="송금환율"), "직접입력 하세요.", IF(I3349="원화집행", 1, IF(I3349="월별평균환율(미화)",VLOOKUP(MONTH(A3349),월별평균환율!$B$34:$D$45,2,0), IF(I3349="월별평균환율(현지화)",VLOOKUP(MONTH(A3349),월별평균환율!$B$34:$D$45,3,0)))))))</f>
        <v>I열의 환율적용방법 선택</v>
      </c>
      <c r="K3349" s="495">
        <f t="shared" si="52"/>
        <v>0</v>
      </c>
      <c r="L3349" s="491"/>
      <c r="M3349" s="496"/>
      <c r="N3349" s="496"/>
    </row>
    <row r="3350" spans="1:14" x14ac:dyDescent="0.3">
      <c r="A3350" s="490"/>
      <c r="B3350" s="490"/>
      <c r="C3350" s="673" t="e">
        <f>VLOOKUP(F3350,DB!$D$4:$G$403,4,FALSE)</f>
        <v>#N/A</v>
      </c>
      <c r="D3350" s="674" t="e">
        <f>VLOOKUP(F3350,DB!$D$4:$G$403,3,FALSE)</f>
        <v>#N/A</v>
      </c>
      <c r="E3350" s="675" t="e">
        <f>VLOOKUP(F3350,DB!$D$4:$G$403,2,FALSE)</f>
        <v>#N/A</v>
      </c>
      <c r="F3350" s="491"/>
      <c r="G3350" s="491"/>
      <c r="H3350" s="492"/>
      <c r="I3350" s="493"/>
      <c r="J3350" s="494" t="str">
        <f>IF(I3350="","I열의 환율적용방법 선택",IF(I3350="개별환율", "직접입력 하세요.", IF(OR(I3350="가중평균환율",I3350="송금환율"), "직접입력 하세요.", IF(I3350="원화집행", 1, IF(I3350="월별평균환율(미화)",VLOOKUP(MONTH(A3350),월별평균환율!$B$34:$D$45,2,0), IF(I3350="월별평균환율(현지화)",VLOOKUP(MONTH(A3350),월별평균환율!$B$34:$D$45,3,0)))))))</f>
        <v>I열의 환율적용방법 선택</v>
      </c>
      <c r="K3350" s="495">
        <f t="shared" si="52"/>
        <v>0</v>
      </c>
      <c r="L3350" s="491"/>
      <c r="M3350" s="496"/>
      <c r="N3350" s="496"/>
    </row>
    <row r="3351" spans="1:14" x14ac:dyDescent="0.3">
      <c r="A3351" s="490"/>
      <c r="B3351" s="490"/>
      <c r="C3351" s="673" t="e">
        <f>VLOOKUP(F3351,DB!$D$4:$G$403,4,FALSE)</f>
        <v>#N/A</v>
      </c>
      <c r="D3351" s="674" t="e">
        <f>VLOOKUP(F3351,DB!$D$4:$G$403,3,FALSE)</f>
        <v>#N/A</v>
      </c>
      <c r="E3351" s="675" t="e">
        <f>VLOOKUP(F3351,DB!$D$4:$G$403,2,FALSE)</f>
        <v>#N/A</v>
      </c>
      <c r="F3351" s="491"/>
      <c r="G3351" s="491"/>
      <c r="H3351" s="492"/>
      <c r="I3351" s="493"/>
      <c r="J3351" s="494" t="str">
        <f>IF(I3351="","I열의 환율적용방법 선택",IF(I3351="개별환율", "직접입력 하세요.", IF(OR(I3351="가중평균환율",I3351="송금환율"), "직접입력 하세요.", IF(I3351="원화집행", 1, IF(I3351="월별평균환율(미화)",VLOOKUP(MONTH(A3351),월별평균환율!$B$34:$D$45,2,0), IF(I3351="월별평균환율(현지화)",VLOOKUP(MONTH(A3351),월별평균환율!$B$34:$D$45,3,0)))))))</f>
        <v>I열의 환율적용방법 선택</v>
      </c>
      <c r="K3351" s="495">
        <f t="shared" si="52"/>
        <v>0</v>
      </c>
      <c r="L3351" s="491"/>
      <c r="M3351" s="496"/>
      <c r="N3351" s="496"/>
    </row>
    <row r="3352" spans="1:14" x14ac:dyDescent="0.3">
      <c r="A3352" s="490"/>
      <c r="B3352" s="490"/>
      <c r="C3352" s="673" t="e">
        <f>VLOOKUP(F3352,DB!$D$4:$G$403,4,FALSE)</f>
        <v>#N/A</v>
      </c>
      <c r="D3352" s="674" t="e">
        <f>VLOOKUP(F3352,DB!$D$4:$G$403,3,FALSE)</f>
        <v>#N/A</v>
      </c>
      <c r="E3352" s="675" t="e">
        <f>VLOOKUP(F3352,DB!$D$4:$G$403,2,FALSE)</f>
        <v>#N/A</v>
      </c>
      <c r="F3352" s="491"/>
      <c r="G3352" s="491"/>
      <c r="H3352" s="492"/>
      <c r="I3352" s="493"/>
      <c r="J3352" s="494" t="str">
        <f>IF(I3352="","I열의 환율적용방법 선택",IF(I3352="개별환율", "직접입력 하세요.", IF(OR(I3352="가중평균환율",I3352="송금환율"), "직접입력 하세요.", IF(I3352="원화집행", 1, IF(I3352="월별평균환율(미화)",VLOOKUP(MONTH(A3352),월별평균환율!$B$34:$D$45,2,0), IF(I3352="월별평균환율(현지화)",VLOOKUP(MONTH(A3352),월별평균환율!$B$34:$D$45,3,0)))))))</f>
        <v>I열의 환율적용방법 선택</v>
      </c>
      <c r="K3352" s="495">
        <f t="shared" si="52"/>
        <v>0</v>
      </c>
      <c r="L3352" s="491"/>
      <c r="M3352" s="496"/>
      <c r="N3352" s="496"/>
    </row>
    <row r="3353" spans="1:14" x14ac:dyDescent="0.3">
      <c r="A3353" s="490"/>
      <c r="B3353" s="490"/>
      <c r="C3353" s="673" t="e">
        <f>VLOOKUP(F3353,DB!$D$4:$G$403,4,FALSE)</f>
        <v>#N/A</v>
      </c>
      <c r="D3353" s="674" t="e">
        <f>VLOOKUP(F3353,DB!$D$4:$G$403,3,FALSE)</f>
        <v>#N/A</v>
      </c>
      <c r="E3353" s="675" t="e">
        <f>VLOOKUP(F3353,DB!$D$4:$G$403,2,FALSE)</f>
        <v>#N/A</v>
      </c>
      <c r="F3353" s="491"/>
      <c r="G3353" s="491"/>
      <c r="H3353" s="492"/>
      <c r="I3353" s="493"/>
      <c r="J3353" s="494" t="str">
        <f>IF(I3353="","I열의 환율적용방법 선택",IF(I3353="개별환율", "직접입력 하세요.", IF(OR(I3353="가중평균환율",I3353="송금환율"), "직접입력 하세요.", IF(I3353="원화집행", 1, IF(I3353="월별평균환율(미화)",VLOOKUP(MONTH(A3353),월별평균환율!$B$34:$D$45,2,0), IF(I3353="월별평균환율(현지화)",VLOOKUP(MONTH(A3353),월별평균환율!$B$34:$D$45,3,0)))))))</f>
        <v>I열의 환율적용방법 선택</v>
      </c>
      <c r="K3353" s="495">
        <f t="shared" si="52"/>
        <v>0</v>
      </c>
      <c r="L3353" s="491"/>
      <c r="M3353" s="496"/>
      <c r="N3353" s="496"/>
    </row>
    <row r="3354" spans="1:14" x14ac:dyDescent="0.3">
      <c r="A3354" s="490"/>
      <c r="B3354" s="490"/>
      <c r="C3354" s="673" t="e">
        <f>VLOOKUP(F3354,DB!$D$4:$G$403,4,FALSE)</f>
        <v>#N/A</v>
      </c>
      <c r="D3354" s="674" t="e">
        <f>VLOOKUP(F3354,DB!$D$4:$G$403,3,FALSE)</f>
        <v>#N/A</v>
      </c>
      <c r="E3354" s="675" t="e">
        <f>VLOOKUP(F3354,DB!$D$4:$G$403,2,FALSE)</f>
        <v>#N/A</v>
      </c>
      <c r="F3354" s="491"/>
      <c r="G3354" s="491"/>
      <c r="H3354" s="492"/>
      <c r="I3354" s="493"/>
      <c r="J3354" s="494" t="str">
        <f>IF(I3354="","I열의 환율적용방법 선택",IF(I3354="개별환율", "직접입력 하세요.", IF(OR(I3354="가중평균환율",I3354="송금환율"), "직접입력 하세요.", IF(I3354="원화집행", 1, IF(I3354="월별평균환율(미화)",VLOOKUP(MONTH(A3354),월별평균환율!$B$34:$D$45,2,0), IF(I3354="월별평균환율(현지화)",VLOOKUP(MONTH(A3354),월별평균환율!$B$34:$D$45,3,0)))))))</f>
        <v>I열의 환율적용방법 선택</v>
      </c>
      <c r="K3354" s="495">
        <f t="shared" si="52"/>
        <v>0</v>
      </c>
      <c r="L3354" s="491"/>
      <c r="M3354" s="496"/>
      <c r="N3354" s="496"/>
    </row>
    <row r="3355" spans="1:14" x14ac:dyDescent="0.3">
      <c r="A3355" s="490"/>
      <c r="B3355" s="490"/>
      <c r="C3355" s="673" t="e">
        <f>VLOOKUP(F3355,DB!$D$4:$G$403,4,FALSE)</f>
        <v>#N/A</v>
      </c>
      <c r="D3355" s="674" t="e">
        <f>VLOOKUP(F3355,DB!$D$4:$G$403,3,FALSE)</f>
        <v>#N/A</v>
      </c>
      <c r="E3355" s="675" t="e">
        <f>VLOOKUP(F3355,DB!$D$4:$G$403,2,FALSE)</f>
        <v>#N/A</v>
      </c>
      <c r="F3355" s="491"/>
      <c r="G3355" s="491"/>
      <c r="H3355" s="492"/>
      <c r="I3355" s="493"/>
      <c r="J3355" s="494" t="str">
        <f>IF(I3355="","I열의 환율적용방법 선택",IF(I3355="개별환율", "직접입력 하세요.", IF(OR(I3355="가중평균환율",I3355="송금환율"), "직접입력 하세요.", IF(I3355="원화집행", 1, IF(I3355="월별평균환율(미화)",VLOOKUP(MONTH(A3355),월별평균환율!$B$34:$D$45,2,0), IF(I3355="월별평균환율(현지화)",VLOOKUP(MONTH(A3355),월별평균환율!$B$34:$D$45,3,0)))))))</f>
        <v>I열의 환율적용방법 선택</v>
      </c>
      <c r="K3355" s="495">
        <f t="shared" si="52"/>
        <v>0</v>
      </c>
      <c r="L3355" s="491"/>
      <c r="M3355" s="496"/>
      <c r="N3355" s="496"/>
    </row>
    <row r="3356" spans="1:14" x14ac:dyDescent="0.3">
      <c r="A3356" s="490"/>
      <c r="B3356" s="490"/>
      <c r="C3356" s="673" t="e">
        <f>VLOOKUP(F3356,DB!$D$4:$G$403,4,FALSE)</f>
        <v>#N/A</v>
      </c>
      <c r="D3356" s="674" t="e">
        <f>VLOOKUP(F3356,DB!$D$4:$G$403,3,FALSE)</f>
        <v>#N/A</v>
      </c>
      <c r="E3356" s="675" t="e">
        <f>VLOOKUP(F3356,DB!$D$4:$G$403,2,FALSE)</f>
        <v>#N/A</v>
      </c>
      <c r="F3356" s="491"/>
      <c r="G3356" s="491"/>
      <c r="H3356" s="492"/>
      <c r="I3356" s="493"/>
      <c r="J3356" s="494" t="str">
        <f>IF(I3356="","I열의 환율적용방법 선택",IF(I3356="개별환율", "직접입력 하세요.", IF(OR(I3356="가중평균환율",I3356="송금환율"), "직접입력 하세요.", IF(I3356="원화집행", 1, IF(I3356="월별평균환율(미화)",VLOOKUP(MONTH(A3356),월별평균환율!$B$34:$D$45,2,0), IF(I3356="월별평균환율(현지화)",VLOOKUP(MONTH(A3356),월별평균환율!$B$34:$D$45,3,0)))))))</f>
        <v>I열의 환율적용방법 선택</v>
      </c>
      <c r="K3356" s="495">
        <f t="shared" si="52"/>
        <v>0</v>
      </c>
      <c r="L3356" s="491"/>
      <c r="M3356" s="496"/>
      <c r="N3356" s="496"/>
    </row>
    <row r="3357" spans="1:14" x14ac:dyDescent="0.3">
      <c r="A3357" s="490"/>
      <c r="B3357" s="490"/>
      <c r="C3357" s="673" t="e">
        <f>VLOOKUP(F3357,DB!$D$4:$G$403,4,FALSE)</f>
        <v>#N/A</v>
      </c>
      <c r="D3357" s="674" t="e">
        <f>VLOOKUP(F3357,DB!$D$4:$G$403,3,FALSE)</f>
        <v>#N/A</v>
      </c>
      <c r="E3357" s="675" t="e">
        <f>VLOOKUP(F3357,DB!$D$4:$G$403,2,FALSE)</f>
        <v>#N/A</v>
      </c>
      <c r="F3357" s="491"/>
      <c r="G3357" s="491"/>
      <c r="H3357" s="492"/>
      <c r="I3357" s="493"/>
      <c r="J3357" s="494" t="str">
        <f>IF(I3357="","I열의 환율적용방법 선택",IF(I3357="개별환율", "직접입력 하세요.", IF(OR(I3357="가중평균환율",I3357="송금환율"), "직접입력 하세요.", IF(I3357="원화집행", 1, IF(I3357="월별평균환율(미화)",VLOOKUP(MONTH(A3357),월별평균환율!$B$34:$D$45,2,0), IF(I3357="월별평균환율(현지화)",VLOOKUP(MONTH(A3357),월별평균환율!$B$34:$D$45,3,0)))))))</f>
        <v>I열의 환율적용방법 선택</v>
      </c>
      <c r="K3357" s="495">
        <f t="shared" si="52"/>
        <v>0</v>
      </c>
      <c r="L3357" s="491"/>
      <c r="M3357" s="496"/>
      <c r="N3357" s="496"/>
    </row>
    <row r="3358" spans="1:14" x14ac:dyDescent="0.3">
      <c r="A3358" s="490"/>
      <c r="B3358" s="490"/>
      <c r="C3358" s="673" t="e">
        <f>VLOOKUP(F3358,DB!$D$4:$G$403,4,FALSE)</f>
        <v>#N/A</v>
      </c>
      <c r="D3358" s="674" t="e">
        <f>VLOOKUP(F3358,DB!$D$4:$G$403,3,FALSE)</f>
        <v>#N/A</v>
      </c>
      <c r="E3358" s="675" t="e">
        <f>VLOOKUP(F3358,DB!$D$4:$G$403,2,FALSE)</f>
        <v>#N/A</v>
      </c>
      <c r="F3358" s="491"/>
      <c r="G3358" s="491"/>
      <c r="H3358" s="492"/>
      <c r="I3358" s="493"/>
      <c r="J3358" s="494" t="str">
        <f>IF(I3358="","I열의 환율적용방법 선택",IF(I3358="개별환율", "직접입력 하세요.", IF(OR(I3358="가중평균환율",I3358="송금환율"), "직접입력 하세요.", IF(I3358="원화집행", 1, IF(I3358="월별평균환율(미화)",VLOOKUP(MONTH(A3358),월별평균환율!$B$34:$D$45,2,0), IF(I3358="월별평균환율(현지화)",VLOOKUP(MONTH(A3358),월별평균환율!$B$34:$D$45,3,0)))))))</f>
        <v>I열의 환율적용방법 선택</v>
      </c>
      <c r="K3358" s="495">
        <f t="shared" si="52"/>
        <v>0</v>
      </c>
      <c r="L3358" s="491"/>
      <c r="M3358" s="496"/>
      <c r="N3358" s="496"/>
    </row>
    <row r="3359" spans="1:14" x14ac:dyDescent="0.3">
      <c r="A3359" s="490"/>
      <c r="B3359" s="490"/>
      <c r="C3359" s="673" t="e">
        <f>VLOOKUP(F3359,DB!$D$4:$G$403,4,FALSE)</f>
        <v>#N/A</v>
      </c>
      <c r="D3359" s="674" t="e">
        <f>VLOOKUP(F3359,DB!$D$4:$G$403,3,FALSE)</f>
        <v>#N/A</v>
      </c>
      <c r="E3359" s="675" t="e">
        <f>VLOOKUP(F3359,DB!$D$4:$G$403,2,FALSE)</f>
        <v>#N/A</v>
      </c>
      <c r="F3359" s="491"/>
      <c r="G3359" s="491"/>
      <c r="H3359" s="492"/>
      <c r="I3359" s="493"/>
      <c r="J3359" s="494" t="str">
        <f>IF(I3359="","I열의 환율적용방법 선택",IF(I3359="개별환율", "직접입력 하세요.", IF(OR(I3359="가중평균환율",I3359="송금환율"), "직접입력 하세요.", IF(I3359="원화집행", 1, IF(I3359="월별평균환율(미화)",VLOOKUP(MONTH(A3359),월별평균환율!$B$34:$D$45,2,0), IF(I3359="월별평균환율(현지화)",VLOOKUP(MONTH(A3359),월별평균환율!$B$34:$D$45,3,0)))))))</f>
        <v>I열의 환율적용방법 선택</v>
      </c>
      <c r="K3359" s="495">
        <f t="shared" si="52"/>
        <v>0</v>
      </c>
      <c r="L3359" s="491"/>
      <c r="M3359" s="496"/>
      <c r="N3359" s="496"/>
    </row>
    <row r="3360" spans="1:14" x14ac:dyDescent="0.3">
      <c r="A3360" s="490"/>
      <c r="B3360" s="490"/>
      <c r="C3360" s="673" t="e">
        <f>VLOOKUP(F3360,DB!$D$4:$G$403,4,FALSE)</f>
        <v>#N/A</v>
      </c>
      <c r="D3360" s="674" t="e">
        <f>VLOOKUP(F3360,DB!$D$4:$G$403,3,FALSE)</f>
        <v>#N/A</v>
      </c>
      <c r="E3360" s="675" t="e">
        <f>VLOOKUP(F3360,DB!$D$4:$G$403,2,FALSE)</f>
        <v>#N/A</v>
      </c>
      <c r="F3360" s="491"/>
      <c r="G3360" s="491"/>
      <c r="H3360" s="492"/>
      <c r="I3360" s="493"/>
      <c r="J3360" s="494" t="str">
        <f>IF(I3360="","I열의 환율적용방법 선택",IF(I3360="개별환율", "직접입력 하세요.", IF(OR(I3360="가중평균환율",I3360="송금환율"), "직접입력 하세요.", IF(I3360="원화집행", 1, IF(I3360="월별평균환율(미화)",VLOOKUP(MONTH(A3360),월별평균환율!$B$34:$D$45,2,0), IF(I3360="월별평균환율(현지화)",VLOOKUP(MONTH(A3360),월별평균환율!$B$34:$D$45,3,0)))))))</f>
        <v>I열의 환율적용방법 선택</v>
      </c>
      <c r="K3360" s="495">
        <f t="shared" si="52"/>
        <v>0</v>
      </c>
      <c r="L3360" s="491"/>
      <c r="M3360" s="496"/>
      <c r="N3360" s="496"/>
    </row>
    <row r="3361" spans="1:14" x14ac:dyDescent="0.3">
      <c r="A3361" s="490"/>
      <c r="B3361" s="490"/>
      <c r="C3361" s="673" t="e">
        <f>VLOOKUP(F3361,DB!$D$4:$G$403,4,FALSE)</f>
        <v>#N/A</v>
      </c>
      <c r="D3361" s="674" t="e">
        <f>VLOOKUP(F3361,DB!$D$4:$G$403,3,FALSE)</f>
        <v>#N/A</v>
      </c>
      <c r="E3361" s="675" t="e">
        <f>VLOOKUP(F3361,DB!$D$4:$G$403,2,FALSE)</f>
        <v>#N/A</v>
      </c>
      <c r="F3361" s="491"/>
      <c r="G3361" s="491"/>
      <c r="H3361" s="492"/>
      <c r="I3361" s="493"/>
      <c r="J3361" s="494" t="str">
        <f>IF(I3361="","I열의 환율적용방법 선택",IF(I3361="개별환율", "직접입력 하세요.", IF(OR(I3361="가중평균환율",I3361="송금환율"), "직접입력 하세요.", IF(I3361="원화집행", 1, IF(I3361="월별평균환율(미화)",VLOOKUP(MONTH(A3361),월별평균환율!$B$34:$D$45,2,0), IF(I3361="월별평균환율(현지화)",VLOOKUP(MONTH(A3361),월별평균환율!$B$34:$D$45,3,0)))))))</f>
        <v>I열의 환율적용방법 선택</v>
      </c>
      <c r="K3361" s="495">
        <f t="shared" si="52"/>
        <v>0</v>
      </c>
      <c r="L3361" s="491"/>
      <c r="M3361" s="496"/>
      <c r="N3361" s="496"/>
    </row>
    <row r="3362" spans="1:14" x14ac:dyDescent="0.3">
      <c r="A3362" s="490"/>
      <c r="B3362" s="490"/>
      <c r="C3362" s="673" t="e">
        <f>VLOOKUP(F3362,DB!$D$4:$G$403,4,FALSE)</f>
        <v>#N/A</v>
      </c>
      <c r="D3362" s="674" t="e">
        <f>VLOOKUP(F3362,DB!$D$4:$G$403,3,FALSE)</f>
        <v>#N/A</v>
      </c>
      <c r="E3362" s="675" t="e">
        <f>VLOOKUP(F3362,DB!$D$4:$G$403,2,FALSE)</f>
        <v>#N/A</v>
      </c>
      <c r="F3362" s="491"/>
      <c r="G3362" s="491"/>
      <c r="H3362" s="492"/>
      <c r="I3362" s="493"/>
      <c r="J3362" s="494" t="str">
        <f>IF(I3362="","I열의 환율적용방법 선택",IF(I3362="개별환율", "직접입력 하세요.", IF(OR(I3362="가중평균환율",I3362="송금환율"), "직접입력 하세요.", IF(I3362="원화집행", 1, IF(I3362="월별평균환율(미화)",VLOOKUP(MONTH(A3362),월별평균환율!$B$34:$D$45,2,0), IF(I3362="월별평균환율(현지화)",VLOOKUP(MONTH(A3362),월별평균환율!$B$34:$D$45,3,0)))))))</f>
        <v>I열의 환율적용방법 선택</v>
      </c>
      <c r="K3362" s="495">
        <f t="shared" si="52"/>
        <v>0</v>
      </c>
      <c r="L3362" s="491"/>
      <c r="M3362" s="496"/>
      <c r="N3362" s="496"/>
    </row>
    <row r="3363" spans="1:14" x14ac:dyDescent="0.3">
      <c r="A3363" s="490"/>
      <c r="B3363" s="490"/>
      <c r="C3363" s="673" t="e">
        <f>VLOOKUP(F3363,DB!$D$4:$G$403,4,FALSE)</f>
        <v>#N/A</v>
      </c>
      <c r="D3363" s="674" t="e">
        <f>VLOOKUP(F3363,DB!$D$4:$G$403,3,FALSE)</f>
        <v>#N/A</v>
      </c>
      <c r="E3363" s="675" t="e">
        <f>VLOOKUP(F3363,DB!$D$4:$G$403,2,FALSE)</f>
        <v>#N/A</v>
      </c>
      <c r="F3363" s="491"/>
      <c r="G3363" s="491"/>
      <c r="H3363" s="492"/>
      <c r="I3363" s="493"/>
      <c r="J3363" s="494" t="str">
        <f>IF(I3363="","I열의 환율적용방법 선택",IF(I3363="개별환율", "직접입력 하세요.", IF(OR(I3363="가중평균환율",I3363="송금환율"), "직접입력 하세요.", IF(I3363="원화집행", 1, IF(I3363="월별평균환율(미화)",VLOOKUP(MONTH(A3363),월별평균환율!$B$34:$D$45,2,0), IF(I3363="월별평균환율(현지화)",VLOOKUP(MONTH(A3363),월별평균환율!$B$34:$D$45,3,0)))))))</f>
        <v>I열의 환율적용방법 선택</v>
      </c>
      <c r="K3363" s="495">
        <f t="shared" si="52"/>
        <v>0</v>
      </c>
      <c r="L3363" s="491"/>
      <c r="M3363" s="496"/>
      <c r="N3363" s="496"/>
    </row>
    <row r="3364" spans="1:14" x14ac:dyDescent="0.3">
      <c r="A3364" s="490"/>
      <c r="B3364" s="490"/>
      <c r="C3364" s="673" t="e">
        <f>VLOOKUP(F3364,DB!$D$4:$G$403,4,FALSE)</f>
        <v>#N/A</v>
      </c>
      <c r="D3364" s="674" t="e">
        <f>VLOOKUP(F3364,DB!$D$4:$G$403,3,FALSE)</f>
        <v>#N/A</v>
      </c>
      <c r="E3364" s="675" t="e">
        <f>VLOOKUP(F3364,DB!$D$4:$G$403,2,FALSE)</f>
        <v>#N/A</v>
      </c>
      <c r="F3364" s="491"/>
      <c r="G3364" s="491"/>
      <c r="H3364" s="492"/>
      <c r="I3364" s="493"/>
      <c r="J3364" s="494" t="str">
        <f>IF(I3364="","I열의 환율적용방법 선택",IF(I3364="개별환율", "직접입력 하세요.", IF(OR(I3364="가중평균환율",I3364="송금환율"), "직접입력 하세요.", IF(I3364="원화집행", 1, IF(I3364="월별평균환율(미화)",VLOOKUP(MONTH(A3364),월별평균환율!$B$34:$D$45,2,0), IF(I3364="월별평균환율(현지화)",VLOOKUP(MONTH(A3364),월별평균환율!$B$34:$D$45,3,0)))))))</f>
        <v>I열의 환율적용방법 선택</v>
      </c>
      <c r="K3364" s="495">
        <f t="shared" si="52"/>
        <v>0</v>
      </c>
      <c r="L3364" s="491"/>
      <c r="M3364" s="496"/>
      <c r="N3364" s="496"/>
    </row>
    <row r="3365" spans="1:14" x14ac:dyDescent="0.3">
      <c r="A3365" s="490"/>
      <c r="B3365" s="490"/>
      <c r="C3365" s="673" t="e">
        <f>VLOOKUP(F3365,DB!$D$4:$G$403,4,FALSE)</f>
        <v>#N/A</v>
      </c>
      <c r="D3365" s="674" t="e">
        <f>VLOOKUP(F3365,DB!$D$4:$G$403,3,FALSE)</f>
        <v>#N/A</v>
      </c>
      <c r="E3365" s="675" t="e">
        <f>VLOOKUP(F3365,DB!$D$4:$G$403,2,FALSE)</f>
        <v>#N/A</v>
      </c>
      <c r="F3365" s="491"/>
      <c r="G3365" s="491"/>
      <c r="H3365" s="492"/>
      <c r="I3365" s="493"/>
      <c r="J3365" s="494" t="str">
        <f>IF(I3365="","I열의 환율적용방법 선택",IF(I3365="개별환율", "직접입력 하세요.", IF(OR(I3365="가중평균환율",I3365="송금환율"), "직접입력 하세요.", IF(I3365="원화집행", 1, IF(I3365="월별평균환율(미화)",VLOOKUP(MONTH(A3365),월별평균환율!$B$34:$D$45,2,0), IF(I3365="월별평균환율(현지화)",VLOOKUP(MONTH(A3365),월별평균환율!$B$34:$D$45,3,0)))))))</f>
        <v>I열의 환율적용방법 선택</v>
      </c>
      <c r="K3365" s="495">
        <f t="shared" si="52"/>
        <v>0</v>
      </c>
      <c r="L3365" s="491"/>
      <c r="M3365" s="496"/>
      <c r="N3365" s="496"/>
    </row>
    <row r="3366" spans="1:14" x14ac:dyDescent="0.3">
      <c r="A3366" s="490"/>
      <c r="B3366" s="490"/>
      <c r="C3366" s="673" t="e">
        <f>VLOOKUP(F3366,DB!$D$4:$G$403,4,FALSE)</f>
        <v>#N/A</v>
      </c>
      <c r="D3366" s="674" t="e">
        <f>VLOOKUP(F3366,DB!$D$4:$G$403,3,FALSE)</f>
        <v>#N/A</v>
      </c>
      <c r="E3366" s="675" t="e">
        <f>VLOOKUP(F3366,DB!$D$4:$G$403,2,FALSE)</f>
        <v>#N/A</v>
      </c>
      <c r="F3366" s="491"/>
      <c r="G3366" s="491"/>
      <c r="H3366" s="492"/>
      <c r="I3366" s="493"/>
      <c r="J3366" s="494" t="str">
        <f>IF(I3366="","I열의 환율적용방법 선택",IF(I3366="개별환율", "직접입력 하세요.", IF(OR(I3366="가중평균환율",I3366="송금환율"), "직접입력 하세요.", IF(I3366="원화집행", 1, IF(I3366="월별평균환율(미화)",VLOOKUP(MONTH(A3366),월별평균환율!$B$34:$D$45,2,0), IF(I3366="월별평균환율(현지화)",VLOOKUP(MONTH(A3366),월별평균환율!$B$34:$D$45,3,0)))))))</f>
        <v>I열의 환율적용방법 선택</v>
      </c>
      <c r="K3366" s="495">
        <f t="shared" si="52"/>
        <v>0</v>
      </c>
      <c r="L3366" s="491"/>
      <c r="M3366" s="496"/>
      <c r="N3366" s="496"/>
    </row>
    <row r="3367" spans="1:14" x14ac:dyDescent="0.3">
      <c r="A3367" s="490"/>
      <c r="B3367" s="490"/>
      <c r="C3367" s="673" t="e">
        <f>VLOOKUP(F3367,DB!$D$4:$G$403,4,FALSE)</f>
        <v>#N/A</v>
      </c>
      <c r="D3367" s="674" t="e">
        <f>VLOOKUP(F3367,DB!$D$4:$G$403,3,FALSE)</f>
        <v>#N/A</v>
      </c>
      <c r="E3367" s="675" t="e">
        <f>VLOOKUP(F3367,DB!$D$4:$G$403,2,FALSE)</f>
        <v>#N/A</v>
      </c>
      <c r="F3367" s="491"/>
      <c r="G3367" s="491"/>
      <c r="H3367" s="492"/>
      <c r="I3367" s="493"/>
      <c r="J3367" s="494" t="str">
        <f>IF(I3367="","I열의 환율적용방법 선택",IF(I3367="개별환율", "직접입력 하세요.", IF(OR(I3367="가중평균환율",I3367="송금환율"), "직접입력 하세요.", IF(I3367="원화집행", 1, IF(I3367="월별평균환율(미화)",VLOOKUP(MONTH(A3367),월별평균환율!$B$34:$D$45,2,0), IF(I3367="월별평균환율(현지화)",VLOOKUP(MONTH(A3367),월별평균환율!$B$34:$D$45,3,0)))))))</f>
        <v>I열의 환율적용방법 선택</v>
      </c>
      <c r="K3367" s="495">
        <f t="shared" si="52"/>
        <v>0</v>
      </c>
      <c r="L3367" s="491"/>
      <c r="M3367" s="496"/>
      <c r="N3367" s="496"/>
    </row>
    <row r="3368" spans="1:14" x14ac:dyDescent="0.3">
      <c r="A3368" s="490"/>
      <c r="B3368" s="490"/>
      <c r="C3368" s="673" t="e">
        <f>VLOOKUP(F3368,DB!$D$4:$G$403,4,FALSE)</f>
        <v>#N/A</v>
      </c>
      <c r="D3368" s="674" t="e">
        <f>VLOOKUP(F3368,DB!$D$4:$G$403,3,FALSE)</f>
        <v>#N/A</v>
      </c>
      <c r="E3368" s="675" t="e">
        <f>VLOOKUP(F3368,DB!$D$4:$G$403,2,FALSE)</f>
        <v>#N/A</v>
      </c>
      <c r="F3368" s="491"/>
      <c r="G3368" s="491"/>
      <c r="H3368" s="492"/>
      <c r="I3368" s="493"/>
      <c r="J3368" s="494" t="str">
        <f>IF(I3368="","I열의 환율적용방법 선택",IF(I3368="개별환율", "직접입력 하세요.", IF(OR(I3368="가중평균환율",I3368="송금환율"), "직접입력 하세요.", IF(I3368="원화집행", 1, IF(I3368="월별평균환율(미화)",VLOOKUP(MONTH(A3368),월별평균환율!$B$34:$D$45,2,0), IF(I3368="월별평균환율(현지화)",VLOOKUP(MONTH(A3368),월별평균환율!$B$34:$D$45,3,0)))))))</f>
        <v>I열의 환율적용방법 선택</v>
      </c>
      <c r="K3368" s="495">
        <f t="shared" si="52"/>
        <v>0</v>
      </c>
      <c r="L3368" s="491"/>
      <c r="M3368" s="496"/>
      <c r="N3368" s="496"/>
    </row>
    <row r="3369" spans="1:14" x14ac:dyDescent="0.3">
      <c r="A3369" s="490"/>
      <c r="B3369" s="490"/>
      <c r="C3369" s="673" t="e">
        <f>VLOOKUP(F3369,DB!$D$4:$G$403,4,FALSE)</f>
        <v>#N/A</v>
      </c>
      <c r="D3369" s="674" t="e">
        <f>VLOOKUP(F3369,DB!$D$4:$G$403,3,FALSE)</f>
        <v>#N/A</v>
      </c>
      <c r="E3369" s="675" t="e">
        <f>VLOOKUP(F3369,DB!$D$4:$G$403,2,FALSE)</f>
        <v>#N/A</v>
      </c>
      <c r="F3369" s="491"/>
      <c r="G3369" s="491"/>
      <c r="H3369" s="492"/>
      <c r="I3369" s="493"/>
      <c r="J3369" s="494" t="str">
        <f>IF(I3369="","I열의 환율적용방법 선택",IF(I3369="개별환율", "직접입력 하세요.", IF(OR(I3369="가중평균환율",I3369="송금환율"), "직접입력 하세요.", IF(I3369="원화집행", 1, IF(I3369="월별평균환율(미화)",VLOOKUP(MONTH(A3369),월별평균환율!$B$34:$D$45,2,0), IF(I3369="월별평균환율(현지화)",VLOOKUP(MONTH(A3369),월별평균환율!$B$34:$D$45,3,0)))))))</f>
        <v>I열의 환율적용방법 선택</v>
      </c>
      <c r="K3369" s="495">
        <f t="shared" si="52"/>
        <v>0</v>
      </c>
      <c r="L3369" s="491"/>
      <c r="M3369" s="496"/>
      <c r="N3369" s="496"/>
    </row>
    <row r="3370" spans="1:14" x14ac:dyDescent="0.3">
      <c r="A3370" s="490"/>
      <c r="B3370" s="490"/>
      <c r="C3370" s="673" t="e">
        <f>VLOOKUP(F3370,DB!$D$4:$G$403,4,FALSE)</f>
        <v>#N/A</v>
      </c>
      <c r="D3370" s="674" t="e">
        <f>VLOOKUP(F3370,DB!$D$4:$G$403,3,FALSE)</f>
        <v>#N/A</v>
      </c>
      <c r="E3370" s="675" t="e">
        <f>VLOOKUP(F3370,DB!$D$4:$G$403,2,FALSE)</f>
        <v>#N/A</v>
      </c>
      <c r="F3370" s="491"/>
      <c r="G3370" s="491"/>
      <c r="H3370" s="492"/>
      <c r="I3370" s="493"/>
      <c r="J3370" s="494" t="str">
        <f>IF(I3370="","I열의 환율적용방법 선택",IF(I3370="개별환율", "직접입력 하세요.", IF(OR(I3370="가중평균환율",I3370="송금환율"), "직접입력 하세요.", IF(I3370="원화집행", 1, IF(I3370="월별평균환율(미화)",VLOOKUP(MONTH(A3370),월별평균환율!$B$34:$D$45,2,0), IF(I3370="월별평균환율(현지화)",VLOOKUP(MONTH(A3370),월별평균환율!$B$34:$D$45,3,0)))))))</f>
        <v>I열의 환율적용방법 선택</v>
      </c>
      <c r="K3370" s="495">
        <f t="shared" si="52"/>
        <v>0</v>
      </c>
      <c r="L3370" s="491"/>
      <c r="M3370" s="496"/>
      <c r="N3370" s="496"/>
    </row>
    <row r="3371" spans="1:14" x14ac:dyDescent="0.3">
      <c r="A3371" s="490"/>
      <c r="B3371" s="490"/>
      <c r="C3371" s="673" t="e">
        <f>VLOOKUP(F3371,DB!$D$4:$G$403,4,FALSE)</f>
        <v>#N/A</v>
      </c>
      <c r="D3371" s="674" t="e">
        <f>VLOOKUP(F3371,DB!$D$4:$G$403,3,FALSE)</f>
        <v>#N/A</v>
      </c>
      <c r="E3371" s="675" t="e">
        <f>VLOOKUP(F3371,DB!$D$4:$G$403,2,FALSE)</f>
        <v>#N/A</v>
      </c>
      <c r="F3371" s="491"/>
      <c r="G3371" s="491"/>
      <c r="H3371" s="492"/>
      <c r="I3371" s="493"/>
      <c r="J3371" s="494" t="str">
        <f>IF(I3371="","I열의 환율적용방법 선택",IF(I3371="개별환율", "직접입력 하세요.", IF(OR(I3371="가중평균환율",I3371="송금환율"), "직접입력 하세요.", IF(I3371="원화집행", 1, IF(I3371="월별평균환율(미화)",VLOOKUP(MONTH(A3371),월별평균환율!$B$34:$D$45,2,0), IF(I3371="월별평균환율(현지화)",VLOOKUP(MONTH(A3371),월별평균환율!$B$34:$D$45,3,0)))))))</f>
        <v>I열의 환율적용방법 선택</v>
      </c>
      <c r="K3371" s="495">
        <f t="shared" si="52"/>
        <v>0</v>
      </c>
      <c r="L3371" s="491"/>
      <c r="M3371" s="496"/>
      <c r="N3371" s="496"/>
    </row>
    <row r="3372" spans="1:14" x14ac:dyDescent="0.3">
      <c r="A3372" s="490"/>
      <c r="B3372" s="490"/>
      <c r="C3372" s="673" t="e">
        <f>VLOOKUP(F3372,DB!$D$4:$G$403,4,FALSE)</f>
        <v>#N/A</v>
      </c>
      <c r="D3372" s="674" t="e">
        <f>VLOOKUP(F3372,DB!$D$4:$G$403,3,FALSE)</f>
        <v>#N/A</v>
      </c>
      <c r="E3372" s="675" t="e">
        <f>VLOOKUP(F3372,DB!$D$4:$G$403,2,FALSE)</f>
        <v>#N/A</v>
      </c>
      <c r="F3372" s="491"/>
      <c r="G3372" s="491"/>
      <c r="H3372" s="492"/>
      <c r="I3372" s="493"/>
      <c r="J3372" s="494" t="str">
        <f>IF(I3372="","I열의 환율적용방법 선택",IF(I3372="개별환율", "직접입력 하세요.", IF(OR(I3372="가중평균환율",I3372="송금환율"), "직접입력 하세요.", IF(I3372="원화집행", 1, IF(I3372="월별평균환율(미화)",VLOOKUP(MONTH(A3372),월별평균환율!$B$34:$D$45,2,0), IF(I3372="월별평균환율(현지화)",VLOOKUP(MONTH(A3372),월별평균환율!$B$34:$D$45,3,0)))))))</f>
        <v>I열의 환율적용방법 선택</v>
      </c>
      <c r="K3372" s="495">
        <f t="shared" si="52"/>
        <v>0</v>
      </c>
      <c r="L3372" s="491"/>
      <c r="M3372" s="496"/>
      <c r="N3372" s="496"/>
    </row>
    <row r="3373" spans="1:14" x14ac:dyDescent="0.3">
      <c r="A3373" s="490"/>
      <c r="B3373" s="490"/>
      <c r="C3373" s="673" t="e">
        <f>VLOOKUP(F3373,DB!$D$4:$G$403,4,FALSE)</f>
        <v>#N/A</v>
      </c>
      <c r="D3373" s="674" t="e">
        <f>VLOOKUP(F3373,DB!$D$4:$G$403,3,FALSE)</f>
        <v>#N/A</v>
      </c>
      <c r="E3373" s="675" t="e">
        <f>VLOOKUP(F3373,DB!$D$4:$G$403,2,FALSE)</f>
        <v>#N/A</v>
      </c>
      <c r="F3373" s="491"/>
      <c r="G3373" s="491"/>
      <c r="H3373" s="492"/>
      <c r="I3373" s="493"/>
      <c r="J3373" s="494" t="str">
        <f>IF(I3373="","I열의 환율적용방법 선택",IF(I3373="개별환율", "직접입력 하세요.", IF(OR(I3373="가중평균환율",I3373="송금환율"), "직접입력 하세요.", IF(I3373="원화집행", 1, IF(I3373="월별평균환율(미화)",VLOOKUP(MONTH(A3373),월별평균환율!$B$34:$D$45,2,0), IF(I3373="월별평균환율(현지화)",VLOOKUP(MONTH(A3373),월별평균환율!$B$34:$D$45,3,0)))))))</f>
        <v>I열의 환율적용방법 선택</v>
      </c>
      <c r="K3373" s="495">
        <f t="shared" si="52"/>
        <v>0</v>
      </c>
      <c r="L3373" s="491"/>
      <c r="M3373" s="496"/>
      <c r="N3373" s="496"/>
    </row>
    <row r="3374" spans="1:14" x14ac:dyDescent="0.3">
      <c r="A3374" s="490"/>
      <c r="B3374" s="490"/>
      <c r="C3374" s="673" t="e">
        <f>VLOOKUP(F3374,DB!$D$4:$G$403,4,FALSE)</f>
        <v>#N/A</v>
      </c>
      <c r="D3374" s="674" t="e">
        <f>VLOOKUP(F3374,DB!$D$4:$G$403,3,FALSE)</f>
        <v>#N/A</v>
      </c>
      <c r="E3374" s="675" t="e">
        <f>VLOOKUP(F3374,DB!$D$4:$G$403,2,FALSE)</f>
        <v>#N/A</v>
      </c>
      <c r="F3374" s="491"/>
      <c r="G3374" s="491"/>
      <c r="H3374" s="492"/>
      <c r="I3374" s="493"/>
      <c r="J3374" s="494" t="str">
        <f>IF(I3374="","I열의 환율적용방법 선택",IF(I3374="개별환율", "직접입력 하세요.", IF(OR(I3374="가중평균환율",I3374="송금환율"), "직접입력 하세요.", IF(I3374="원화집행", 1, IF(I3374="월별평균환율(미화)",VLOOKUP(MONTH(A3374),월별평균환율!$B$34:$D$45,2,0), IF(I3374="월별평균환율(현지화)",VLOOKUP(MONTH(A3374),월별평균환율!$B$34:$D$45,3,0)))))))</f>
        <v>I열의 환율적용방법 선택</v>
      </c>
      <c r="K3374" s="495">
        <f t="shared" si="52"/>
        <v>0</v>
      </c>
      <c r="L3374" s="491"/>
      <c r="M3374" s="496"/>
      <c r="N3374" s="496"/>
    </row>
    <row r="3375" spans="1:14" x14ac:dyDescent="0.3">
      <c r="A3375" s="490"/>
      <c r="B3375" s="490"/>
      <c r="C3375" s="673" t="e">
        <f>VLOOKUP(F3375,DB!$D$4:$G$403,4,FALSE)</f>
        <v>#N/A</v>
      </c>
      <c r="D3375" s="674" t="e">
        <f>VLOOKUP(F3375,DB!$D$4:$G$403,3,FALSE)</f>
        <v>#N/A</v>
      </c>
      <c r="E3375" s="675" t="e">
        <f>VLOOKUP(F3375,DB!$D$4:$G$403,2,FALSE)</f>
        <v>#N/A</v>
      </c>
      <c r="F3375" s="491"/>
      <c r="G3375" s="491"/>
      <c r="H3375" s="492"/>
      <c r="I3375" s="493"/>
      <c r="J3375" s="494" t="str">
        <f>IF(I3375="","I열의 환율적용방법 선택",IF(I3375="개별환율", "직접입력 하세요.", IF(OR(I3375="가중평균환율",I3375="송금환율"), "직접입력 하세요.", IF(I3375="원화집행", 1, IF(I3375="월별평균환율(미화)",VLOOKUP(MONTH(A3375),월별평균환율!$B$34:$D$45,2,0), IF(I3375="월별평균환율(현지화)",VLOOKUP(MONTH(A3375),월별평균환율!$B$34:$D$45,3,0)))))))</f>
        <v>I열의 환율적용방법 선택</v>
      </c>
      <c r="K3375" s="495">
        <f t="shared" si="52"/>
        <v>0</v>
      </c>
      <c r="L3375" s="491"/>
      <c r="M3375" s="496"/>
      <c r="N3375" s="496"/>
    </row>
    <row r="3376" spans="1:14" x14ac:dyDescent="0.3">
      <c r="A3376" s="490"/>
      <c r="B3376" s="490"/>
      <c r="C3376" s="673" t="e">
        <f>VLOOKUP(F3376,DB!$D$4:$G$403,4,FALSE)</f>
        <v>#N/A</v>
      </c>
      <c r="D3376" s="674" t="e">
        <f>VLOOKUP(F3376,DB!$D$4:$G$403,3,FALSE)</f>
        <v>#N/A</v>
      </c>
      <c r="E3376" s="675" t="e">
        <f>VLOOKUP(F3376,DB!$D$4:$G$403,2,FALSE)</f>
        <v>#N/A</v>
      </c>
      <c r="F3376" s="491"/>
      <c r="G3376" s="491"/>
      <c r="H3376" s="492"/>
      <c r="I3376" s="493"/>
      <c r="J3376" s="494" t="str">
        <f>IF(I3376="","I열의 환율적용방법 선택",IF(I3376="개별환율", "직접입력 하세요.", IF(OR(I3376="가중평균환율",I3376="송금환율"), "직접입력 하세요.", IF(I3376="원화집행", 1, IF(I3376="월별평균환율(미화)",VLOOKUP(MONTH(A3376),월별평균환율!$B$34:$D$45,2,0), IF(I3376="월별평균환율(현지화)",VLOOKUP(MONTH(A3376),월별평균환율!$B$34:$D$45,3,0)))))))</f>
        <v>I열의 환율적용방법 선택</v>
      </c>
      <c r="K3376" s="495">
        <f t="shared" si="52"/>
        <v>0</v>
      </c>
      <c r="L3376" s="491"/>
      <c r="M3376" s="496"/>
      <c r="N3376" s="496"/>
    </row>
    <row r="3377" spans="1:14" x14ac:dyDescent="0.3">
      <c r="A3377" s="490"/>
      <c r="B3377" s="490"/>
      <c r="C3377" s="673" t="e">
        <f>VLOOKUP(F3377,DB!$D$4:$G$403,4,FALSE)</f>
        <v>#N/A</v>
      </c>
      <c r="D3377" s="674" t="e">
        <f>VLOOKUP(F3377,DB!$D$4:$G$403,3,FALSE)</f>
        <v>#N/A</v>
      </c>
      <c r="E3377" s="675" t="e">
        <f>VLOOKUP(F3377,DB!$D$4:$G$403,2,FALSE)</f>
        <v>#N/A</v>
      </c>
      <c r="F3377" s="491"/>
      <c r="G3377" s="491"/>
      <c r="H3377" s="492"/>
      <c r="I3377" s="493"/>
      <c r="J3377" s="494" t="str">
        <f>IF(I3377="","I열의 환율적용방법 선택",IF(I3377="개별환율", "직접입력 하세요.", IF(OR(I3377="가중평균환율",I3377="송금환율"), "직접입력 하세요.", IF(I3377="원화집행", 1, IF(I3377="월별평균환율(미화)",VLOOKUP(MONTH(A3377),월별평균환율!$B$34:$D$45,2,0), IF(I3377="월별평균환율(현지화)",VLOOKUP(MONTH(A3377),월별평균환율!$B$34:$D$45,3,0)))))))</f>
        <v>I열의 환율적용방법 선택</v>
      </c>
      <c r="K3377" s="495">
        <f t="shared" si="52"/>
        <v>0</v>
      </c>
      <c r="L3377" s="491"/>
      <c r="M3377" s="496"/>
      <c r="N3377" s="496"/>
    </row>
    <row r="3378" spans="1:14" x14ac:dyDescent="0.3">
      <c r="A3378" s="490"/>
      <c r="B3378" s="490"/>
      <c r="C3378" s="673" t="e">
        <f>VLOOKUP(F3378,DB!$D$4:$G$403,4,FALSE)</f>
        <v>#N/A</v>
      </c>
      <c r="D3378" s="674" t="e">
        <f>VLOOKUP(F3378,DB!$D$4:$G$403,3,FALSE)</f>
        <v>#N/A</v>
      </c>
      <c r="E3378" s="675" t="e">
        <f>VLOOKUP(F3378,DB!$D$4:$G$403,2,FALSE)</f>
        <v>#N/A</v>
      </c>
      <c r="F3378" s="491"/>
      <c r="G3378" s="491"/>
      <c r="H3378" s="492"/>
      <c r="I3378" s="493"/>
      <c r="J3378" s="494" t="str">
        <f>IF(I3378="","I열의 환율적용방법 선택",IF(I3378="개별환율", "직접입력 하세요.", IF(OR(I3378="가중평균환율",I3378="송금환율"), "직접입력 하세요.", IF(I3378="원화집행", 1, IF(I3378="월별평균환율(미화)",VLOOKUP(MONTH(A3378),월별평균환율!$B$34:$D$45,2,0), IF(I3378="월별평균환율(현지화)",VLOOKUP(MONTH(A3378),월별평균환율!$B$34:$D$45,3,0)))))))</f>
        <v>I열의 환율적용방법 선택</v>
      </c>
      <c r="K3378" s="495">
        <f t="shared" si="52"/>
        <v>0</v>
      </c>
      <c r="L3378" s="491"/>
      <c r="M3378" s="496"/>
      <c r="N3378" s="496"/>
    </row>
    <row r="3379" spans="1:14" x14ac:dyDescent="0.3">
      <c r="A3379" s="490"/>
      <c r="B3379" s="490"/>
      <c r="C3379" s="673" t="e">
        <f>VLOOKUP(F3379,DB!$D$4:$G$403,4,FALSE)</f>
        <v>#N/A</v>
      </c>
      <c r="D3379" s="674" t="e">
        <f>VLOOKUP(F3379,DB!$D$4:$G$403,3,FALSE)</f>
        <v>#N/A</v>
      </c>
      <c r="E3379" s="675" t="e">
        <f>VLOOKUP(F3379,DB!$D$4:$G$403,2,FALSE)</f>
        <v>#N/A</v>
      </c>
      <c r="F3379" s="491"/>
      <c r="G3379" s="491"/>
      <c r="H3379" s="492"/>
      <c r="I3379" s="493"/>
      <c r="J3379" s="494" t="str">
        <f>IF(I3379="","I열의 환율적용방법 선택",IF(I3379="개별환율", "직접입력 하세요.", IF(OR(I3379="가중평균환율",I3379="송금환율"), "직접입력 하세요.", IF(I3379="원화집행", 1, IF(I3379="월별평균환율(미화)",VLOOKUP(MONTH(A3379),월별평균환율!$B$34:$D$45,2,0), IF(I3379="월별평균환율(현지화)",VLOOKUP(MONTH(A3379),월별평균환율!$B$34:$D$45,3,0)))))))</f>
        <v>I열의 환율적용방법 선택</v>
      </c>
      <c r="K3379" s="495">
        <f t="shared" si="52"/>
        <v>0</v>
      </c>
      <c r="L3379" s="491"/>
      <c r="M3379" s="496"/>
      <c r="N3379" s="496"/>
    </row>
    <row r="3380" spans="1:14" x14ac:dyDescent="0.3">
      <c r="A3380" s="490"/>
      <c r="B3380" s="490"/>
      <c r="C3380" s="673" t="e">
        <f>VLOOKUP(F3380,DB!$D$4:$G$403,4,FALSE)</f>
        <v>#N/A</v>
      </c>
      <c r="D3380" s="674" t="e">
        <f>VLOOKUP(F3380,DB!$D$4:$G$403,3,FALSE)</f>
        <v>#N/A</v>
      </c>
      <c r="E3380" s="675" t="e">
        <f>VLOOKUP(F3380,DB!$D$4:$G$403,2,FALSE)</f>
        <v>#N/A</v>
      </c>
      <c r="F3380" s="491"/>
      <c r="G3380" s="491"/>
      <c r="H3380" s="492"/>
      <c r="I3380" s="493"/>
      <c r="J3380" s="494" t="str">
        <f>IF(I3380="","I열의 환율적용방법 선택",IF(I3380="개별환율", "직접입력 하세요.", IF(OR(I3380="가중평균환율",I3380="송금환율"), "직접입력 하세요.", IF(I3380="원화집행", 1, IF(I3380="월별평균환율(미화)",VLOOKUP(MONTH(A3380),월별평균환율!$B$34:$D$45,2,0), IF(I3380="월별평균환율(현지화)",VLOOKUP(MONTH(A3380),월별평균환율!$B$34:$D$45,3,0)))))))</f>
        <v>I열의 환율적용방법 선택</v>
      </c>
      <c r="K3380" s="495">
        <f t="shared" si="52"/>
        <v>0</v>
      </c>
      <c r="L3380" s="491"/>
      <c r="M3380" s="496"/>
      <c r="N3380" s="496"/>
    </row>
    <row r="3381" spans="1:14" x14ac:dyDescent="0.3">
      <c r="A3381" s="490"/>
      <c r="B3381" s="490"/>
      <c r="C3381" s="673" t="e">
        <f>VLOOKUP(F3381,DB!$D$4:$G$403,4,FALSE)</f>
        <v>#N/A</v>
      </c>
      <c r="D3381" s="674" t="e">
        <f>VLOOKUP(F3381,DB!$D$4:$G$403,3,FALSE)</f>
        <v>#N/A</v>
      </c>
      <c r="E3381" s="675" t="e">
        <f>VLOOKUP(F3381,DB!$D$4:$G$403,2,FALSE)</f>
        <v>#N/A</v>
      </c>
      <c r="F3381" s="491"/>
      <c r="G3381" s="491"/>
      <c r="H3381" s="492"/>
      <c r="I3381" s="493"/>
      <c r="J3381" s="494" t="str">
        <f>IF(I3381="","I열의 환율적용방법 선택",IF(I3381="개별환율", "직접입력 하세요.", IF(OR(I3381="가중평균환율",I3381="송금환율"), "직접입력 하세요.", IF(I3381="원화집행", 1, IF(I3381="월별평균환율(미화)",VLOOKUP(MONTH(A3381),월별평균환율!$B$34:$D$45,2,0), IF(I3381="월별평균환율(현지화)",VLOOKUP(MONTH(A3381),월별평균환율!$B$34:$D$45,3,0)))))))</f>
        <v>I열의 환율적용방법 선택</v>
      </c>
      <c r="K3381" s="495">
        <f t="shared" si="52"/>
        <v>0</v>
      </c>
      <c r="L3381" s="491"/>
      <c r="M3381" s="496"/>
      <c r="N3381" s="496"/>
    </row>
    <row r="3382" spans="1:14" x14ac:dyDescent="0.3">
      <c r="A3382" s="490"/>
      <c r="B3382" s="490"/>
      <c r="C3382" s="673" t="e">
        <f>VLOOKUP(F3382,DB!$D$4:$G$403,4,FALSE)</f>
        <v>#N/A</v>
      </c>
      <c r="D3382" s="674" t="e">
        <f>VLOOKUP(F3382,DB!$D$4:$G$403,3,FALSE)</f>
        <v>#N/A</v>
      </c>
      <c r="E3382" s="675" t="e">
        <f>VLOOKUP(F3382,DB!$D$4:$G$403,2,FALSE)</f>
        <v>#N/A</v>
      </c>
      <c r="F3382" s="491"/>
      <c r="G3382" s="491"/>
      <c r="H3382" s="492"/>
      <c r="I3382" s="493"/>
      <c r="J3382" s="494" t="str">
        <f>IF(I3382="","I열의 환율적용방법 선택",IF(I3382="개별환율", "직접입력 하세요.", IF(OR(I3382="가중평균환율",I3382="송금환율"), "직접입력 하세요.", IF(I3382="원화집행", 1, IF(I3382="월별평균환율(미화)",VLOOKUP(MONTH(A3382),월별평균환율!$B$34:$D$45,2,0), IF(I3382="월별평균환율(현지화)",VLOOKUP(MONTH(A3382),월별평균환율!$B$34:$D$45,3,0)))))))</f>
        <v>I열의 환율적용방법 선택</v>
      </c>
      <c r="K3382" s="495">
        <f t="shared" si="52"/>
        <v>0</v>
      </c>
      <c r="L3382" s="491"/>
      <c r="M3382" s="496"/>
      <c r="N3382" s="496"/>
    </row>
    <row r="3383" spans="1:14" x14ac:dyDescent="0.3">
      <c r="A3383" s="490"/>
      <c r="B3383" s="490"/>
      <c r="C3383" s="673" t="e">
        <f>VLOOKUP(F3383,DB!$D$4:$G$403,4,FALSE)</f>
        <v>#N/A</v>
      </c>
      <c r="D3383" s="674" t="e">
        <f>VLOOKUP(F3383,DB!$D$4:$G$403,3,FALSE)</f>
        <v>#N/A</v>
      </c>
      <c r="E3383" s="675" t="e">
        <f>VLOOKUP(F3383,DB!$D$4:$G$403,2,FALSE)</f>
        <v>#N/A</v>
      </c>
      <c r="F3383" s="491"/>
      <c r="G3383" s="491"/>
      <c r="H3383" s="492"/>
      <c r="I3383" s="493"/>
      <c r="J3383" s="494" t="str">
        <f>IF(I3383="","I열의 환율적용방법 선택",IF(I3383="개별환율", "직접입력 하세요.", IF(OR(I3383="가중평균환율",I3383="송금환율"), "직접입력 하세요.", IF(I3383="원화집행", 1, IF(I3383="월별평균환율(미화)",VLOOKUP(MONTH(A3383),월별평균환율!$B$34:$D$45,2,0), IF(I3383="월별평균환율(현지화)",VLOOKUP(MONTH(A3383),월별평균환율!$B$34:$D$45,3,0)))))))</f>
        <v>I열의 환율적용방법 선택</v>
      </c>
      <c r="K3383" s="495">
        <f t="shared" si="52"/>
        <v>0</v>
      </c>
      <c r="L3383" s="491"/>
      <c r="M3383" s="496"/>
      <c r="N3383" s="496"/>
    </row>
    <row r="3384" spans="1:14" x14ac:dyDescent="0.3">
      <c r="A3384" s="490"/>
      <c r="B3384" s="490"/>
      <c r="C3384" s="673" t="e">
        <f>VLOOKUP(F3384,DB!$D$4:$G$403,4,FALSE)</f>
        <v>#N/A</v>
      </c>
      <c r="D3384" s="674" t="e">
        <f>VLOOKUP(F3384,DB!$D$4:$G$403,3,FALSE)</f>
        <v>#N/A</v>
      </c>
      <c r="E3384" s="675" t="e">
        <f>VLOOKUP(F3384,DB!$D$4:$G$403,2,FALSE)</f>
        <v>#N/A</v>
      </c>
      <c r="F3384" s="491"/>
      <c r="G3384" s="491"/>
      <c r="H3384" s="492"/>
      <c r="I3384" s="493"/>
      <c r="J3384" s="494" t="str">
        <f>IF(I3384="","I열의 환율적용방법 선택",IF(I3384="개별환율", "직접입력 하세요.", IF(OR(I3384="가중평균환율",I3384="송금환율"), "직접입력 하세요.", IF(I3384="원화집행", 1, IF(I3384="월별평균환율(미화)",VLOOKUP(MONTH(A3384),월별평균환율!$B$34:$D$45,2,0), IF(I3384="월별평균환율(현지화)",VLOOKUP(MONTH(A3384),월별평균환율!$B$34:$D$45,3,0)))))))</f>
        <v>I열의 환율적용방법 선택</v>
      </c>
      <c r="K3384" s="495">
        <f t="shared" si="52"/>
        <v>0</v>
      </c>
      <c r="L3384" s="491"/>
      <c r="M3384" s="496"/>
      <c r="N3384" s="496"/>
    </row>
    <row r="3385" spans="1:14" x14ac:dyDescent="0.3">
      <c r="A3385" s="490"/>
      <c r="B3385" s="490"/>
      <c r="C3385" s="673" t="e">
        <f>VLOOKUP(F3385,DB!$D$4:$G$403,4,FALSE)</f>
        <v>#N/A</v>
      </c>
      <c r="D3385" s="674" t="e">
        <f>VLOOKUP(F3385,DB!$D$4:$G$403,3,FALSE)</f>
        <v>#N/A</v>
      </c>
      <c r="E3385" s="675" t="e">
        <f>VLOOKUP(F3385,DB!$D$4:$G$403,2,FALSE)</f>
        <v>#N/A</v>
      </c>
      <c r="F3385" s="491"/>
      <c r="G3385" s="491"/>
      <c r="H3385" s="492"/>
      <c r="I3385" s="493"/>
      <c r="J3385" s="494" t="str">
        <f>IF(I3385="","I열의 환율적용방법 선택",IF(I3385="개별환율", "직접입력 하세요.", IF(OR(I3385="가중평균환율",I3385="송금환율"), "직접입력 하세요.", IF(I3385="원화집행", 1, IF(I3385="월별평균환율(미화)",VLOOKUP(MONTH(A3385),월별평균환율!$B$34:$D$45,2,0), IF(I3385="월별평균환율(현지화)",VLOOKUP(MONTH(A3385),월별평균환율!$B$34:$D$45,3,0)))))))</f>
        <v>I열의 환율적용방법 선택</v>
      </c>
      <c r="K3385" s="495">
        <f t="shared" si="52"/>
        <v>0</v>
      </c>
      <c r="L3385" s="491"/>
      <c r="M3385" s="496"/>
      <c r="N3385" s="496"/>
    </row>
    <row r="3386" spans="1:14" x14ac:dyDescent="0.3">
      <c r="A3386" s="490"/>
      <c r="B3386" s="490"/>
      <c r="C3386" s="673" t="e">
        <f>VLOOKUP(F3386,DB!$D$4:$G$403,4,FALSE)</f>
        <v>#N/A</v>
      </c>
      <c r="D3386" s="674" t="e">
        <f>VLOOKUP(F3386,DB!$D$4:$G$403,3,FALSE)</f>
        <v>#N/A</v>
      </c>
      <c r="E3386" s="675" t="e">
        <f>VLOOKUP(F3386,DB!$D$4:$G$403,2,FALSE)</f>
        <v>#N/A</v>
      </c>
      <c r="F3386" s="491"/>
      <c r="G3386" s="491"/>
      <c r="H3386" s="492"/>
      <c r="I3386" s="493"/>
      <c r="J3386" s="494" t="str">
        <f>IF(I3386="","I열의 환율적용방법 선택",IF(I3386="개별환율", "직접입력 하세요.", IF(OR(I3386="가중평균환율",I3386="송금환율"), "직접입력 하세요.", IF(I3386="원화집행", 1, IF(I3386="월별평균환율(미화)",VLOOKUP(MONTH(A3386),월별평균환율!$B$34:$D$45,2,0), IF(I3386="월별평균환율(현지화)",VLOOKUP(MONTH(A3386),월별평균환율!$B$34:$D$45,3,0)))))))</f>
        <v>I열의 환율적용방법 선택</v>
      </c>
      <c r="K3386" s="495">
        <f t="shared" si="52"/>
        <v>0</v>
      </c>
      <c r="L3386" s="491"/>
      <c r="M3386" s="496"/>
      <c r="N3386" s="496"/>
    </row>
    <row r="3387" spans="1:14" x14ac:dyDescent="0.3">
      <c r="A3387" s="490"/>
      <c r="B3387" s="490"/>
      <c r="C3387" s="673" t="e">
        <f>VLOOKUP(F3387,DB!$D$4:$G$403,4,FALSE)</f>
        <v>#N/A</v>
      </c>
      <c r="D3387" s="674" t="e">
        <f>VLOOKUP(F3387,DB!$D$4:$G$403,3,FALSE)</f>
        <v>#N/A</v>
      </c>
      <c r="E3387" s="675" t="e">
        <f>VLOOKUP(F3387,DB!$D$4:$G$403,2,FALSE)</f>
        <v>#N/A</v>
      </c>
      <c r="F3387" s="491"/>
      <c r="G3387" s="491"/>
      <c r="H3387" s="492"/>
      <c r="I3387" s="493"/>
      <c r="J3387" s="494" t="str">
        <f>IF(I3387="","I열의 환율적용방법 선택",IF(I3387="개별환율", "직접입력 하세요.", IF(OR(I3387="가중평균환율",I3387="송금환율"), "직접입력 하세요.", IF(I3387="원화집행", 1, IF(I3387="월별평균환율(미화)",VLOOKUP(MONTH(A3387),월별평균환율!$B$34:$D$45,2,0), IF(I3387="월별평균환율(현지화)",VLOOKUP(MONTH(A3387),월별평균환율!$B$34:$D$45,3,0)))))))</f>
        <v>I열의 환율적용방법 선택</v>
      </c>
      <c r="K3387" s="495">
        <f t="shared" si="52"/>
        <v>0</v>
      </c>
      <c r="L3387" s="491"/>
      <c r="M3387" s="496"/>
      <c r="N3387" s="496"/>
    </row>
    <row r="3388" spans="1:14" x14ac:dyDescent="0.3">
      <c r="A3388" s="490"/>
      <c r="B3388" s="490"/>
      <c r="C3388" s="673" t="e">
        <f>VLOOKUP(F3388,DB!$D$4:$G$403,4,FALSE)</f>
        <v>#N/A</v>
      </c>
      <c r="D3388" s="674" t="e">
        <f>VLOOKUP(F3388,DB!$D$4:$G$403,3,FALSE)</f>
        <v>#N/A</v>
      </c>
      <c r="E3388" s="675" t="e">
        <f>VLOOKUP(F3388,DB!$D$4:$G$403,2,FALSE)</f>
        <v>#N/A</v>
      </c>
      <c r="F3388" s="491"/>
      <c r="G3388" s="491"/>
      <c r="H3388" s="492"/>
      <c r="I3388" s="493"/>
      <c r="J3388" s="494" t="str">
        <f>IF(I3388="","I열의 환율적용방법 선택",IF(I3388="개별환율", "직접입력 하세요.", IF(OR(I3388="가중평균환율",I3388="송금환율"), "직접입력 하세요.", IF(I3388="원화집행", 1, IF(I3388="월별평균환율(미화)",VLOOKUP(MONTH(A3388),월별평균환율!$B$34:$D$45,2,0), IF(I3388="월별평균환율(현지화)",VLOOKUP(MONTH(A3388),월별평균환율!$B$34:$D$45,3,0)))))))</f>
        <v>I열의 환율적용방법 선택</v>
      </c>
      <c r="K3388" s="495">
        <f t="shared" si="52"/>
        <v>0</v>
      </c>
      <c r="L3388" s="491"/>
      <c r="M3388" s="496"/>
      <c r="N3388" s="496"/>
    </row>
    <row r="3389" spans="1:14" x14ac:dyDescent="0.3">
      <c r="A3389" s="490"/>
      <c r="B3389" s="490"/>
      <c r="C3389" s="673" t="e">
        <f>VLOOKUP(F3389,DB!$D$4:$G$403,4,FALSE)</f>
        <v>#N/A</v>
      </c>
      <c r="D3389" s="674" t="e">
        <f>VLOOKUP(F3389,DB!$D$4:$G$403,3,FALSE)</f>
        <v>#N/A</v>
      </c>
      <c r="E3389" s="675" t="e">
        <f>VLOOKUP(F3389,DB!$D$4:$G$403,2,FALSE)</f>
        <v>#N/A</v>
      </c>
      <c r="F3389" s="491"/>
      <c r="G3389" s="491"/>
      <c r="H3389" s="492"/>
      <c r="I3389" s="493"/>
      <c r="J3389" s="494" t="str">
        <f>IF(I3389="","I열의 환율적용방법 선택",IF(I3389="개별환율", "직접입력 하세요.", IF(OR(I3389="가중평균환율",I3389="송금환율"), "직접입력 하세요.", IF(I3389="원화집행", 1, IF(I3389="월별평균환율(미화)",VLOOKUP(MONTH(A3389),월별평균환율!$B$34:$D$45,2,0), IF(I3389="월별평균환율(현지화)",VLOOKUP(MONTH(A3389),월별평균환율!$B$34:$D$45,3,0)))))))</f>
        <v>I열의 환율적용방법 선택</v>
      </c>
      <c r="K3389" s="495">
        <f t="shared" si="52"/>
        <v>0</v>
      </c>
      <c r="L3389" s="491"/>
      <c r="M3389" s="496"/>
      <c r="N3389" s="496"/>
    </row>
    <row r="3390" spans="1:14" x14ac:dyDescent="0.3">
      <c r="A3390" s="490"/>
      <c r="B3390" s="490"/>
      <c r="C3390" s="673" t="e">
        <f>VLOOKUP(F3390,DB!$D$4:$G$403,4,FALSE)</f>
        <v>#N/A</v>
      </c>
      <c r="D3390" s="674" t="e">
        <f>VLOOKUP(F3390,DB!$D$4:$G$403,3,FALSE)</f>
        <v>#N/A</v>
      </c>
      <c r="E3390" s="675" t="e">
        <f>VLOOKUP(F3390,DB!$D$4:$G$403,2,FALSE)</f>
        <v>#N/A</v>
      </c>
      <c r="F3390" s="491"/>
      <c r="G3390" s="491"/>
      <c r="H3390" s="492"/>
      <c r="I3390" s="493"/>
      <c r="J3390" s="494" t="str">
        <f>IF(I3390="","I열의 환율적용방법 선택",IF(I3390="개별환율", "직접입력 하세요.", IF(OR(I3390="가중평균환율",I3390="송금환율"), "직접입력 하세요.", IF(I3390="원화집행", 1, IF(I3390="월별평균환율(미화)",VLOOKUP(MONTH(A3390),월별평균환율!$B$34:$D$45,2,0), IF(I3390="월별평균환율(현지화)",VLOOKUP(MONTH(A3390),월별평균환율!$B$34:$D$45,3,0)))))))</f>
        <v>I열의 환율적용방법 선택</v>
      </c>
      <c r="K3390" s="495">
        <f t="shared" si="52"/>
        <v>0</v>
      </c>
      <c r="L3390" s="491"/>
      <c r="M3390" s="496"/>
      <c r="N3390" s="496"/>
    </row>
    <row r="3391" spans="1:14" x14ac:dyDescent="0.3">
      <c r="A3391" s="490"/>
      <c r="B3391" s="490"/>
      <c r="C3391" s="673" t="e">
        <f>VLOOKUP(F3391,DB!$D$4:$G$403,4,FALSE)</f>
        <v>#N/A</v>
      </c>
      <c r="D3391" s="674" t="e">
        <f>VLOOKUP(F3391,DB!$D$4:$G$403,3,FALSE)</f>
        <v>#N/A</v>
      </c>
      <c r="E3391" s="675" t="e">
        <f>VLOOKUP(F3391,DB!$D$4:$G$403,2,FALSE)</f>
        <v>#N/A</v>
      </c>
      <c r="F3391" s="491"/>
      <c r="G3391" s="491"/>
      <c r="H3391" s="492"/>
      <c r="I3391" s="493"/>
      <c r="J3391" s="494" t="str">
        <f>IF(I3391="","I열의 환율적용방법 선택",IF(I3391="개별환율", "직접입력 하세요.", IF(OR(I3391="가중평균환율",I3391="송금환율"), "직접입력 하세요.", IF(I3391="원화집행", 1, IF(I3391="월별평균환율(미화)",VLOOKUP(MONTH(A3391),월별평균환율!$B$34:$D$45,2,0), IF(I3391="월별평균환율(현지화)",VLOOKUP(MONTH(A3391),월별평균환율!$B$34:$D$45,3,0)))))))</f>
        <v>I열의 환율적용방법 선택</v>
      </c>
      <c r="K3391" s="495">
        <f t="shared" si="52"/>
        <v>0</v>
      </c>
      <c r="L3391" s="491"/>
      <c r="M3391" s="496"/>
      <c r="N3391" s="496"/>
    </row>
    <row r="3392" spans="1:14" x14ac:dyDescent="0.3">
      <c r="A3392" s="490"/>
      <c r="B3392" s="490"/>
      <c r="C3392" s="673" t="e">
        <f>VLOOKUP(F3392,DB!$D$4:$G$403,4,FALSE)</f>
        <v>#N/A</v>
      </c>
      <c r="D3392" s="674" t="e">
        <f>VLOOKUP(F3392,DB!$D$4:$G$403,3,FALSE)</f>
        <v>#N/A</v>
      </c>
      <c r="E3392" s="675" t="e">
        <f>VLOOKUP(F3392,DB!$D$4:$G$403,2,FALSE)</f>
        <v>#N/A</v>
      </c>
      <c r="F3392" s="491"/>
      <c r="G3392" s="491"/>
      <c r="H3392" s="492"/>
      <c r="I3392" s="493"/>
      <c r="J3392" s="494" t="str">
        <f>IF(I3392="","I열의 환율적용방법 선택",IF(I3392="개별환율", "직접입력 하세요.", IF(OR(I3392="가중평균환율",I3392="송금환율"), "직접입력 하세요.", IF(I3392="원화집행", 1, IF(I3392="월별평균환율(미화)",VLOOKUP(MONTH(A3392),월별평균환율!$B$34:$D$45,2,0), IF(I3392="월별평균환율(현지화)",VLOOKUP(MONTH(A3392),월별평균환율!$B$34:$D$45,3,0)))))))</f>
        <v>I열의 환율적용방법 선택</v>
      </c>
      <c r="K3392" s="495">
        <f t="shared" si="52"/>
        <v>0</v>
      </c>
      <c r="L3392" s="491"/>
      <c r="M3392" s="496"/>
      <c r="N3392" s="496"/>
    </row>
    <row r="3393" spans="1:14" x14ac:dyDescent="0.3">
      <c r="A3393" s="490"/>
      <c r="B3393" s="490"/>
      <c r="C3393" s="673" t="e">
        <f>VLOOKUP(F3393,DB!$D$4:$G$403,4,FALSE)</f>
        <v>#N/A</v>
      </c>
      <c r="D3393" s="674" t="e">
        <f>VLOOKUP(F3393,DB!$D$4:$G$403,3,FALSE)</f>
        <v>#N/A</v>
      </c>
      <c r="E3393" s="675" t="e">
        <f>VLOOKUP(F3393,DB!$D$4:$G$403,2,FALSE)</f>
        <v>#N/A</v>
      </c>
      <c r="F3393" s="491"/>
      <c r="G3393" s="491"/>
      <c r="H3393" s="492"/>
      <c r="I3393" s="493"/>
      <c r="J3393" s="494" t="str">
        <f>IF(I3393="","I열의 환율적용방법 선택",IF(I3393="개별환율", "직접입력 하세요.", IF(OR(I3393="가중평균환율",I3393="송금환율"), "직접입력 하세요.", IF(I3393="원화집행", 1, IF(I3393="월별평균환율(미화)",VLOOKUP(MONTH(A3393),월별평균환율!$B$34:$D$45,2,0), IF(I3393="월별평균환율(현지화)",VLOOKUP(MONTH(A3393),월별평균환율!$B$34:$D$45,3,0)))))))</f>
        <v>I열의 환율적용방법 선택</v>
      </c>
      <c r="K3393" s="495">
        <f t="shared" si="52"/>
        <v>0</v>
      </c>
      <c r="L3393" s="491"/>
      <c r="M3393" s="496"/>
      <c r="N3393" s="496"/>
    </row>
    <row r="3394" spans="1:14" x14ac:dyDescent="0.3">
      <c r="A3394" s="490"/>
      <c r="B3394" s="490"/>
      <c r="C3394" s="673" t="e">
        <f>VLOOKUP(F3394,DB!$D$4:$G$403,4,FALSE)</f>
        <v>#N/A</v>
      </c>
      <c r="D3394" s="674" t="e">
        <f>VLOOKUP(F3394,DB!$D$4:$G$403,3,FALSE)</f>
        <v>#N/A</v>
      </c>
      <c r="E3394" s="675" t="e">
        <f>VLOOKUP(F3394,DB!$D$4:$G$403,2,FALSE)</f>
        <v>#N/A</v>
      </c>
      <c r="F3394" s="491"/>
      <c r="G3394" s="491"/>
      <c r="H3394" s="492"/>
      <c r="I3394" s="493"/>
      <c r="J3394" s="494" t="str">
        <f>IF(I3394="","I열의 환율적용방법 선택",IF(I3394="개별환율", "직접입력 하세요.", IF(OR(I3394="가중평균환율",I3394="송금환율"), "직접입력 하세요.", IF(I3394="원화집행", 1, IF(I3394="월별평균환율(미화)",VLOOKUP(MONTH(A3394),월별평균환율!$B$34:$D$45,2,0), IF(I3394="월별평균환율(현지화)",VLOOKUP(MONTH(A3394),월별평균환율!$B$34:$D$45,3,0)))))))</f>
        <v>I열의 환율적용방법 선택</v>
      </c>
      <c r="K3394" s="495">
        <f t="shared" si="52"/>
        <v>0</v>
      </c>
      <c r="L3394" s="491"/>
      <c r="M3394" s="496"/>
      <c r="N3394" s="496"/>
    </row>
    <row r="3395" spans="1:14" x14ac:dyDescent="0.3">
      <c r="A3395" s="490"/>
      <c r="B3395" s="490"/>
      <c r="C3395" s="673" t="e">
        <f>VLOOKUP(F3395,DB!$D$4:$G$403,4,FALSE)</f>
        <v>#N/A</v>
      </c>
      <c r="D3395" s="674" t="e">
        <f>VLOOKUP(F3395,DB!$D$4:$G$403,3,FALSE)</f>
        <v>#N/A</v>
      </c>
      <c r="E3395" s="675" t="e">
        <f>VLOOKUP(F3395,DB!$D$4:$G$403,2,FALSE)</f>
        <v>#N/A</v>
      </c>
      <c r="F3395" s="491"/>
      <c r="G3395" s="491"/>
      <c r="H3395" s="492"/>
      <c r="I3395" s="493"/>
      <c r="J3395" s="494" t="str">
        <f>IF(I3395="","I열의 환율적용방법 선택",IF(I3395="개별환율", "직접입력 하세요.", IF(OR(I3395="가중평균환율",I3395="송금환율"), "직접입력 하세요.", IF(I3395="원화집행", 1, IF(I3395="월별평균환율(미화)",VLOOKUP(MONTH(A3395),월별평균환율!$B$34:$D$45,2,0), IF(I3395="월별평균환율(현지화)",VLOOKUP(MONTH(A3395),월별평균환율!$B$34:$D$45,3,0)))))))</f>
        <v>I열의 환율적용방법 선택</v>
      </c>
      <c r="K3395" s="495">
        <f t="shared" si="52"/>
        <v>0</v>
      </c>
      <c r="L3395" s="491"/>
      <c r="M3395" s="496"/>
      <c r="N3395" s="496"/>
    </row>
    <row r="3396" spans="1:14" x14ac:dyDescent="0.3">
      <c r="A3396" s="490"/>
      <c r="B3396" s="490"/>
      <c r="C3396" s="673" t="e">
        <f>VLOOKUP(F3396,DB!$D$4:$G$403,4,FALSE)</f>
        <v>#N/A</v>
      </c>
      <c r="D3396" s="674" t="e">
        <f>VLOOKUP(F3396,DB!$D$4:$G$403,3,FALSE)</f>
        <v>#N/A</v>
      </c>
      <c r="E3396" s="675" t="e">
        <f>VLOOKUP(F3396,DB!$D$4:$G$403,2,FALSE)</f>
        <v>#N/A</v>
      </c>
      <c r="F3396" s="491"/>
      <c r="G3396" s="491"/>
      <c r="H3396" s="492"/>
      <c r="I3396" s="493"/>
      <c r="J3396" s="494" t="str">
        <f>IF(I3396="","I열의 환율적용방법 선택",IF(I3396="개별환율", "직접입력 하세요.", IF(OR(I3396="가중평균환율",I3396="송금환율"), "직접입력 하세요.", IF(I3396="원화집행", 1, IF(I3396="월별평균환율(미화)",VLOOKUP(MONTH(A3396),월별평균환율!$B$34:$D$45,2,0), IF(I3396="월별평균환율(현지화)",VLOOKUP(MONTH(A3396),월별평균환율!$B$34:$D$45,3,0)))))))</f>
        <v>I열의 환율적용방법 선택</v>
      </c>
      <c r="K3396" s="495">
        <f t="shared" si="52"/>
        <v>0</v>
      </c>
      <c r="L3396" s="491"/>
      <c r="M3396" s="496"/>
      <c r="N3396" s="496"/>
    </row>
    <row r="3397" spans="1:14" x14ac:dyDescent="0.3">
      <c r="A3397" s="490"/>
      <c r="B3397" s="490"/>
      <c r="C3397" s="673" t="e">
        <f>VLOOKUP(F3397,DB!$D$4:$G$403,4,FALSE)</f>
        <v>#N/A</v>
      </c>
      <c r="D3397" s="674" t="e">
        <f>VLOOKUP(F3397,DB!$D$4:$G$403,3,FALSE)</f>
        <v>#N/A</v>
      </c>
      <c r="E3397" s="675" t="e">
        <f>VLOOKUP(F3397,DB!$D$4:$G$403,2,FALSE)</f>
        <v>#N/A</v>
      </c>
      <c r="F3397" s="491"/>
      <c r="G3397" s="491"/>
      <c r="H3397" s="492"/>
      <c r="I3397" s="493"/>
      <c r="J3397" s="494" t="str">
        <f>IF(I3397="","I열의 환율적용방법 선택",IF(I3397="개별환율", "직접입력 하세요.", IF(OR(I3397="가중평균환율",I3397="송금환율"), "직접입력 하세요.", IF(I3397="원화집행", 1, IF(I3397="월별평균환율(미화)",VLOOKUP(MONTH(A3397),월별평균환율!$B$34:$D$45,2,0), IF(I3397="월별평균환율(현지화)",VLOOKUP(MONTH(A3397),월별평균환율!$B$34:$D$45,3,0)))))))</f>
        <v>I열의 환율적용방법 선택</v>
      </c>
      <c r="K3397" s="495">
        <f t="shared" ref="K3397:K3460" si="53">IFERROR(ROUND(H3397*J3397, 0),0)</f>
        <v>0</v>
      </c>
      <c r="L3397" s="491"/>
      <c r="M3397" s="496"/>
      <c r="N3397" s="496"/>
    </row>
    <row r="3398" spans="1:14" x14ac:dyDescent="0.3">
      <c r="A3398" s="490"/>
      <c r="B3398" s="490"/>
      <c r="C3398" s="673" t="e">
        <f>VLOOKUP(F3398,DB!$D$4:$G$403,4,FALSE)</f>
        <v>#N/A</v>
      </c>
      <c r="D3398" s="674" t="e">
        <f>VLOOKUP(F3398,DB!$D$4:$G$403,3,FALSE)</f>
        <v>#N/A</v>
      </c>
      <c r="E3398" s="675" t="e">
        <f>VLOOKUP(F3398,DB!$D$4:$G$403,2,FALSE)</f>
        <v>#N/A</v>
      </c>
      <c r="F3398" s="491"/>
      <c r="G3398" s="491"/>
      <c r="H3398" s="492"/>
      <c r="I3398" s="493"/>
      <c r="J3398" s="494" t="str">
        <f>IF(I3398="","I열의 환율적용방법 선택",IF(I3398="개별환율", "직접입력 하세요.", IF(OR(I3398="가중평균환율",I3398="송금환율"), "직접입력 하세요.", IF(I3398="원화집행", 1, IF(I3398="월별평균환율(미화)",VLOOKUP(MONTH(A3398),월별평균환율!$B$34:$D$45,2,0), IF(I3398="월별평균환율(현지화)",VLOOKUP(MONTH(A3398),월별평균환율!$B$34:$D$45,3,0)))))))</f>
        <v>I열의 환율적용방법 선택</v>
      </c>
      <c r="K3398" s="495">
        <f t="shared" si="53"/>
        <v>0</v>
      </c>
      <c r="L3398" s="491"/>
      <c r="M3398" s="496"/>
      <c r="N3398" s="496"/>
    </row>
    <row r="3399" spans="1:14" x14ac:dyDescent="0.3">
      <c r="A3399" s="490"/>
      <c r="B3399" s="490"/>
      <c r="C3399" s="673" t="e">
        <f>VLOOKUP(F3399,DB!$D$4:$G$403,4,FALSE)</f>
        <v>#N/A</v>
      </c>
      <c r="D3399" s="674" t="e">
        <f>VLOOKUP(F3399,DB!$D$4:$G$403,3,FALSE)</f>
        <v>#N/A</v>
      </c>
      <c r="E3399" s="675" t="e">
        <f>VLOOKUP(F3399,DB!$D$4:$G$403,2,FALSE)</f>
        <v>#N/A</v>
      </c>
      <c r="F3399" s="491"/>
      <c r="G3399" s="491"/>
      <c r="H3399" s="492"/>
      <c r="I3399" s="493"/>
      <c r="J3399" s="494" t="str">
        <f>IF(I3399="","I열의 환율적용방법 선택",IF(I3399="개별환율", "직접입력 하세요.", IF(OR(I3399="가중평균환율",I3399="송금환율"), "직접입력 하세요.", IF(I3399="원화집행", 1, IF(I3399="월별평균환율(미화)",VLOOKUP(MONTH(A3399),월별평균환율!$B$34:$D$45,2,0), IF(I3399="월별평균환율(현지화)",VLOOKUP(MONTH(A3399),월별평균환율!$B$34:$D$45,3,0)))))))</f>
        <v>I열의 환율적용방법 선택</v>
      </c>
      <c r="K3399" s="495">
        <f t="shared" si="53"/>
        <v>0</v>
      </c>
      <c r="L3399" s="491"/>
      <c r="M3399" s="496"/>
      <c r="N3399" s="496"/>
    </row>
    <row r="3400" spans="1:14" x14ac:dyDescent="0.3">
      <c r="A3400" s="490"/>
      <c r="B3400" s="490"/>
      <c r="C3400" s="673" t="e">
        <f>VLOOKUP(F3400,DB!$D$4:$G$403,4,FALSE)</f>
        <v>#N/A</v>
      </c>
      <c r="D3400" s="674" t="e">
        <f>VLOOKUP(F3400,DB!$D$4:$G$403,3,FALSE)</f>
        <v>#N/A</v>
      </c>
      <c r="E3400" s="675" t="e">
        <f>VLOOKUP(F3400,DB!$D$4:$G$403,2,FALSE)</f>
        <v>#N/A</v>
      </c>
      <c r="F3400" s="491"/>
      <c r="G3400" s="491"/>
      <c r="H3400" s="492"/>
      <c r="I3400" s="493"/>
      <c r="J3400" s="494" t="str">
        <f>IF(I3400="","I열의 환율적용방법 선택",IF(I3400="개별환율", "직접입력 하세요.", IF(OR(I3400="가중평균환율",I3400="송금환율"), "직접입력 하세요.", IF(I3400="원화집행", 1, IF(I3400="월별평균환율(미화)",VLOOKUP(MONTH(A3400),월별평균환율!$B$34:$D$45,2,0), IF(I3400="월별평균환율(현지화)",VLOOKUP(MONTH(A3400),월별평균환율!$B$34:$D$45,3,0)))))))</f>
        <v>I열의 환율적용방법 선택</v>
      </c>
      <c r="K3400" s="495">
        <f t="shared" si="53"/>
        <v>0</v>
      </c>
      <c r="L3400" s="491"/>
      <c r="M3400" s="496"/>
      <c r="N3400" s="496"/>
    </row>
    <row r="3401" spans="1:14" x14ac:dyDescent="0.3">
      <c r="A3401" s="490"/>
      <c r="B3401" s="490"/>
      <c r="C3401" s="673" t="e">
        <f>VLOOKUP(F3401,DB!$D$4:$G$403,4,FALSE)</f>
        <v>#N/A</v>
      </c>
      <c r="D3401" s="674" t="e">
        <f>VLOOKUP(F3401,DB!$D$4:$G$403,3,FALSE)</f>
        <v>#N/A</v>
      </c>
      <c r="E3401" s="675" t="e">
        <f>VLOOKUP(F3401,DB!$D$4:$G$403,2,FALSE)</f>
        <v>#N/A</v>
      </c>
      <c r="F3401" s="491"/>
      <c r="G3401" s="491"/>
      <c r="H3401" s="492"/>
      <c r="I3401" s="493"/>
      <c r="J3401" s="494" t="str">
        <f>IF(I3401="","I열의 환율적용방법 선택",IF(I3401="개별환율", "직접입력 하세요.", IF(OR(I3401="가중평균환율",I3401="송금환율"), "직접입력 하세요.", IF(I3401="원화집행", 1, IF(I3401="월별평균환율(미화)",VLOOKUP(MONTH(A3401),월별평균환율!$B$34:$D$45,2,0), IF(I3401="월별평균환율(현지화)",VLOOKUP(MONTH(A3401),월별평균환율!$B$34:$D$45,3,0)))))))</f>
        <v>I열의 환율적용방법 선택</v>
      </c>
      <c r="K3401" s="495">
        <f t="shared" si="53"/>
        <v>0</v>
      </c>
      <c r="L3401" s="491"/>
      <c r="M3401" s="496"/>
      <c r="N3401" s="496"/>
    </row>
    <row r="3402" spans="1:14" x14ac:dyDescent="0.3">
      <c r="A3402" s="490"/>
      <c r="B3402" s="490"/>
      <c r="C3402" s="673" t="e">
        <f>VLOOKUP(F3402,DB!$D$4:$G$403,4,FALSE)</f>
        <v>#N/A</v>
      </c>
      <c r="D3402" s="674" t="e">
        <f>VLOOKUP(F3402,DB!$D$4:$G$403,3,FALSE)</f>
        <v>#N/A</v>
      </c>
      <c r="E3402" s="675" t="e">
        <f>VLOOKUP(F3402,DB!$D$4:$G$403,2,FALSE)</f>
        <v>#N/A</v>
      </c>
      <c r="F3402" s="491"/>
      <c r="G3402" s="491"/>
      <c r="H3402" s="492"/>
      <c r="I3402" s="493"/>
      <c r="J3402" s="494" t="str">
        <f>IF(I3402="","I열의 환율적용방법 선택",IF(I3402="개별환율", "직접입력 하세요.", IF(OR(I3402="가중평균환율",I3402="송금환율"), "직접입력 하세요.", IF(I3402="원화집행", 1, IF(I3402="월별평균환율(미화)",VLOOKUP(MONTH(A3402),월별평균환율!$B$34:$D$45,2,0), IF(I3402="월별평균환율(현지화)",VLOOKUP(MONTH(A3402),월별평균환율!$B$34:$D$45,3,0)))))))</f>
        <v>I열의 환율적용방법 선택</v>
      </c>
      <c r="K3402" s="495">
        <f t="shared" si="53"/>
        <v>0</v>
      </c>
      <c r="L3402" s="491"/>
      <c r="M3402" s="496"/>
      <c r="N3402" s="496"/>
    </row>
    <row r="3403" spans="1:14" x14ac:dyDescent="0.3">
      <c r="A3403" s="490"/>
      <c r="B3403" s="490"/>
      <c r="C3403" s="673" t="e">
        <f>VLOOKUP(F3403,DB!$D$4:$G$403,4,FALSE)</f>
        <v>#N/A</v>
      </c>
      <c r="D3403" s="674" t="e">
        <f>VLOOKUP(F3403,DB!$D$4:$G$403,3,FALSE)</f>
        <v>#N/A</v>
      </c>
      <c r="E3403" s="675" t="e">
        <f>VLOOKUP(F3403,DB!$D$4:$G$403,2,FALSE)</f>
        <v>#N/A</v>
      </c>
      <c r="F3403" s="491"/>
      <c r="G3403" s="491"/>
      <c r="H3403" s="492"/>
      <c r="I3403" s="493"/>
      <c r="J3403" s="494" t="str">
        <f>IF(I3403="","I열의 환율적용방법 선택",IF(I3403="개별환율", "직접입력 하세요.", IF(OR(I3403="가중평균환율",I3403="송금환율"), "직접입력 하세요.", IF(I3403="원화집행", 1, IF(I3403="월별평균환율(미화)",VLOOKUP(MONTH(A3403),월별평균환율!$B$34:$D$45,2,0), IF(I3403="월별평균환율(현지화)",VLOOKUP(MONTH(A3403),월별평균환율!$B$34:$D$45,3,0)))))))</f>
        <v>I열의 환율적용방법 선택</v>
      </c>
      <c r="K3403" s="495">
        <f t="shared" si="53"/>
        <v>0</v>
      </c>
      <c r="L3403" s="491"/>
      <c r="M3403" s="496"/>
      <c r="N3403" s="496"/>
    </row>
    <row r="3404" spans="1:14" x14ac:dyDescent="0.3">
      <c r="A3404" s="490"/>
      <c r="B3404" s="490"/>
      <c r="C3404" s="673" t="e">
        <f>VLOOKUP(F3404,DB!$D$4:$G$403,4,FALSE)</f>
        <v>#N/A</v>
      </c>
      <c r="D3404" s="674" t="e">
        <f>VLOOKUP(F3404,DB!$D$4:$G$403,3,FALSE)</f>
        <v>#N/A</v>
      </c>
      <c r="E3404" s="675" t="e">
        <f>VLOOKUP(F3404,DB!$D$4:$G$403,2,FALSE)</f>
        <v>#N/A</v>
      </c>
      <c r="F3404" s="491"/>
      <c r="G3404" s="491"/>
      <c r="H3404" s="492"/>
      <c r="I3404" s="493"/>
      <c r="J3404" s="494" t="str">
        <f>IF(I3404="","I열의 환율적용방법 선택",IF(I3404="개별환율", "직접입력 하세요.", IF(OR(I3404="가중평균환율",I3404="송금환율"), "직접입력 하세요.", IF(I3404="원화집행", 1, IF(I3404="월별평균환율(미화)",VLOOKUP(MONTH(A3404),월별평균환율!$B$34:$D$45,2,0), IF(I3404="월별평균환율(현지화)",VLOOKUP(MONTH(A3404),월별평균환율!$B$34:$D$45,3,0)))))))</f>
        <v>I열의 환율적용방법 선택</v>
      </c>
      <c r="K3404" s="495">
        <f t="shared" si="53"/>
        <v>0</v>
      </c>
      <c r="L3404" s="491"/>
      <c r="M3404" s="496"/>
      <c r="N3404" s="496"/>
    </row>
    <row r="3405" spans="1:14" x14ac:dyDescent="0.3">
      <c r="A3405" s="490"/>
      <c r="B3405" s="490"/>
      <c r="C3405" s="673" t="e">
        <f>VLOOKUP(F3405,DB!$D$4:$G$403,4,FALSE)</f>
        <v>#N/A</v>
      </c>
      <c r="D3405" s="674" t="e">
        <f>VLOOKUP(F3405,DB!$D$4:$G$403,3,FALSE)</f>
        <v>#N/A</v>
      </c>
      <c r="E3405" s="675" t="e">
        <f>VLOOKUP(F3405,DB!$D$4:$G$403,2,FALSE)</f>
        <v>#N/A</v>
      </c>
      <c r="F3405" s="491"/>
      <c r="G3405" s="491"/>
      <c r="H3405" s="492"/>
      <c r="I3405" s="493"/>
      <c r="J3405" s="494" t="str">
        <f>IF(I3405="","I열의 환율적용방법 선택",IF(I3405="개별환율", "직접입력 하세요.", IF(OR(I3405="가중평균환율",I3405="송금환율"), "직접입력 하세요.", IF(I3405="원화집행", 1, IF(I3405="월별평균환율(미화)",VLOOKUP(MONTH(A3405),월별평균환율!$B$34:$D$45,2,0), IF(I3405="월별평균환율(현지화)",VLOOKUP(MONTH(A3405),월별평균환율!$B$34:$D$45,3,0)))))))</f>
        <v>I열의 환율적용방법 선택</v>
      </c>
      <c r="K3405" s="495">
        <f t="shared" si="53"/>
        <v>0</v>
      </c>
      <c r="L3405" s="491"/>
      <c r="M3405" s="496"/>
      <c r="N3405" s="496"/>
    </row>
    <row r="3406" spans="1:14" x14ac:dyDescent="0.3">
      <c r="A3406" s="490"/>
      <c r="B3406" s="490"/>
      <c r="C3406" s="673" t="e">
        <f>VLOOKUP(F3406,DB!$D$4:$G$403,4,FALSE)</f>
        <v>#N/A</v>
      </c>
      <c r="D3406" s="674" t="e">
        <f>VLOOKUP(F3406,DB!$D$4:$G$403,3,FALSE)</f>
        <v>#N/A</v>
      </c>
      <c r="E3406" s="675" t="e">
        <f>VLOOKUP(F3406,DB!$D$4:$G$403,2,FALSE)</f>
        <v>#N/A</v>
      </c>
      <c r="F3406" s="491"/>
      <c r="G3406" s="491"/>
      <c r="H3406" s="492"/>
      <c r="I3406" s="493"/>
      <c r="J3406" s="494" t="str">
        <f>IF(I3406="","I열의 환율적용방법 선택",IF(I3406="개별환율", "직접입력 하세요.", IF(OR(I3406="가중평균환율",I3406="송금환율"), "직접입력 하세요.", IF(I3406="원화집행", 1, IF(I3406="월별평균환율(미화)",VLOOKUP(MONTH(A3406),월별평균환율!$B$34:$D$45,2,0), IF(I3406="월별평균환율(현지화)",VLOOKUP(MONTH(A3406),월별평균환율!$B$34:$D$45,3,0)))))))</f>
        <v>I열의 환율적용방법 선택</v>
      </c>
      <c r="K3406" s="495">
        <f t="shared" si="53"/>
        <v>0</v>
      </c>
      <c r="L3406" s="491"/>
      <c r="M3406" s="496"/>
      <c r="N3406" s="496"/>
    </row>
    <row r="3407" spans="1:14" x14ac:dyDescent="0.3">
      <c r="A3407" s="490"/>
      <c r="B3407" s="490"/>
      <c r="C3407" s="673" t="e">
        <f>VLOOKUP(F3407,DB!$D$4:$G$403,4,FALSE)</f>
        <v>#N/A</v>
      </c>
      <c r="D3407" s="674" t="e">
        <f>VLOOKUP(F3407,DB!$D$4:$G$403,3,FALSE)</f>
        <v>#N/A</v>
      </c>
      <c r="E3407" s="675" t="e">
        <f>VLOOKUP(F3407,DB!$D$4:$G$403,2,FALSE)</f>
        <v>#N/A</v>
      </c>
      <c r="F3407" s="491"/>
      <c r="G3407" s="491"/>
      <c r="H3407" s="492"/>
      <c r="I3407" s="493"/>
      <c r="J3407" s="494" t="str">
        <f>IF(I3407="","I열의 환율적용방법 선택",IF(I3407="개별환율", "직접입력 하세요.", IF(OR(I3407="가중평균환율",I3407="송금환율"), "직접입력 하세요.", IF(I3407="원화집행", 1, IF(I3407="월별평균환율(미화)",VLOOKUP(MONTH(A3407),월별평균환율!$B$34:$D$45,2,0), IF(I3407="월별평균환율(현지화)",VLOOKUP(MONTH(A3407),월별평균환율!$B$34:$D$45,3,0)))))))</f>
        <v>I열의 환율적용방법 선택</v>
      </c>
      <c r="K3407" s="495">
        <f t="shared" si="53"/>
        <v>0</v>
      </c>
      <c r="L3407" s="491"/>
      <c r="M3407" s="496"/>
      <c r="N3407" s="496"/>
    </row>
    <row r="3408" spans="1:14" x14ac:dyDescent="0.3">
      <c r="A3408" s="490"/>
      <c r="B3408" s="490"/>
      <c r="C3408" s="673" t="e">
        <f>VLOOKUP(F3408,DB!$D$4:$G$403,4,FALSE)</f>
        <v>#N/A</v>
      </c>
      <c r="D3408" s="674" t="e">
        <f>VLOOKUP(F3408,DB!$D$4:$G$403,3,FALSE)</f>
        <v>#N/A</v>
      </c>
      <c r="E3408" s="675" t="e">
        <f>VLOOKUP(F3408,DB!$D$4:$G$403,2,FALSE)</f>
        <v>#N/A</v>
      </c>
      <c r="F3408" s="491"/>
      <c r="G3408" s="491"/>
      <c r="H3408" s="492"/>
      <c r="I3408" s="493"/>
      <c r="J3408" s="494" t="str">
        <f>IF(I3408="","I열의 환율적용방법 선택",IF(I3408="개별환율", "직접입력 하세요.", IF(OR(I3408="가중평균환율",I3408="송금환율"), "직접입력 하세요.", IF(I3408="원화집행", 1, IF(I3408="월별평균환율(미화)",VLOOKUP(MONTH(A3408),월별평균환율!$B$34:$D$45,2,0), IF(I3408="월별평균환율(현지화)",VLOOKUP(MONTH(A3408),월별평균환율!$B$34:$D$45,3,0)))))))</f>
        <v>I열의 환율적용방법 선택</v>
      </c>
      <c r="K3408" s="495">
        <f t="shared" si="53"/>
        <v>0</v>
      </c>
      <c r="L3408" s="491"/>
      <c r="M3408" s="496"/>
      <c r="N3408" s="496"/>
    </row>
    <row r="3409" spans="1:14" x14ac:dyDescent="0.3">
      <c r="A3409" s="490"/>
      <c r="B3409" s="490"/>
      <c r="C3409" s="673" t="e">
        <f>VLOOKUP(F3409,DB!$D$4:$G$403,4,FALSE)</f>
        <v>#N/A</v>
      </c>
      <c r="D3409" s="674" t="e">
        <f>VLOOKUP(F3409,DB!$D$4:$G$403,3,FALSE)</f>
        <v>#N/A</v>
      </c>
      <c r="E3409" s="675" t="e">
        <f>VLOOKUP(F3409,DB!$D$4:$G$403,2,FALSE)</f>
        <v>#N/A</v>
      </c>
      <c r="F3409" s="491"/>
      <c r="G3409" s="491"/>
      <c r="H3409" s="492"/>
      <c r="I3409" s="493"/>
      <c r="J3409" s="494" t="str">
        <f>IF(I3409="","I열의 환율적용방법 선택",IF(I3409="개별환율", "직접입력 하세요.", IF(OR(I3409="가중평균환율",I3409="송금환율"), "직접입력 하세요.", IF(I3409="원화집행", 1, IF(I3409="월별평균환율(미화)",VLOOKUP(MONTH(A3409),월별평균환율!$B$34:$D$45,2,0), IF(I3409="월별평균환율(현지화)",VLOOKUP(MONTH(A3409),월별평균환율!$B$34:$D$45,3,0)))))))</f>
        <v>I열의 환율적용방법 선택</v>
      </c>
      <c r="K3409" s="495">
        <f t="shared" si="53"/>
        <v>0</v>
      </c>
      <c r="L3409" s="491"/>
      <c r="M3409" s="496"/>
      <c r="N3409" s="496"/>
    </row>
    <row r="3410" spans="1:14" x14ac:dyDescent="0.3">
      <c r="A3410" s="490"/>
      <c r="B3410" s="490"/>
      <c r="C3410" s="673" t="e">
        <f>VLOOKUP(F3410,DB!$D$4:$G$403,4,FALSE)</f>
        <v>#N/A</v>
      </c>
      <c r="D3410" s="674" t="e">
        <f>VLOOKUP(F3410,DB!$D$4:$G$403,3,FALSE)</f>
        <v>#N/A</v>
      </c>
      <c r="E3410" s="675" t="e">
        <f>VLOOKUP(F3410,DB!$D$4:$G$403,2,FALSE)</f>
        <v>#N/A</v>
      </c>
      <c r="F3410" s="491"/>
      <c r="G3410" s="491"/>
      <c r="H3410" s="492"/>
      <c r="I3410" s="493"/>
      <c r="J3410" s="494" t="str">
        <f>IF(I3410="","I열의 환율적용방법 선택",IF(I3410="개별환율", "직접입력 하세요.", IF(OR(I3410="가중평균환율",I3410="송금환율"), "직접입력 하세요.", IF(I3410="원화집행", 1, IF(I3410="월별평균환율(미화)",VLOOKUP(MONTH(A3410),월별평균환율!$B$34:$D$45,2,0), IF(I3410="월별평균환율(현지화)",VLOOKUP(MONTH(A3410),월별평균환율!$B$34:$D$45,3,0)))))))</f>
        <v>I열의 환율적용방법 선택</v>
      </c>
      <c r="K3410" s="495">
        <f t="shared" si="53"/>
        <v>0</v>
      </c>
      <c r="L3410" s="491"/>
      <c r="M3410" s="496"/>
      <c r="N3410" s="496"/>
    </row>
    <row r="3411" spans="1:14" x14ac:dyDescent="0.3">
      <c r="A3411" s="490"/>
      <c r="B3411" s="490"/>
      <c r="C3411" s="673" t="e">
        <f>VLOOKUP(F3411,DB!$D$4:$G$403,4,FALSE)</f>
        <v>#N/A</v>
      </c>
      <c r="D3411" s="674" t="e">
        <f>VLOOKUP(F3411,DB!$D$4:$G$403,3,FALSE)</f>
        <v>#N/A</v>
      </c>
      <c r="E3411" s="675" t="e">
        <f>VLOOKUP(F3411,DB!$D$4:$G$403,2,FALSE)</f>
        <v>#N/A</v>
      </c>
      <c r="F3411" s="491"/>
      <c r="G3411" s="491"/>
      <c r="H3411" s="492"/>
      <c r="I3411" s="493"/>
      <c r="J3411" s="494" t="str">
        <f>IF(I3411="","I열의 환율적용방법 선택",IF(I3411="개별환율", "직접입력 하세요.", IF(OR(I3411="가중평균환율",I3411="송금환율"), "직접입력 하세요.", IF(I3411="원화집행", 1, IF(I3411="월별평균환율(미화)",VLOOKUP(MONTH(A3411),월별평균환율!$B$34:$D$45,2,0), IF(I3411="월별평균환율(현지화)",VLOOKUP(MONTH(A3411),월별평균환율!$B$34:$D$45,3,0)))))))</f>
        <v>I열의 환율적용방법 선택</v>
      </c>
      <c r="K3411" s="495">
        <f t="shared" si="53"/>
        <v>0</v>
      </c>
      <c r="L3411" s="491"/>
      <c r="M3411" s="496"/>
      <c r="N3411" s="496"/>
    </row>
    <row r="3412" spans="1:14" x14ac:dyDescent="0.3">
      <c r="A3412" s="490"/>
      <c r="B3412" s="490"/>
      <c r="C3412" s="673" t="e">
        <f>VLOOKUP(F3412,DB!$D$4:$G$403,4,FALSE)</f>
        <v>#N/A</v>
      </c>
      <c r="D3412" s="674" t="e">
        <f>VLOOKUP(F3412,DB!$D$4:$G$403,3,FALSE)</f>
        <v>#N/A</v>
      </c>
      <c r="E3412" s="675" t="e">
        <f>VLOOKUP(F3412,DB!$D$4:$G$403,2,FALSE)</f>
        <v>#N/A</v>
      </c>
      <c r="F3412" s="491"/>
      <c r="G3412" s="491"/>
      <c r="H3412" s="492"/>
      <c r="I3412" s="493"/>
      <c r="J3412" s="494" t="str">
        <f>IF(I3412="","I열의 환율적용방법 선택",IF(I3412="개별환율", "직접입력 하세요.", IF(OR(I3412="가중평균환율",I3412="송금환율"), "직접입력 하세요.", IF(I3412="원화집행", 1, IF(I3412="월별평균환율(미화)",VLOOKUP(MONTH(A3412),월별평균환율!$B$34:$D$45,2,0), IF(I3412="월별평균환율(현지화)",VLOOKUP(MONTH(A3412),월별평균환율!$B$34:$D$45,3,0)))))))</f>
        <v>I열의 환율적용방법 선택</v>
      </c>
      <c r="K3412" s="495">
        <f t="shared" si="53"/>
        <v>0</v>
      </c>
      <c r="L3412" s="491"/>
      <c r="M3412" s="496"/>
      <c r="N3412" s="496"/>
    </row>
    <row r="3413" spans="1:14" x14ac:dyDescent="0.3">
      <c r="A3413" s="490"/>
      <c r="B3413" s="490"/>
      <c r="C3413" s="673" t="e">
        <f>VLOOKUP(F3413,DB!$D$4:$G$403,4,FALSE)</f>
        <v>#N/A</v>
      </c>
      <c r="D3413" s="674" t="e">
        <f>VLOOKUP(F3413,DB!$D$4:$G$403,3,FALSE)</f>
        <v>#N/A</v>
      </c>
      <c r="E3413" s="675" t="e">
        <f>VLOOKUP(F3413,DB!$D$4:$G$403,2,FALSE)</f>
        <v>#N/A</v>
      </c>
      <c r="F3413" s="491"/>
      <c r="G3413" s="491"/>
      <c r="H3413" s="492"/>
      <c r="I3413" s="493"/>
      <c r="J3413" s="494" t="str">
        <f>IF(I3413="","I열의 환율적용방법 선택",IF(I3413="개별환율", "직접입력 하세요.", IF(OR(I3413="가중평균환율",I3413="송금환율"), "직접입력 하세요.", IF(I3413="원화집행", 1, IF(I3413="월별평균환율(미화)",VLOOKUP(MONTH(A3413),월별평균환율!$B$34:$D$45,2,0), IF(I3413="월별평균환율(현지화)",VLOOKUP(MONTH(A3413),월별평균환율!$B$34:$D$45,3,0)))))))</f>
        <v>I열의 환율적용방법 선택</v>
      </c>
      <c r="K3413" s="495">
        <f t="shared" si="53"/>
        <v>0</v>
      </c>
      <c r="L3413" s="491"/>
      <c r="M3413" s="496"/>
      <c r="N3413" s="496"/>
    </row>
    <row r="3414" spans="1:14" x14ac:dyDescent="0.3">
      <c r="A3414" s="490"/>
      <c r="B3414" s="490"/>
      <c r="C3414" s="673" t="e">
        <f>VLOOKUP(F3414,DB!$D$4:$G$403,4,FALSE)</f>
        <v>#N/A</v>
      </c>
      <c r="D3414" s="674" t="e">
        <f>VLOOKUP(F3414,DB!$D$4:$G$403,3,FALSE)</f>
        <v>#N/A</v>
      </c>
      <c r="E3414" s="675" t="e">
        <f>VLOOKUP(F3414,DB!$D$4:$G$403,2,FALSE)</f>
        <v>#N/A</v>
      </c>
      <c r="F3414" s="491"/>
      <c r="G3414" s="491"/>
      <c r="H3414" s="492"/>
      <c r="I3414" s="493"/>
      <c r="J3414" s="494" t="str">
        <f>IF(I3414="","I열의 환율적용방법 선택",IF(I3414="개별환율", "직접입력 하세요.", IF(OR(I3414="가중평균환율",I3414="송금환율"), "직접입력 하세요.", IF(I3414="원화집행", 1, IF(I3414="월별평균환율(미화)",VLOOKUP(MONTH(A3414),월별평균환율!$B$34:$D$45,2,0), IF(I3414="월별평균환율(현지화)",VLOOKUP(MONTH(A3414),월별평균환율!$B$34:$D$45,3,0)))))))</f>
        <v>I열의 환율적용방법 선택</v>
      </c>
      <c r="K3414" s="495">
        <f t="shared" si="53"/>
        <v>0</v>
      </c>
      <c r="L3414" s="491"/>
      <c r="M3414" s="496"/>
      <c r="N3414" s="496"/>
    </row>
    <row r="3415" spans="1:14" x14ac:dyDescent="0.3">
      <c r="A3415" s="490"/>
      <c r="B3415" s="490"/>
      <c r="C3415" s="673" t="e">
        <f>VLOOKUP(F3415,DB!$D$4:$G$403,4,FALSE)</f>
        <v>#N/A</v>
      </c>
      <c r="D3415" s="674" t="e">
        <f>VLOOKUP(F3415,DB!$D$4:$G$403,3,FALSE)</f>
        <v>#N/A</v>
      </c>
      <c r="E3415" s="675" t="e">
        <f>VLOOKUP(F3415,DB!$D$4:$G$403,2,FALSE)</f>
        <v>#N/A</v>
      </c>
      <c r="F3415" s="491"/>
      <c r="G3415" s="491"/>
      <c r="H3415" s="492"/>
      <c r="I3415" s="493"/>
      <c r="J3415" s="494" t="str">
        <f>IF(I3415="","I열의 환율적용방법 선택",IF(I3415="개별환율", "직접입력 하세요.", IF(OR(I3415="가중평균환율",I3415="송금환율"), "직접입력 하세요.", IF(I3415="원화집행", 1, IF(I3415="월별평균환율(미화)",VLOOKUP(MONTH(A3415),월별평균환율!$B$34:$D$45,2,0), IF(I3415="월별평균환율(현지화)",VLOOKUP(MONTH(A3415),월별평균환율!$B$34:$D$45,3,0)))))))</f>
        <v>I열의 환율적용방법 선택</v>
      </c>
      <c r="K3415" s="495">
        <f t="shared" si="53"/>
        <v>0</v>
      </c>
      <c r="L3415" s="491"/>
      <c r="M3415" s="496"/>
      <c r="N3415" s="496"/>
    </row>
    <row r="3416" spans="1:14" x14ac:dyDescent="0.3">
      <c r="A3416" s="490"/>
      <c r="B3416" s="490"/>
      <c r="C3416" s="673" t="e">
        <f>VLOOKUP(F3416,DB!$D$4:$G$403,4,FALSE)</f>
        <v>#N/A</v>
      </c>
      <c r="D3416" s="674" t="e">
        <f>VLOOKUP(F3416,DB!$D$4:$G$403,3,FALSE)</f>
        <v>#N/A</v>
      </c>
      <c r="E3416" s="675" t="e">
        <f>VLOOKUP(F3416,DB!$D$4:$G$403,2,FALSE)</f>
        <v>#N/A</v>
      </c>
      <c r="F3416" s="491"/>
      <c r="G3416" s="491"/>
      <c r="H3416" s="492"/>
      <c r="I3416" s="493"/>
      <c r="J3416" s="494" t="str">
        <f>IF(I3416="","I열의 환율적용방법 선택",IF(I3416="개별환율", "직접입력 하세요.", IF(OR(I3416="가중평균환율",I3416="송금환율"), "직접입력 하세요.", IF(I3416="원화집행", 1, IF(I3416="월별평균환율(미화)",VLOOKUP(MONTH(A3416),월별평균환율!$B$34:$D$45,2,0), IF(I3416="월별평균환율(현지화)",VLOOKUP(MONTH(A3416),월별평균환율!$B$34:$D$45,3,0)))))))</f>
        <v>I열의 환율적용방법 선택</v>
      </c>
      <c r="K3416" s="495">
        <f t="shared" si="53"/>
        <v>0</v>
      </c>
      <c r="L3416" s="491"/>
      <c r="M3416" s="496"/>
      <c r="N3416" s="496"/>
    </row>
    <row r="3417" spans="1:14" x14ac:dyDescent="0.3">
      <c r="A3417" s="490"/>
      <c r="B3417" s="490"/>
      <c r="C3417" s="673" t="e">
        <f>VLOOKUP(F3417,DB!$D$4:$G$403,4,FALSE)</f>
        <v>#N/A</v>
      </c>
      <c r="D3417" s="674" t="e">
        <f>VLOOKUP(F3417,DB!$D$4:$G$403,3,FALSE)</f>
        <v>#N/A</v>
      </c>
      <c r="E3417" s="675" t="e">
        <f>VLOOKUP(F3417,DB!$D$4:$G$403,2,FALSE)</f>
        <v>#N/A</v>
      </c>
      <c r="F3417" s="491"/>
      <c r="G3417" s="491"/>
      <c r="H3417" s="492"/>
      <c r="I3417" s="493"/>
      <c r="J3417" s="494" t="str">
        <f>IF(I3417="","I열의 환율적용방법 선택",IF(I3417="개별환율", "직접입력 하세요.", IF(OR(I3417="가중평균환율",I3417="송금환율"), "직접입력 하세요.", IF(I3417="원화집행", 1, IF(I3417="월별평균환율(미화)",VLOOKUP(MONTH(A3417),월별평균환율!$B$34:$D$45,2,0), IF(I3417="월별평균환율(현지화)",VLOOKUP(MONTH(A3417),월별평균환율!$B$34:$D$45,3,0)))))))</f>
        <v>I열의 환율적용방법 선택</v>
      </c>
      <c r="K3417" s="495">
        <f t="shared" si="53"/>
        <v>0</v>
      </c>
      <c r="L3417" s="491"/>
      <c r="M3417" s="496"/>
      <c r="N3417" s="496"/>
    </row>
    <row r="3418" spans="1:14" x14ac:dyDescent="0.3">
      <c r="A3418" s="490"/>
      <c r="B3418" s="490"/>
      <c r="C3418" s="673" t="e">
        <f>VLOOKUP(F3418,DB!$D$4:$G$403,4,FALSE)</f>
        <v>#N/A</v>
      </c>
      <c r="D3418" s="674" t="e">
        <f>VLOOKUP(F3418,DB!$D$4:$G$403,3,FALSE)</f>
        <v>#N/A</v>
      </c>
      <c r="E3418" s="675" t="e">
        <f>VLOOKUP(F3418,DB!$D$4:$G$403,2,FALSE)</f>
        <v>#N/A</v>
      </c>
      <c r="F3418" s="491"/>
      <c r="G3418" s="491"/>
      <c r="H3418" s="492"/>
      <c r="I3418" s="493"/>
      <c r="J3418" s="494" t="str">
        <f>IF(I3418="","I열의 환율적용방법 선택",IF(I3418="개별환율", "직접입력 하세요.", IF(OR(I3418="가중평균환율",I3418="송금환율"), "직접입력 하세요.", IF(I3418="원화집행", 1, IF(I3418="월별평균환율(미화)",VLOOKUP(MONTH(A3418),월별평균환율!$B$34:$D$45,2,0), IF(I3418="월별평균환율(현지화)",VLOOKUP(MONTH(A3418),월별평균환율!$B$34:$D$45,3,0)))))))</f>
        <v>I열의 환율적용방법 선택</v>
      </c>
      <c r="K3418" s="495">
        <f t="shared" si="53"/>
        <v>0</v>
      </c>
      <c r="L3418" s="491"/>
      <c r="M3418" s="496"/>
      <c r="N3418" s="496"/>
    </row>
    <row r="3419" spans="1:14" x14ac:dyDescent="0.3">
      <c r="A3419" s="490"/>
      <c r="B3419" s="490"/>
      <c r="C3419" s="673" t="e">
        <f>VLOOKUP(F3419,DB!$D$4:$G$403,4,FALSE)</f>
        <v>#N/A</v>
      </c>
      <c r="D3419" s="674" t="e">
        <f>VLOOKUP(F3419,DB!$D$4:$G$403,3,FALSE)</f>
        <v>#N/A</v>
      </c>
      <c r="E3419" s="675" t="e">
        <f>VLOOKUP(F3419,DB!$D$4:$G$403,2,FALSE)</f>
        <v>#N/A</v>
      </c>
      <c r="F3419" s="491"/>
      <c r="G3419" s="491"/>
      <c r="H3419" s="492"/>
      <c r="I3419" s="493"/>
      <c r="J3419" s="494" t="str">
        <f>IF(I3419="","I열의 환율적용방법 선택",IF(I3419="개별환율", "직접입력 하세요.", IF(OR(I3419="가중평균환율",I3419="송금환율"), "직접입력 하세요.", IF(I3419="원화집행", 1, IF(I3419="월별평균환율(미화)",VLOOKUP(MONTH(A3419),월별평균환율!$B$34:$D$45,2,0), IF(I3419="월별평균환율(현지화)",VLOOKUP(MONTH(A3419),월별평균환율!$B$34:$D$45,3,0)))))))</f>
        <v>I열의 환율적용방법 선택</v>
      </c>
      <c r="K3419" s="495">
        <f t="shared" si="53"/>
        <v>0</v>
      </c>
      <c r="L3419" s="491"/>
      <c r="M3419" s="496"/>
      <c r="N3419" s="496"/>
    </row>
    <row r="3420" spans="1:14" x14ac:dyDescent="0.3">
      <c r="A3420" s="490"/>
      <c r="B3420" s="490"/>
      <c r="C3420" s="673" t="e">
        <f>VLOOKUP(F3420,DB!$D$4:$G$403,4,FALSE)</f>
        <v>#N/A</v>
      </c>
      <c r="D3420" s="674" t="e">
        <f>VLOOKUP(F3420,DB!$D$4:$G$403,3,FALSE)</f>
        <v>#N/A</v>
      </c>
      <c r="E3420" s="675" t="e">
        <f>VLOOKUP(F3420,DB!$D$4:$G$403,2,FALSE)</f>
        <v>#N/A</v>
      </c>
      <c r="F3420" s="491"/>
      <c r="G3420" s="491"/>
      <c r="H3420" s="492"/>
      <c r="I3420" s="493"/>
      <c r="J3420" s="494" t="str">
        <f>IF(I3420="","I열의 환율적용방법 선택",IF(I3420="개별환율", "직접입력 하세요.", IF(OR(I3420="가중평균환율",I3420="송금환율"), "직접입력 하세요.", IF(I3420="원화집행", 1, IF(I3420="월별평균환율(미화)",VLOOKUP(MONTH(A3420),월별평균환율!$B$34:$D$45,2,0), IF(I3420="월별평균환율(현지화)",VLOOKUP(MONTH(A3420),월별평균환율!$B$34:$D$45,3,0)))))))</f>
        <v>I열의 환율적용방법 선택</v>
      </c>
      <c r="K3420" s="495">
        <f t="shared" si="53"/>
        <v>0</v>
      </c>
      <c r="L3420" s="491"/>
      <c r="M3420" s="496"/>
      <c r="N3420" s="496"/>
    </row>
    <row r="3421" spans="1:14" x14ac:dyDescent="0.3">
      <c r="A3421" s="490"/>
      <c r="B3421" s="490"/>
      <c r="C3421" s="673" t="e">
        <f>VLOOKUP(F3421,DB!$D$4:$G$403,4,FALSE)</f>
        <v>#N/A</v>
      </c>
      <c r="D3421" s="674" t="e">
        <f>VLOOKUP(F3421,DB!$D$4:$G$403,3,FALSE)</f>
        <v>#N/A</v>
      </c>
      <c r="E3421" s="675" t="e">
        <f>VLOOKUP(F3421,DB!$D$4:$G$403,2,FALSE)</f>
        <v>#N/A</v>
      </c>
      <c r="F3421" s="491"/>
      <c r="G3421" s="491"/>
      <c r="H3421" s="492"/>
      <c r="I3421" s="493"/>
      <c r="J3421" s="494" t="str">
        <f>IF(I3421="","I열의 환율적용방법 선택",IF(I3421="개별환율", "직접입력 하세요.", IF(OR(I3421="가중평균환율",I3421="송금환율"), "직접입력 하세요.", IF(I3421="원화집행", 1, IF(I3421="월별평균환율(미화)",VLOOKUP(MONTH(A3421),월별평균환율!$B$34:$D$45,2,0), IF(I3421="월별평균환율(현지화)",VLOOKUP(MONTH(A3421),월별평균환율!$B$34:$D$45,3,0)))))))</f>
        <v>I열의 환율적용방법 선택</v>
      </c>
      <c r="K3421" s="495">
        <f t="shared" si="53"/>
        <v>0</v>
      </c>
      <c r="L3421" s="491"/>
      <c r="M3421" s="496"/>
      <c r="N3421" s="496"/>
    </row>
    <row r="3422" spans="1:14" x14ac:dyDescent="0.3">
      <c r="A3422" s="490"/>
      <c r="B3422" s="490"/>
      <c r="C3422" s="673" t="e">
        <f>VLOOKUP(F3422,DB!$D$4:$G$403,4,FALSE)</f>
        <v>#N/A</v>
      </c>
      <c r="D3422" s="674" t="e">
        <f>VLOOKUP(F3422,DB!$D$4:$G$403,3,FALSE)</f>
        <v>#N/A</v>
      </c>
      <c r="E3422" s="675" t="e">
        <f>VLOOKUP(F3422,DB!$D$4:$G$403,2,FALSE)</f>
        <v>#N/A</v>
      </c>
      <c r="F3422" s="491"/>
      <c r="G3422" s="491"/>
      <c r="H3422" s="492"/>
      <c r="I3422" s="493"/>
      <c r="J3422" s="494" t="str">
        <f>IF(I3422="","I열의 환율적용방법 선택",IF(I3422="개별환율", "직접입력 하세요.", IF(OR(I3422="가중평균환율",I3422="송금환율"), "직접입력 하세요.", IF(I3422="원화집행", 1, IF(I3422="월별평균환율(미화)",VLOOKUP(MONTH(A3422),월별평균환율!$B$34:$D$45,2,0), IF(I3422="월별평균환율(현지화)",VLOOKUP(MONTH(A3422),월별평균환율!$B$34:$D$45,3,0)))))))</f>
        <v>I열의 환율적용방법 선택</v>
      </c>
      <c r="K3422" s="495">
        <f t="shared" si="53"/>
        <v>0</v>
      </c>
      <c r="L3422" s="491"/>
      <c r="M3422" s="496"/>
      <c r="N3422" s="496"/>
    </row>
    <row r="3423" spans="1:14" x14ac:dyDescent="0.3">
      <c r="A3423" s="490"/>
      <c r="B3423" s="490"/>
      <c r="C3423" s="673" t="e">
        <f>VLOOKUP(F3423,DB!$D$4:$G$403,4,FALSE)</f>
        <v>#N/A</v>
      </c>
      <c r="D3423" s="674" t="e">
        <f>VLOOKUP(F3423,DB!$D$4:$G$403,3,FALSE)</f>
        <v>#N/A</v>
      </c>
      <c r="E3423" s="675" t="e">
        <f>VLOOKUP(F3423,DB!$D$4:$G$403,2,FALSE)</f>
        <v>#N/A</v>
      </c>
      <c r="F3423" s="491"/>
      <c r="G3423" s="491"/>
      <c r="H3423" s="492"/>
      <c r="I3423" s="493"/>
      <c r="J3423" s="494" t="str">
        <f>IF(I3423="","I열의 환율적용방법 선택",IF(I3423="개별환율", "직접입력 하세요.", IF(OR(I3423="가중평균환율",I3423="송금환율"), "직접입력 하세요.", IF(I3423="원화집행", 1, IF(I3423="월별평균환율(미화)",VLOOKUP(MONTH(A3423),월별평균환율!$B$34:$D$45,2,0), IF(I3423="월별평균환율(현지화)",VLOOKUP(MONTH(A3423),월별평균환율!$B$34:$D$45,3,0)))))))</f>
        <v>I열의 환율적용방법 선택</v>
      </c>
      <c r="K3423" s="495">
        <f t="shared" si="53"/>
        <v>0</v>
      </c>
      <c r="L3423" s="491"/>
      <c r="M3423" s="496"/>
      <c r="N3423" s="496"/>
    </row>
    <row r="3424" spans="1:14" x14ac:dyDescent="0.3">
      <c r="A3424" s="490"/>
      <c r="B3424" s="490"/>
      <c r="C3424" s="673" t="e">
        <f>VLOOKUP(F3424,DB!$D$4:$G$403,4,FALSE)</f>
        <v>#N/A</v>
      </c>
      <c r="D3424" s="674" t="e">
        <f>VLOOKUP(F3424,DB!$D$4:$G$403,3,FALSE)</f>
        <v>#N/A</v>
      </c>
      <c r="E3424" s="675" t="e">
        <f>VLOOKUP(F3424,DB!$D$4:$G$403,2,FALSE)</f>
        <v>#N/A</v>
      </c>
      <c r="F3424" s="491"/>
      <c r="G3424" s="491"/>
      <c r="H3424" s="492"/>
      <c r="I3424" s="493"/>
      <c r="J3424" s="494" t="str">
        <f>IF(I3424="","I열의 환율적용방법 선택",IF(I3424="개별환율", "직접입력 하세요.", IF(OR(I3424="가중평균환율",I3424="송금환율"), "직접입력 하세요.", IF(I3424="원화집행", 1, IF(I3424="월별평균환율(미화)",VLOOKUP(MONTH(A3424),월별평균환율!$B$34:$D$45,2,0), IF(I3424="월별평균환율(현지화)",VLOOKUP(MONTH(A3424),월별평균환율!$B$34:$D$45,3,0)))))))</f>
        <v>I열의 환율적용방법 선택</v>
      </c>
      <c r="K3424" s="495">
        <f t="shared" si="53"/>
        <v>0</v>
      </c>
      <c r="L3424" s="491"/>
      <c r="M3424" s="496"/>
      <c r="N3424" s="496"/>
    </row>
    <row r="3425" spans="1:14" x14ac:dyDescent="0.3">
      <c r="A3425" s="490"/>
      <c r="B3425" s="490"/>
      <c r="C3425" s="673" t="e">
        <f>VLOOKUP(F3425,DB!$D$4:$G$403,4,FALSE)</f>
        <v>#N/A</v>
      </c>
      <c r="D3425" s="674" t="e">
        <f>VLOOKUP(F3425,DB!$D$4:$G$403,3,FALSE)</f>
        <v>#N/A</v>
      </c>
      <c r="E3425" s="675" t="e">
        <f>VLOOKUP(F3425,DB!$D$4:$G$403,2,FALSE)</f>
        <v>#N/A</v>
      </c>
      <c r="F3425" s="491"/>
      <c r="G3425" s="491"/>
      <c r="H3425" s="492"/>
      <c r="I3425" s="493"/>
      <c r="J3425" s="494" t="str">
        <f>IF(I3425="","I열의 환율적용방법 선택",IF(I3425="개별환율", "직접입력 하세요.", IF(OR(I3425="가중평균환율",I3425="송금환율"), "직접입력 하세요.", IF(I3425="원화집행", 1, IF(I3425="월별평균환율(미화)",VLOOKUP(MONTH(A3425),월별평균환율!$B$34:$D$45,2,0), IF(I3425="월별평균환율(현지화)",VLOOKUP(MONTH(A3425),월별평균환율!$B$34:$D$45,3,0)))))))</f>
        <v>I열의 환율적용방법 선택</v>
      </c>
      <c r="K3425" s="495">
        <f t="shared" si="53"/>
        <v>0</v>
      </c>
      <c r="L3425" s="491"/>
      <c r="M3425" s="496"/>
      <c r="N3425" s="496"/>
    </row>
    <row r="3426" spans="1:14" x14ac:dyDescent="0.3">
      <c r="A3426" s="490"/>
      <c r="B3426" s="490"/>
      <c r="C3426" s="673" t="e">
        <f>VLOOKUP(F3426,DB!$D$4:$G$403,4,FALSE)</f>
        <v>#N/A</v>
      </c>
      <c r="D3426" s="674" t="e">
        <f>VLOOKUP(F3426,DB!$D$4:$G$403,3,FALSE)</f>
        <v>#N/A</v>
      </c>
      <c r="E3426" s="675" t="e">
        <f>VLOOKUP(F3426,DB!$D$4:$G$403,2,FALSE)</f>
        <v>#N/A</v>
      </c>
      <c r="F3426" s="491"/>
      <c r="G3426" s="491"/>
      <c r="H3426" s="492"/>
      <c r="I3426" s="493"/>
      <c r="J3426" s="494" t="str">
        <f>IF(I3426="","I열의 환율적용방법 선택",IF(I3426="개별환율", "직접입력 하세요.", IF(OR(I3426="가중평균환율",I3426="송금환율"), "직접입력 하세요.", IF(I3426="원화집행", 1, IF(I3426="월별평균환율(미화)",VLOOKUP(MONTH(A3426),월별평균환율!$B$34:$D$45,2,0), IF(I3426="월별평균환율(현지화)",VLOOKUP(MONTH(A3426),월별평균환율!$B$34:$D$45,3,0)))))))</f>
        <v>I열의 환율적용방법 선택</v>
      </c>
      <c r="K3426" s="495">
        <f t="shared" si="53"/>
        <v>0</v>
      </c>
      <c r="L3426" s="491"/>
      <c r="M3426" s="496"/>
      <c r="N3426" s="496"/>
    </row>
    <row r="3427" spans="1:14" x14ac:dyDescent="0.3">
      <c r="A3427" s="490"/>
      <c r="B3427" s="490"/>
      <c r="C3427" s="673" t="e">
        <f>VLOOKUP(F3427,DB!$D$4:$G$403,4,FALSE)</f>
        <v>#N/A</v>
      </c>
      <c r="D3427" s="674" t="e">
        <f>VLOOKUP(F3427,DB!$D$4:$G$403,3,FALSE)</f>
        <v>#N/A</v>
      </c>
      <c r="E3427" s="675" t="e">
        <f>VLOOKUP(F3427,DB!$D$4:$G$403,2,FALSE)</f>
        <v>#N/A</v>
      </c>
      <c r="F3427" s="491"/>
      <c r="G3427" s="491"/>
      <c r="H3427" s="492"/>
      <c r="I3427" s="493"/>
      <c r="J3427" s="494" t="str">
        <f>IF(I3427="","I열의 환율적용방법 선택",IF(I3427="개별환율", "직접입력 하세요.", IF(OR(I3427="가중평균환율",I3427="송금환율"), "직접입력 하세요.", IF(I3427="원화집행", 1, IF(I3427="월별평균환율(미화)",VLOOKUP(MONTH(A3427),월별평균환율!$B$34:$D$45,2,0), IF(I3427="월별평균환율(현지화)",VLOOKUP(MONTH(A3427),월별평균환율!$B$34:$D$45,3,0)))))))</f>
        <v>I열의 환율적용방법 선택</v>
      </c>
      <c r="K3427" s="495">
        <f t="shared" si="53"/>
        <v>0</v>
      </c>
      <c r="L3427" s="491"/>
      <c r="M3427" s="496"/>
      <c r="N3427" s="496"/>
    </row>
    <row r="3428" spans="1:14" x14ac:dyDescent="0.3">
      <c r="A3428" s="490"/>
      <c r="B3428" s="490"/>
      <c r="C3428" s="673" t="e">
        <f>VLOOKUP(F3428,DB!$D$4:$G$403,4,FALSE)</f>
        <v>#N/A</v>
      </c>
      <c r="D3428" s="674" t="e">
        <f>VLOOKUP(F3428,DB!$D$4:$G$403,3,FALSE)</f>
        <v>#N/A</v>
      </c>
      <c r="E3428" s="675" t="e">
        <f>VLOOKUP(F3428,DB!$D$4:$G$403,2,FALSE)</f>
        <v>#N/A</v>
      </c>
      <c r="F3428" s="491"/>
      <c r="G3428" s="491"/>
      <c r="H3428" s="492"/>
      <c r="I3428" s="493"/>
      <c r="J3428" s="494" t="str">
        <f>IF(I3428="","I열의 환율적용방법 선택",IF(I3428="개별환율", "직접입력 하세요.", IF(OR(I3428="가중평균환율",I3428="송금환율"), "직접입력 하세요.", IF(I3428="원화집행", 1, IF(I3428="월별평균환율(미화)",VLOOKUP(MONTH(A3428),월별평균환율!$B$34:$D$45,2,0), IF(I3428="월별평균환율(현지화)",VLOOKUP(MONTH(A3428),월별평균환율!$B$34:$D$45,3,0)))))))</f>
        <v>I열의 환율적용방법 선택</v>
      </c>
      <c r="K3428" s="495">
        <f t="shared" si="53"/>
        <v>0</v>
      </c>
      <c r="L3428" s="491"/>
      <c r="M3428" s="496"/>
      <c r="N3428" s="496"/>
    </row>
    <row r="3429" spans="1:14" x14ac:dyDescent="0.3">
      <c r="A3429" s="490"/>
      <c r="B3429" s="490"/>
      <c r="C3429" s="673" t="e">
        <f>VLOOKUP(F3429,DB!$D$4:$G$403,4,FALSE)</f>
        <v>#N/A</v>
      </c>
      <c r="D3429" s="674" t="e">
        <f>VLOOKUP(F3429,DB!$D$4:$G$403,3,FALSE)</f>
        <v>#N/A</v>
      </c>
      <c r="E3429" s="675" t="e">
        <f>VLOOKUP(F3429,DB!$D$4:$G$403,2,FALSE)</f>
        <v>#N/A</v>
      </c>
      <c r="F3429" s="491"/>
      <c r="G3429" s="491"/>
      <c r="H3429" s="492"/>
      <c r="I3429" s="493"/>
      <c r="J3429" s="494" t="str">
        <f>IF(I3429="","I열의 환율적용방법 선택",IF(I3429="개별환율", "직접입력 하세요.", IF(OR(I3429="가중평균환율",I3429="송금환율"), "직접입력 하세요.", IF(I3429="원화집행", 1, IF(I3429="월별평균환율(미화)",VLOOKUP(MONTH(A3429),월별평균환율!$B$34:$D$45,2,0), IF(I3429="월별평균환율(현지화)",VLOOKUP(MONTH(A3429),월별평균환율!$B$34:$D$45,3,0)))))))</f>
        <v>I열의 환율적용방법 선택</v>
      </c>
      <c r="K3429" s="495">
        <f t="shared" si="53"/>
        <v>0</v>
      </c>
      <c r="L3429" s="491"/>
      <c r="M3429" s="496"/>
      <c r="N3429" s="496"/>
    </row>
    <row r="3430" spans="1:14" x14ac:dyDescent="0.3">
      <c r="A3430" s="490"/>
      <c r="B3430" s="490"/>
      <c r="C3430" s="673" t="e">
        <f>VLOOKUP(F3430,DB!$D$4:$G$403,4,FALSE)</f>
        <v>#N/A</v>
      </c>
      <c r="D3430" s="674" t="e">
        <f>VLOOKUP(F3430,DB!$D$4:$G$403,3,FALSE)</f>
        <v>#N/A</v>
      </c>
      <c r="E3430" s="675" t="e">
        <f>VLOOKUP(F3430,DB!$D$4:$G$403,2,FALSE)</f>
        <v>#N/A</v>
      </c>
      <c r="F3430" s="491"/>
      <c r="G3430" s="491"/>
      <c r="H3430" s="492"/>
      <c r="I3430" s="493"/>
      <c r="J3430" s="494" t="str">
        <f>IF(I3430="","I열의 환율적용방법 선택",IF(I3430="개별환율", "직접입력 하세요.", IF(OR(I3430="가중평균환율",I3430="송금환율"), "직접입력 하세요.", IF(I3430="원화집행", 1, IF(I3430="월별평균환율(미화)",VLOOKUP(MONTH(A3430),월별평균환율!$B$34:$D$45,2,0), IF(I3430="월별평균환율(현지화)",VLOOKUP(MONTH(A3430),월별평균환율!$B$34:$D$45,3,0)))))))</f>
        <v>I열의 환율적용방법 선택</v>
      </c>
      <c r="K3430" s="495">
        <f t="shared" si="53"/>
        <v>0</v>
      </c>
      <c r="L3430" s="491"/>
      <c r="M3430" s="496"/>
      <c r="N3430" s="496"/>
    </row>
    <row r="3431" spans="1:14" x14ac:dyDescent="0.3">
      <c r="A3431" s="490"/>
      <c r="B3431" s="490"/>
      <c r="C3431" s="673" t="e">
        <f>VLOOKUP(F3431,DB!$D$4:$G$403,4,FALSE)</f>
        <v>#N/A</v>
      </c>
      <c r="D3431" s="674" t="e">
        <f>VLOOKUP(F3431,DB!$D$4:$G$403,3,FALSE)</f>
        <v>#N/A</v>
      </c>
      <c r="E3431" s="675" t="e">
        <f>VLOOKUP(F3431,DB!$D$4:$G$403,2,FALSE)</f>
        <v>#N/A</v>
      </c>
      <c r="F3431" s="491"/>
      <c r="G3431" s="491"/>
      <c r="H3431" s="492"/>
      <c r="I3431" s="493"/>
      <c r="J3431" s="494" t="str">
        <f>IF(I3431="","I열의 환율적용방법 선택",IF(I3431="개별환율", "직접입력 하세요.", IF(OR(I3431="가중평균환율",I3431="송금환율"), "직접입력 하세요.", IF(I3431="원화집행", 1, IF(I3431="월별평균환율(미화)",VLOOKUP(MONTH(A3431),월별평균환율!$B$34:$D$45,2,0), IF(I3431="월별평균환율(현지화)",VLOOKUP(MONTH(A3431),월별평균환율!$B$34:$D$45,3,0)))))))</f>
        <v>I열의 환율적용방법 선택</v>
      </c>
      <c r="K3431" s="495">
        <f t="shared" si="53"/>
        <v>0</v>
      </c>
      <c r="L3431" s="491"/>
      <c r="M3431" s="496"/>
      <c r="N3431" s="496"/>
    </row>
    <row r="3432" spans="1:14" x14ac:dyDescent="0.3">
      <c r="A3432" s="490"/>
      <c r="B3432" s="490"/>
      <c r="C3432" s="673" t="e">
        <f>VLOOKUP(F3432,DB!$D$4:$G$403,4,FALSE)</f>
        <v>#N/A</v>
      </c>
      <c r="D3432" s="674" t="e">
        <f>VLOOKUP(F3432,DB!$D$4:$G$403,3,FALSE)</f>
        <v>#N/A</v>
      </c>
      <c r="E3432" s="675" t="e">
        <f>VLOOKUP(F3432,DB!$D$4:$G$403,2,FALSE)</f>
        <v>#N/A</v>
      </c>
      <c r="F3432" s="491"/>
      <c r="G3432" s="491"/>
      <c r="H3432" s="492"/>
      <c r="I3432" s="493"/>
      <c r="J3432" s="494" t="str">
        <f>IF(I3432="","I열의 환율적용방법 선택",IF(I3432="개별환율", "직접입력 하세요.", IF(OR(I3432="가중평균환율",I3432="송금환율"), "직접입력 하세요.", IF(I3432="원화집행", 1, IF(I3432="월별평균환율(미화)",VLOOKUP(MONTH(A3432),월별평균환율!$B$34:$D$45,2,0), IF(I3432="월별평균환율(현지화)",VLOOKUP(MONTH(A3432),월별평균환율!$B$34:$D$45,3,0)))))))</f>
        <v>I열의 환율적용방법 선택</v>
      </c>
      <c r="K3432" s="495">
        <f t="shared" si="53"/>
        <v>0</v>
      </c>
      <c r="L3432" s="491"/>
      <c r="M3432" s="496"/>
      <c r="N3432" s="496"/>
    </row>
    <row r="3433" spans="1:14" x14ac:dyDescent="0.3">
      <c r="A3433" s="490"/>
      <c r="B3433" s="490"/>
      <c r="C3433" s="673" t="e">
        <f>VLOOKUP(F3433,DB!$D$4:$G$403,4,FALSE)</f>
        <v>#N/A</v>
      </c>
      <c r="D3433" s="674" t="e">
        <f>VLOOKUP(F3433,DB!$D$4:$G$403,3,FALSE)</f>
        <v>#N/A</v>
      </c>
      <c r="E3433" s="675" t="e">
        <f>VLOOKUP(F3433,DB!$D$4:$G$403,2,FALSE)</f>
        <v>#N/A</v>
      </c>
      <c r="F3433" s="491"/>
      <c r="G3433" s="491"/>
      <c r="H3433" s="492"/>
      <c r="I3433" s="493"/>
      <c r="J3433" s="494" t="str">
        <f>IF(I3433="","I열의 환율적용방법 선택",IF(I3433="개별환율", "직접입력 하세요.", IF(OR(I3433="가중평균환율",I3433="송금환율"), "직접입력 하세요.", IF(I3433="원화집행", 1, IF(I3433="월별평균환율(미화)",VLOOKUP(MONTH(A3433),월별평균환율!$B$34:$D$45,2,0), IF(I3433="월별평균환율(현지화)",VLOOKUP(MONTH(A3433),월별평균환율!$B$34:$D$45,3,0)))))))</f>
        <v>I열의 환율적용방법 선택</v>
      </c>
      <c r="K3433" s="495">
        <f t="shared" si="53"/>
        <v>0</v>
      </c>
      <c r="L3433" s="491"/>
      <c r="M3433" s="496"/>
      <c r="N3433" s="496"/>
    </row>
    <row r="3434" spans="1:14" x14ac:dyDescent="0.3">
      <c r="A3434" s="490"/>
      <c r="B3434" s="490"/>
      <c r="C3434" s="673" t="e">
        <f>VLOOKUP(F3434,DB!$D$4:$G$403,4,FALSE)</f>
        <v>#N/A</v>
      </c>
      <c r="D3434" s="674" t="e">
        <f>VLOOKUP(F3434,DB!$D$4:$G$403,3,FALSE)</f>
        <v>#N/A</v>
      </c>
      <c r="E3434" s="675" t="e">
        <f>VLOOKUP(F3434,DB!$D$4:$G$403,2,FALSE)</f>
        <v>#N/A</v>
      </c>
      <c r="F3434" s="491"/>
      <c r="G3434" s="491"/>
      <c r="H3434" s="492"/>
      <c r="I3434" s="493"/>
      <c r="J3434" s="494" t="str">
        <f>IF(I3434="","I열의 환율적용방법 선택",IF(I3434="개별환율", "직접입력 하세요.", IF(OR(I3434="가중평균환율",I3434="송금환율"), "직접입력 하세요.", IF(I3434="원화집행", 1, IF(I3434="월별평균환율(미화)",VLOOKUP(MONTH(A3434),월별평균환율!$B$34:$D$45,2,0), IF(I3434="월별평균환율(현지화)",VLOOKUP(MONTH(A3434),월별평균환율!$B$34:$D$45,3,0)))))))</f>
        <v>I열의 환율적용방법 선택</v>
      </c>
      <c r="K3434" s="495">
        <f t="shared" si="53"/>
        <v>0</v>
      </c>
      <c r="L3434" s="491"/>
      <c r="M3434" s="496"/>
      <c r="N3434" s="496"/>
    </row>
    <row r="3435" spans="1:14" x14ac:dyDescent="0.3">
      <c r="A3435" s="490"/>
      <c r="B3435" s="490"/>
      <c r="C3435" s="673" t="e">
        <f>VLOOKUP(F3435,DB!$D$4:$G$403,4,FALSE)</f>
        <v>#N/A</v>
      </c>
      <c r="D3435" s="674" t="e">
        <f>VLOOKUP(F3435,DB!$D$4:$G$403,3,FALSE)</f>
        <v>#N/A</v>
      </c>
      <c r="E3435" s="675" t="e">
        <f>VLOOKUP(F3435,DB!$D$4:$G$403,2,FALSE)</f>
        <v>#N/A</v>
      </c>
      <c r="F3435" s="491"/>
      <c r="G3435" s="491"/>
      <c r="H3435" s="492"/>
      <c r="I3435" s="493"/>
      <c r="J3435" s="494" t="str">
        <f>IF(I3435="","I열의 환율적용방법 선택",IF(I3435="개별환율", "직접입력 하세요.", IF(OR(I3435="가중평균환율",I3435="송금환율"), "직접입력 하세요.", IF(I3435="원화집행", 1, IF(I3435="월별평균환율(미화)",VLOOKUP(MONTH(A3435),월별평균환율!$B$34:$D$45,2,0), IF(I3435="월별평균환율(현지화)",VLOOKUP(MONTH(A3435),월별평균환율!$B$34:$D$45,3,0)))))))</f>
        <v>I열의 환율적용방법 선택</v>
      </c>
      <c r="K3435" s="495">
        <f t="shared" si="53"/>
        <v>0</v>
      </c>
      <c r="L3435" s="491"/>
      <c r="M3435" s="496"/>
      <c r="N3435" s="496"/>
    </row>
    <row r="3436" spans="1:14" x14ac:dyDescent="0.3">
      <c r="A3436" s="490"/>
      <c r="B3436" s="490"/>
      <c r="C3436" s="673" t="e">
        <f>VLOOKUP(F3436,DB!$D$4:$G$403,4,FALSE)</f>
        <v>#N/A</v>
      </c>
      <c r="D3436" s="674" t="e">
        <f>VLOOKUP(F3436,DB!$D$4:$G$403,3,FALSE)</f>
        <v>#N/A</v>
      </c>
      <c r="E3436" s="675" t="e">
        <f>VLOOKUP(F3436,DB!$D$4:$G$403,2,FALSE)</f>
        <v>#N/A</v>
      </c>
      <c r="F3436" s="491"/>
      <c r="G3436" s="491"/>
      <c r="H3436" s="492"/>
      <c r="I3436" s="493"/>
      <c r="J3436" s="494" t="str">
        <f>IF(I3436="","I열의 환율적용방법 선택",IF(I3436="개별환율", "직접입력 하세요.", IF(OR(I3436="가중평균환율",I3436="송금환율"), "직접입력 하세요.", IF(I3436="원화집행", 1, IF(I3436="월별평균환율(미화)",VLOOKUP(MONTH(A3436),월별평균환율!$B$34:$D$45,2,0), IF(I3436="월별평균환율(현지화)",VLOOKUP(MONTH(A3436),월별평균환율!$B$34:$D$45,3,0)))))))</f>
        <v>I열의 환율적용방법 선택</v>
      </c>
      <c r="K3436" s="495">
        <f t="shared" si="53"/>
        <v>0</v>
      </c>
      <c r="L3436" s="491"/>
      <c r="M3436" s="496"/>
      <c r="N3436" s="496"/>
    </row>
    <row r="3437" spans="1:14" x14ac:dyDescent="0.3">
      <c r="A3437" s="490"/>
      <c r="B3437" s="490"/>
      <c r="C3437" s="673" t="e">
        <f>VLOOKUP(F3437,DB!$D$4:$G$403,4,FALSE)</f>
        <v>#N/A</v>
      </c>
      <c r="D3437" s="674" t="e">
        <f>VLOOKUP(F3437,DB!$D$4:$G$403,3,FALSE)</f>
        <v>#N/A</v>
      </c>
      <c r="E3437" s="675" t="e">
        <f>VLOOKUP(F3437,DB!$D$4:$G$403,2,FALSE)</f>
        <v>#N/A</v>
      </c>
      <c r="F3437" s="491"/>
      <c r="G3437" s="491"/>
      <c r="H3437" s="492"/>
      <c r="I3437" s="493"/>
      <c r="J3437" s="494" t="str">
        <f>IF(I3437="","I열의 환율적용방법 선택",IF(I3437="개별환율", "직접입력 하세요.", IF(OR(I3437="가중평균환율",I3437="송금환율"), "직접입력 하세요.", IF(I3437="원화집행", 1, IF(I3437="월별평균환율(미화)",VLOOKUP(MONTH(A3437),월별평균환율!$B$34:$D$45,2,0), IF(I3437="월별평균환율(현지화)",VLOOKUP(MONTH(A3437),월별평균환율!$B$34:$D$45,3,0)))))))</f>
        <v>I열의 환율적용방법 선택</v>
      </c>
      <c r="K3437" s="495">
        <f t="shared" si="53"/>
        <v>0</v>
      </c>
      <c r="L3437" s="491"/>
      <c r="M3437" s="496"/>
      <c r="N3437" s="496"/>
    </row>
    <row r="3438" spans="1:14" x14ac:dyDescent="0.3">
      <c r="A3438" s="490"/>
      <c r="B3438" s="490"/>
      <c r="C3438" s="673" t="e">
        <f>VLOOKUP(F3438,DB!$D$4:$G$403,4,FALSE)</f>
        <v>#N/A</v>
      </c>
      <c r="D3438" s="674" t="e">
        <f>VLOOKUP(F3438,DB!$D$4:$G$403,3,FALSE)</f>
        <v>#N/A</v>
      </c>
      <c r="E3438" s="675" t="e">
        <f>VLOOKUP(F3438,DB!$D$4:$G$403,2,FALSE)</f>
        <v>#N/A</v>
      </c>
      <c r="F3438" s="491"/>
      <c r="G3438" s="491"/>
      <c r="H3438" s="492"/>
      <c r="I3438" s="493"/>
      <c r="J3438" s="494" t="str">
        <f>IF(I3438="","I열의 환율적용방법 선택",IF(I3438="개별환율", "직접입력 하세요.", IF(OR(I3438="가중평균환율",I3438="송금환율"), "직접입력 하세요.", IF(I3438="원화집행", 1, IF(I3438="월별평균환율(미화)",VLOOKUP(MONTH(A3438),월별평균환율!$B$34:$D$45,2,0), IF(I3438="월별평균환율(현지화)",VLOOKUP(MONTH(A3438),월별평균환율!$B$34:$D$45,3,0)))))))</f>
        <v>I열의 환율적용방법 선택</v>
      </c>
      <c r="K3438" s="495">
        <f t="shared" si="53"/>
        <v>0</v>
      </c>
      <c r="L3438" s="491"/>
      <c r="M3438" s="496"/>
      <c r="N3438" s="496"/>
    </row>
    <row r="3439" spans="1:14" x14ac:dyDescent="0.3">
      <c r="A3439" s="490"/>
      <c r="B3439" s="490"/>
      <c r="C3439" s="673" t="e">
        <f>VLOOKUP(F3439,DB!$D$4:$G$403,4,FALSE)</f>
        <v>#N/A</v>
      </c>
      <c r="D3439" s="674" t="e">
        <f>VLOOKUP(F3439,DB!$D$4:$G$403,3,FALSE)</f>
        <v>#N/A</v>
      </c>
      <c r="E3439" s="675" t="e">
        <f>VLOOKUP(F3439,DB!$D$4:$G$403,2,FALSE)</f>
        <v>#N/A</v>
      </c>
      <c r="F3439" s="491"/>
      <c r="G3439" s="491"/>
      <c r="H3439" s="492"/>
      <c r="I3439" s="493"/>
      <c r="J3439" s="494" t="str">
        <f>IF(I3439="","I열의 환율적용방법 선택",IF(I3439="개별환율", "직접입력 하세요.", IF(OR(I3439="가중평균환율",I3439="송금환율"), "직접입력 하세요.", IF(I3439="원화집행", 1, IF(I3439="월별평균환율(미화)",VLOOKUP(MONTH(A3439),월별평균환율!$B$34:$D$45,2,0), IF(I3439="월별평균환율(현지화)",VLOOKUP(MONTH(A3439),월별평균환율!$B$34:$D$45,3,0)))))))</f>
        <v>I열의 환율적용방법 선택</v>
      </c>
      <c r="K3439" s="495">
        <f t="shared" si="53"/>
        <v>0</v>
      </c>
      <c r="L3439" s="491"/>
      <c r="M3439" s="496"/>
      <c r="N3439" s="496"/>
    </row>
    <row r="3440" spans="1:14" x14ac:dyDescent="0.3">
      <c r="A3440" s="490"/>
      <c r="B3440" s="490"/>
      <c r="C3440" s="673" t="e">
        <f>VLOOKUP(F3440,DB!$D$4:$G$403,4,FALSE)</f>
        <v>#N/A</v>
      </c>
      <c r="D3440" s="674" t="e">
        <f>VLOOKUP(F3440,DB!$D$4:$G$403,3,FALSE)</f>
        <v>#N/A</v>
      </c>
      <c r="E3440" s="675" t="e">
        <f>VLOOKUP(F3440,DB!$D$4:$G$403,2,FALSE)</f>
        <v>#N/A</v>
      </c>
      <c r="F3440" s="491"/>
      <c r="G3440" s="491"/>
      <c r="H3440" s="492"/>
      <c r="I3440" s="493"/>
      <c r="J3440" s="494" t="str">
        <f>IF(I3440="","I열의 환율적용방법 선택",IF(I3440="개별환율", "직접입력 하세요.", IF(OR(I3440="가중평균환율",I3440="송금환율"), "직접입력 하세요.", IF(I3440="원화집행", 1, IF(I3440="월별평균환율(미화)",VLOOKUP(MONTH(A3440),월별평균환율!$B$34:$D$45,2,0), IF(I3440="월별평균환율(현지화)",VLOOKUP(MONTH(A3440),월별평균환율!$B$34:$D$45,3,0)))))))</f>
        <v>I열의 환율적용방법 선택</v>
      </c>
      <c r="K3440" s="495">
        <f t="shared" si="53"/>
        <v>0</v>
      </c>
      <c r="L3440" s="491"/>
      <c r="M3440" s="496"/>
      <c r="N3440" s="496"/>
    </row>
    <row r="3441" spans="1:14" x14ac:dyDescent="0.3">
      <c r="A3441" s="490"/>
      <c r="B3441" s="490"/>
      <c r="C3441" s="673" t="e">
        <f>VLOOKUP(F3441,DB!$D$4:$G$403,4,FALSE)</f>
        <v>#N/A</v>
      </c>
      <c r="D3441" s="674" t="e">
        <f>VLOOKUP(F3441,DB!$D$4:$G$403,3,FALSE)</f>
        <v>#N/A</v>
      </c>
      <c r="E3441" s="675" t="e">
        <f>VLOOKUP(F3441,DB!$D$4:$G$403,2,FALSE)</f>
        <v>#N/A</v>
      </c>
      <c r="F3441" s="491"/>
      <c r="G3441" s="491"/>
      <c r="H3441" s="492"/>
      <c r="I3441" s="493"/>
      <c r="J3441" s="494" t="str">
        <f>IF(I3441="","I열의 환율적용방법 선택",IF(I3441="개별환율", "직접입력 하세요.", IF(OR(I3441="가중평균환율",I3441="송금환율"), "직접입력 하세요.", IF(I3441="원화집행", 1, IF(I3441="월별평균환율(미화)",VLOOKUP(MONTH(A3441),월별평균환율!$B$34:$D$45,2,0), IF(I3441="월별평균환율(현지화)",VLOOKUP(MONTH(A3441),월별평균환율!$B$34:$D$45,3,0)))))))</f>
        <v>I열의 환율적용방법 선택</v>
      </c>
      <c r="K3441" s="495">
        <f t="shared" si="53"/>
        <v>0</v>
      </c>
      <c r="L3441" s="491"/>
      <c r="M3441" s="496"/>
      <c r="N3441" s="496"/>
    </row>
    <row r="3442" spans="1:14" x14ac:dyDescent="0.3">
      <c r="A3442" s="490"/>
      <c r="B3442" s="490"/>
      <c r="C3442" s="673" t="e">
        <f>VLOOKUP(F3442,DB!$D$4:$G$403,4,FALSE)</f>
        <v>#N/A</v>
      </c>
      <c r="D3442" s="674" t="e">
        <f>VLOOKUP(F3442,DB!$D$4:$G$403,3,FALSE)</f>
        <v>#N/A</v>
      </c>
      <c r="E3442" s="675" t="e">
        <f>VLOOKUP(F3442,DB!$D$4:$G$403,2,FALSE)</f>
        <v>#N/A</v>
      </c>
      <c r="F3442" s="491"/>
      <c r="G3442" s="491"/>
      <c r="H3442" s="492"/>
      <c r="I3442" s="493"/>
      <c r="J3442" s="494" t="str">
        <f>IF(I3442="","I열의 환율적용방법 선택",IF(I3442="개별환율", "직접입력 하세요.", IF(OR(I3442="가중평균환율",I3442="송금환율"), "직접입력 하세요.", IF(I3442="원화집행", 1, IF(I3442="월별평균환율(미화)",VLOOKUP(MONTH(A3442),월별평균환율!$B$34:$D$45,2,0), IF(I3442="월별평균환율(현지화)",VLOOKUP(MONTH(A3442),월별평균환율!$B$34:$D$45,3,0)))))))</f>
        <v>I열의 환율적용방법 선택</v>
      </c>
      <c r="K3442" s="495">
        <f t="shared" si="53"/>
        <v>0</v>
      </c>
      <c r="L3442" s="491"/>
      <c r="M3442" s="496"/>
      <c r="N3442" s="496"/>
    </row>
    <row r="3443" spans="1:14" x14ac:dyDescent="0.3">
      <c r="A3443" s="490"/>
      <c r="B3443" s="490"/>
      <c r="C3443" s="673" t="e">
        <f>VLOOKUP(F3443,DB!$D$4:$G$403,4,FALSE)</f>
        <v>#N/A</v>
      </c>
      <c r="D3443" s="674" t="e">
        <f>VLOOKUP(F3443,DB!$D$4:$G$403,3,FALSE)</f>
        <v>#N/A</v>
      </c>
      <c r="E3443" s="675" t="e">
        <f>VLOOKUP(F3443,DB!$D$4:$G$403,2,FALSE)</f>
        <v>#N/A</v>
      </c>
      <c r="F3443" s="491"/>
      <c r="G3443" s="491"/>
      <c r="H3443" s="492"/>
      <c r="I3443" s="493"/>
      <c r="J3443" s="494" t="str">
        <f>IF(I3443="","I열의 환율적용방법 선택",IF(I3443="개별환율", "직접입력 하세요.", IF(OR(I3443="가중평균환율",I3443="송금환율"), "직접입력 하세요.", IF(I3443="원화집행", 1, IF(I3443="월별평균환율(미화)",VLOOKUP(MONTH(A3443),월별평균환율!$B$34:$D$45,2,0), IF(I3443="월별평균환율(현지화)",VLOOKUP(MONTH(A3443),월별평균환율!$B$34:$D$45,3,0)))))))</f>
        <v>I열의 환율적용방법 선택</v>
      </c>
      <c r="K3443" s="495">
        <f t="shared" si="53"/>
        <v>0</v>
      </c>
      <c r="L3443" s="491"/>
      <c r="M3443" s="496"/>
      <c r="N3443" s="496"/>
    </row>
    <row r="3444" spans="1:14" x14ac:dyDescent="0.3">
      <c r="A3444" s="490"/>
      <c r="B3444" s="490"/>
      <c r="C3444" s="673" t="e">
        <f>VLOOKUP(F3444,DB!$D$4:$G$403,4,FALSE)</f>
        <v>#N/A</v>
      </c>
      <c r="D3444" s="674" t="e">
        <f>VLOOKUP(F3444,DB!$D$4:$G$403,3,FALSE)</f>
        <v>#N/A</v>
      </c>
      <c r="E3444" s="675" t="e">
        <f>VLOOKUP(F3444,DB!$D$4:$G$403,2,FALSE)</f>
        <v>#N/A</v>
      </c>
      <c r="F3444" s="491"/>
      <c r="G3444" s="491"/>
      <c r="H3444" s="492"/>
      <c r="I3444" s="493"/>
      <c r="J3444" s="494" t="str">
        <f>IF(I3444="","I열의 환율적용방법 선택",IF(I3444="개별환율", "직접입력 하세요.", IF(OR(I3444="가중평균환율",I3444="송금환율"), "직접입력 하세요.", IF(I3444="원화집행", 1, IF(I3444="월별평균환율(미화)",VLOOKUP(MONTH(A3444),월별평균환율!$B$34:$D$45,2,0), IF(I3444="월별평균환율(현지화)",VLOOKUP(MONTH(A3444),월별평균환율!$B$34:$D$45,3,0)))))))</f>
        <v>I열의 환율적용방법 선택</v>
      </c>
      <c r="K3444" s="495">
        <f t="shared" si="53"/>
        <v>0</v>
      </c>
      <c r="L3444" s="491"/>
      <c r="M3444" s="496"/>
      <c r="N3444" s="496"/>
    </row>
    <row r="3445" spans="1:14" x14ac:dyDescent="0.3">
      <c r="A3445" s="490"/>
      <c r="B3445" s="490"/>
      <c r="C3445" s="673" t="e">
        <f>VLOOKUP(F3445,DB!$D$4:$G$403,4,FALSE)</f>
        <v>#N/A</v>
      </c>
      <c r="D3445" s="674" t="e">
        <f>VLOOKUP(F3445,DB!$D$4:$G$403,3,FALSE)</f>
        <v>#N/A</v>
      </c>
      <c r="E3445" s="675" t="e">
        <f>VLOOKUP(F3445,DB!$D$4:$G$403,2,FALSE)</f>
        <v>#N/A</v>
      </c>
      <c r="F3445" s="491"/>
      <c r="G3445" s="491"/>
      <c r="H3445" s="492"/>
      <c r="I3445" s="493"/>
      <c r="J3445" s="494" t="str">
        <f>IF(I3445="","I열의 환율적용방법 선택",IF(I3445="개별환율", "직접입력 하세요.", IF(OR(I3445="가중평균환율",I3445="송금환율"), "직접입력 하세요.", IF(I3445="원화집행", 1, IF(I3445="월별평균환율(미화)",VLOOKUP(MONTH(A3445),월별평균환율!$B$34:$D$45,2,0), IF(I3445="월별평균환율(현지화)",VLOOKUP(MONTH(A3445),월별평균환율!$B$34:$D$45,3,0)))))))</f>
        <v>I열의 환율적용방법 선택</v>
      </c>
      <c r="K3445" s="495">
        <f t="shared" si="53"/>
        <v>0</v>
      </c>
      <c r="L3445" s="491"/>
      <c r="M3445" s="496"/>
      <c r="N3445" s="496"/>
    </row>
    <row r="3446" spans="1:14" x14ac:dyDescent="0.3">
      <c r="A3446" s="490"/>
      <c r="B3446" s="490"/>
      <c r="C3446" s="673" t="e">
        <f>VLOOKUP(F3446,DB!$D$4:$G$403,4,FALSE)</f>
        <v>#N/A</v>
      </c>
      <c r="D3446" s="674" t="e">
        <f>VLOOKUP(F3446,DB!$D$4:$G$403,3,FALSE)</f>
        <v>#N/A</v>
      </c>
      <c r="E3446" s="675" t="e">
        <f>VLOOKUP(F3446,DB!$D$4:$G$403,2,FALSE)</f>
        <v>#N/A</v>
      </c>
      <c r="F3446" s="491"/>
      <c r="G3446" s="491"/>
      <c r="H3446" s="492"/>
      <c r="I3446" s="493"/>
      <c r="J3446" s="494" t="str">
        <f>IF(I3446="","I열의 환율적용방법 선택",IF(I3446="개별환율", "직접입력 하세요.", IF(OR(I3446="가중평균환율",I3446="송금환율"), "직접입력 하세요.", IF(I3446="원화집행", 1, IF(I3446="월별평균환율(미화)",VLOOKUP(MONTH(A3446),월별평균환율!$B$34:$D$45,2,0), IF(I3446="월별평균환율(현지화)",VLOOKUP(MONTH(A3446),월별평균환율!$B$34:$D$45,3,0)))))))</f>
        <v>I열의 환율적용방법 선택</v>
      </c>
      <c r="K3446" s="495">
        <f t="shared" si="53"/>
        <v>0</v>
      </c>
      <c r="L3446" s="491"/>
      <c r="M3446" s="496"/>
      <c r="N3446" s="496"/>
    </row>
    <row r="3447" spans="1:14" x14ac:dyDescent="0.3">
      <c r="A3447" s="490"/>
      <c r="B3447" s="490"/>
      <c r="C3447" s="673" t="e">
        <f>VLOOKUP(F3447,DB!$D$4:$G$403,4,FALSE)</f>
        <v>#N/A</v>
      </c>
      <c r="D3447" s="674" t="e">
        <f>VLOOKUP(F3447,DB!$D$4:$G$403,3,FALSE)</f>
        <v>#N/A</v>
      </c>
      <c r="E3447" s="675" t="e">
        <f>VLOOKUP(F3447,DB!$D$4:$G$403,2,FALSE)</f>
        <v>#N/A</v>
      </c>
      <c r="F3447" s="491"/>
      <c r="G3447" s="491"/>
      <c r="H3447" s="492"/>
      <c r="I3447" s="493"/>
      <c r="J3447" s="494" t="str">
        <f>IF(I3447="","I열의 환율적용방법 선택",IF(I3447="개별환율", "직접입력 하세요.", IF(OR(I3447="가중평균환율",I3447="송금환율"), "직접입력 하세요.", IF(I3447="원화집행", 1, IF(I3447="월별평균환율(미화)",VLOOKUP(MONTH(A3447),월별평균환율!$B$34:$D$45,2,0), IF(I3447="월별평균환율(현지화)",VLOOKUP(MONTH(A3447),월별평균환율!$B$34:$D$45,3,0)))))))</f>
        <v>I열의 환율적용방법 선택</v>
      </c>
      <c r="K3447" s="495">
        <f t="shared" si="53"/>
        <v>0</v>
      </c>
      <c r="L3447" s="491"/>
      <c r="M3447" s="496"/>
      <c r="N3447" s="496"/>
    </row>
    <row r="3448" spans="1:14" x14ac:dyDescent="0.3">
      <c r="A3448" s="490"/>
      <c r="B3448" s="490"/>
      <c r="C3448" s="673" t="e">
        <f>VLOOKUP(F3448,DB!$D$4:$G$403,4,FALSE)</f>
        <v>#N/A</v>
      </c>
      <c r="D3448" s="674" t="e">
        <f>VLOOKUP(F3448,DB!$D$4:$G$403,3,FALSE)</f>
        <v>#N/A</v>
      </c>
      <c r="E3448" s="675" t="e">
        <f>VLOOKUP(F3448,DB!$D$4:$G$403,2,FALSE)</f>
        <v>#N/A</v>
      </c>
      <c r="F3448" s="491"/>
      <c r="G3448" s="491"/>
      <c r="H3448" s="492"/>
      <c r="I3448" s="493"/>
      <c r="J3448" s="494" t="str">
        <f>IF(I3448="","I열의 환율적용방법 선택",IF(I3448="개별환율", "직접입력 하세요.", IF(OR(I3448="가중평균환율",I3448="송금환율"), "직접입력 하세요.", IF(I3448="원화집행", 1, IF(I3448="월별평균환율(미화)",VLOOKUP(MONTH(A3448),월별평균환율!$B$34:$D$45,2,0), IF(I3448="월별평균환율(현지화)",VLOOKUP(MONTH(A3448),월별평균환율!$B$34:$D$45,3,0)))))))</f>
        <v>I열의 환율적용방법 선택</v>
      </c>
      <c r="K3448" s="495">
        <f t="shared" si="53"/>
        <v>0</v>
      </c>
      <c r="L3448" s="491"/>
      <c r="M3448" s="496"/>
      <c r="N3448" s="496"/>
    </row>
    <row r="3449" spans="1:14" x14ac:dyDescent="0.3">
      <c r="A3449" s="490"/>
      <c r="B3449" s="490"/>
      <c r="C3449" s="673" t="e">
        <f>VLOOKUP(F3449,DB!$D$4:$G$403,4,FALSE)</f>
        <v>#N/A</v>
      </c>
      <c r="D3449" s="674" t="e">
        <f>VLOOKUP(F3449,DB!$D$4:$G$403,3,FALSE)</f>
        <v>#N/A</v>
      </c>
      <c r="E3449" s="675" t="e">
        <f>VLOOKUP(F3449,DB!$D$4:$G$403,2,FALSE)</f>
        <v>#N/A</v>
      </c>
      <c r="F3449" s="491"/>
      <c r="G3449" s="491"/>
      <c r="H3449" s="492"/>
      <c r="I3449" s="493"/>
      <c r="J3449" s="494" t="str">
        <f>IF(I3449="","I열의 환율적용방법 선택",IF(I3449="개별환율", "직접입력 하세요.", IF(OR(I3449="가중평균환율",I3449="송금환율"), "직접입력 하세요.", IF(I3449="원화집행", 1, IF(I3449="월별평균환율(미화)",VLOOKUP(MONTH(A3449),월별평균환율!$B$34:$D$45,2,0), IF(I3449="월별평균환율(현지화)",VLOOKUP(MONTH(A3449),월별평균환율!$B$34:$D$45,3,0)))))))</f>
        <v>I열의 환율적용방법 선택</v>
      </c>
      <c r="K3449" s="495">
        <f t="shared" si="53"/>
        <v>0</v>
      </c>
      <c r="L3449" s="491"/>
      <c r="M3449" s="496"/>
      <c r="N3449" s="496"/>
    </row>
    <row r="3450" spans="1:14" x14ac:dyDescent="0.3">
      <c r="A3450" s="490"/>
      <c r="B3450" s="490"/>
      <c r="C3450" s="673" t="e">
        <f>VLOOKUP(F3450,DB!$D$4:$G$403,4,FALSE)</f>
        <v>#N/A</v>
      </c>
      <c r="D3450" s="674" t="e">
        <f>VLOOKUP(F3450,DB!$D$4:$G$403,3,FALSE)</f>
        <v>#N/A</v>
      </c>
      <c r="E3450" s="675" t="e">
        <f>VLOOKUP(F3450,DB!$D$4:$G$403,2,FALSE)</f>
        <v>#N/A</v>
      </c>
      <c r="F3450" s="491"/>
      <c r="G3450" s="491"/>
      <c r="H3450" s="492"/>
      <c r="I3450" s="493"/>
      <c r="J3450" s="494" t="str">
        <f>IF(I3450="","I열의 환율적용방법 선택",IF(I3450="개별환율", "직접입력 하세요.", IF(OR(I3450="가중평균환율",I3450="송금환율"), "직접입력 하세요.", IF(I3450="원화집행", 1, IF(I3450="월별평균환율(미화)",VLOOKUP(MONTH(A3450),월별평균환율!$B$34:$D$45,2,0), IF(I3450="월별평균환율(현지화)",VLOOKUP(MONTH(A3450),월별평균환율!$B$34:$D$45,3,0)))))))</f>
        <v>I열의 환율적용방법 선택</v>
      </c>
      <c r="K3450" s="495">
        <f t="shared" si="53"/>
        <v>0</v>
      </c>
      <c r="L3450" s="491"/>
      <c r="M3450" s="496"/>
      <c r="N3450" s="496"/>
    </row>
    <row r="3451" spans="1:14" x14ac:dyDescent="0.3">
      <c r="A3451" s="490"/>
      <c r="B3451" s="490"/>
      <c r="C3451" s="673" t="e">
        <f>VLOOKUP(F3451,DB!$D$4:$G$403,4,FALSE)</f>
        <v>#N/A</v>
      </c>
      <c r="D3451" s="674" t="e">
        <f>VLOOKUP(F3451,DB!$D$4:$G$403,3,FALSE)</f>
        <v>#N/A</v>
      </c>
      <c r="E3451" s="675" t="e">
        <f>VLOOKUP(F3451,DB!$D$4:$G$403,2,FALSE)</f>
        <v>#N/A</v>
      </c>
      <c r="F3451" s="491"/>
      <c r="G3451" s="491"/>
      <c r="H3451" s="492"/>
      <c r="I3451" s="493"/>
      <c r="J3451" s="494" t="str">
        <f>IF(I3451="","I열의 환율적용방법 선택",IF(I3451="개별환율", "직접입력 하세요.", IF(OR(I3451="가중평균환율",I3451="송금환율"), "직접입력 하세요.", IF(I3451="원화집행", 1, IF(I3451="월별평균환율(미화)",VLOOKUP(MONTH(A3451),월별평균환율!$B$34:$D$45,2,0), IF(I3451="월별평균환율(현지화)",VLOOKUP(MONTH(A3451),월별평균환율!$B$34:$D$45,3,0)))))))</f>
        <v>I열의 환율적용방법 선택</v>
      </c>
      <c r="K3451" s="495">
        <f t="shared" si="53"/>
        <v>0</v>
      </c>
      <c r="L3451" s="491"/>
      <c r="M3451" s="496"/>
      <c r="N3451" s="496"/>
    </row>
    <row r="3452" spans="1:14" x14ac:dyDescent="0.3">
      <c r="A3452" s="490"/>
      <c r="B3452" s="490"/>
      <c r="C3452" s="673" t="e">
        <f>VLOOKUP(F3452,DB!$D$4:$G$403,4,FALSE)</f>
        <v>#N/A</v>
      </c>
      <c r="D3452" s="674" t="e">
        <f>VLOOKUP(F3452,DB!$D$4:$G$403,3,FALSE)</f>
        <v>#N/A</v>
      </c>
      <c r="E3452" s="675" t="e">
        <f>VLOOKUP(F3452,DB!$D$4:$G$403,2,FALSE)</f>
        <v>#N/A</v>
      </c>
      <c r="F3452" s="491"/>
      <c r="G3452" s="491"/>
      <c r="H3452" s="492"/>
      <c r="I3452" s="493"/>
      <c r="J3452" s="494" t="str">
        <f>IF(I3452="","I열의 환율적용방법 선택",IF(I3452="개별환율", "직접입력 하세요.", IF(OR(I3452="가중평균환율",I3452="송금환율"), "직접입력 하세요.", IF(I3452="원화집행", 1, IF(I3452="월별평균환율(미화)",VLOOKUP(MONTH(A3452),월별평균환율!$B$34:$D$45,2,0), IF(I3452="월별평균환율(현지화)",VLOOKUP(MONTH(A3452),월별평균환율!$B$34:$D$45,3,0)))))))</f>
        <v>I열의 환율적용방법 선택</v>
      </c>
      <c r="K3452" s="495">
        <f t="shared" si="53"/>
        <v>0</v>
      </c>
      <c r="L3452" s="491"/>
      <c r="M3452" s="496"/>
      <c r="N3452" s="496"/>
    </row>
    <row r="3453" spans="1:14" x14ac:dyDescent="0.3">
      <c r="A3453" s="490"/>
      <c r="B3453" s="490"/>
      <c r="C3453" s="673" t="e">
        <f>VLOOKUP(F3453,DB!$D$4:$G$403,4,FALSE)</f>
        <v>#N/A</v>
      </c>
      <c r="D3453" s="674" t="e">
        <f>VLOOKUP(F3453,DB!$D$4:$G$403,3,FALSE)</f>
        <v>#N/A</v>
      </c>
      <c r="E3453" s="675" t="e">
        <f>VLOOKUP(F3453,DB!$D$4:$G$403,2,FALSE)</f>
        <v>#N/A</v>
      </c>
      <c r="F3453" s="491"/>
      <c r="G3453" s="491"/>
      <c r="H3453" s="492"/>
      <c r="I3453" s="493"/>
      <c r="J3453" s="494" t="str">
        <f>IF(I3453="","I열의 환율적용방법 선택",IF(I3453="개별환율", "직접입력 하세요.", IF(OR(I3453="가중평균환율",I3453="송금환율"), "직접입력 하세요.", IF(I3453="원화집행", 1, IF(I3453="월별평균환율(미화)",VLOOKUP(MONTH(A3453),월별평균환율!$B$34:$D$45,2,0), IF(I3453="월별평균환율(현지화)",VLOOKUP(MONTH(A3453),월별평균환율!$B$34:$D$45,3,0)))))))</f>
        <v>I열의 환율적용방법 선택</v>
      </c>
      <c r="K3453" s="495">
        <f t="shared" si="53"/>
        <v>0</v>
      </c>
      <c r="L3453" s="491"/>
      <c r="M3453" s="496"/>
      <c r="N3453" s="496"/>
    </row>
    <row r="3454" spans="1:14" x14ac:dyDescent="0.3">
      <c r="A3454" s="490"/>
      <c r="B3454" s="490"/>
      <c r="C3454" s="673" t="e">
        <f>VLOOKUP(F3454,DB!$D$4:$G$403,4,FALSE)</f>
        <v>#N/A</v>
      </c>
      <c r="D3454" s="674" t="e">
        <f>VLOOKUP(F3454,DB!$D$4:$G$403,3,FALSE)</f>
        <v>#N/A</v>
      </c>
      <c r="E3454" s="675" t="e">
        <f>VLOOKUP(F3454,DB!$D$4:$G$403,2,FALSE)</f>
        <v>#N/A</v>
      </c>
      <c r="F3454" s="491"/>
      <c r="G3454" s="491"/>
      <c r="H3454" s="492"/>
      <c r="I3454" s="493"/>
      <c r="J3454" s="494" t="str">
        <f>IF(I3454="","I열의 환율적용방법 선택",IF(I3454="개별환율", "직접입력 하세요.", IF(OR(I3454="가중평균환율",I3454="송금환율"), "직접입력 하세요.", IF(I3454="원화집행", 1, IF(I3454="월별평균환율(미화)",VLOOKUP(MONTH(A3454),월별평균환율!$B$34:$D$45,2,0), IF(I3454="월별평균환율(현지화)",VLOOKUP(MONTH(A3454),월별평균환율!$B$34:$D$45,3,0)))))))</f>
        <v>I열의 환율적용방법 선택</v>
      </c>
      <c r="K3454" s="495">
        <f t="shared" si="53"/>
        <v>0</v>
      </c>
      <c r="L3454" s="491"/>
      <c r="M3454" s="496"/>
      <c r="N3454" s="496"/>
    </row>
    <row r="3455" spans="1:14" x14ac:dyDescent="0.3">
      <c r="A3455" s="490"/>
      <c r="B3455" s="490"/>
      <c r="C3455" s="673" t="e">
        <f>VLOOKUP(F3455,DB!$D$4:$G$403,4,FALSE)</f>
        <v>#N/A</v>
      </c>
      <c r="D3455" s="674" t="e">
        <f>VLOOKUP(F3455,DB!$D$4:$G$403,3,FALSE)</f>
        <v>#N/A</v>
      </c>
      <c r="E3455" s="675" t="e">
        <f>VLOOKUP(F3455,DB!$D$4:$G$403,2,FALSE)</f>
        <v>#N/A</v>
      </c>
      <c r="F3455" s="491"/>
      <c r="G3455" s="491"/>
      <c r="H3455" s="492"/>
      <c r="I3455" s="493"/>
      <c r="J3455" s="494" t="str">
        <f>IF(I3455="","I열의 환율적용방법 선택",IF(I3455="개별환율", "직접입력 하세요.", IF(OR(I3455="가중평균환율",I3455="송금환율"), "직접입력 하세요.", IF(I3455="원화집행", 1, IF(I3455="월별평균환율(미화)",VLOOKUP(MONTH(A3455),월별평균환율!$B$34:$D$45,2,0), IF(I3455="월별평균환율(현지화)",VLOOKUP(MONTH(A3455),월별평균환율!$B$34:$D$45,3,0)))))))</f>
        <v>I열의 환율적용방법 선택</v>
      </c>
      <c r="K3455" s="495">
        <f t="shared" si="53"/>
        <v>0</v>
      </c>
      <c r="L3455" s="491"/>
      <c r="M3455" s="496"/>
      <c r="N3455" s="496"/>
    </row>
    <row r="3456" spans="1:14" x14ac:dyDescent="0.3">
      <c r="A3456" s="490"/>
      <c r="B3456" s="490"/>
      <c r="C3456" s="673" t="e">
        <f>VLOOKUP(F3456,DB!$D$4:$G$403,4,FALSE)</f>
        <v>#N/A</v>
      </c>
      <c r="D3456" s="674" t="e">
        <f>VLOOKUP(F3456,DB!$D$4:$G$403,3,FALSE)</f>
        <v>#N/A</v>
      </c>
      <c r="E3456" s="675" t="e">
        <f>VLOOKUP(F3456,DB!$D$4:$G$403,2,FALSE)</f>
        <v>#N/A</v>
      </c>
      <c r="F3456" s="491"/>
      <c r="G3456" s="491"/>
      <c r="H3456" s="492"/>
      <c r="I3456" s="493"/>
      <c r="J3456" s="494" t="str">
        <f>IF(I3456="","I열의 환율적용방법 선택",IF(I3456="개별환율", "직접입력 하세요.", IF(OR(I3456="가중평균환율",I3456="송금환율"), "직접입력 하세요.", IF(I3456="원화집행", 1, IF(I3456="월별평균환율(미화)",VLOOKUP(MONTH(A3456),월별평균환율!$B$34:$D$45,2,0), IF(I3456="월별평균환율(현지화)",VLOOKUP(MONTH(A3456),월별평균환율!$B$34:$D$45,3,0)))))))</f>
        <v>I열의 환율적용방법 선택</v>
      </c>
      <c r="K3456" s="495">
        <f t="shared" si="53"/>
        <v>0</v>
      </c>
      <c r="L3456" s="491"/>
      <c r="M3456" s="496"/>
      <c r="N3456" s="496"/>
    </row>
    <row r="3457" spans="1:14" x14ac:dyDescent="0.3">
      <c r="A3457" s="490"/>
      <c r="B3457" s="490"/>
      <c r="C3457" s="673" t="e">
        <f>VLOOKUP(F3457,DB!$D$4:$G$403,4,FALSE)</f>
        <v>#N/A</v>
      </c>
      <c r="D3457" s="674" t="e">
        <f>VLOOKUP(F3457,DB!$D$4:$G$403,3,FALSE)</f>
        <v>#N/A</v>
      </c>
      <c r="E3457" s="675" t="e">
        <f>VLOOKUP(F3457,DB!$D$4:$G$403,2,FALSE)</f>
        <v>#N/A</v>
      </c>
      <c r="F3457" s="491"/>
      <c r="G3457" s="491"/>
      <c r="H3457" s="492"/>
      <c r="I3457" s="493"/>
      <c r="J3457" s="494" t="str">
        <f>IF(I3457="","I열의 환율적용방법 선택",IF(I3457="개별환율", "직접입력 하세요.", IF(OR(I3457="가중평균환율",I3457="송금환율"), "직접입력 하세요.", IF(I3457="원화집행", 1, IF(I3457="월별평균환율(미화)",VLOOKUP(MONTH(A3457),월별평균환율!$B$34:$D$45,2,0), IF(I3457="월별평균환율(현지화)",VLOOKUP(MONTH(A3457),월별평균환율!$B$34:$D$45,3,0)))))))</f>
        <v>I열의 환율적용방법 선택</v>
      </c>
      <c r="K3457" s="495">
        <f t="shared" si="53"/>
        <v>0</v>
      </c>
      <c r="L3457" s="491"/>
      <c r="M3457" s="496"/>
      <c r="N3457" s="496"/>
    </row>
    <row r="3458" spans="1:14" x14ac:dyDescent="0.3">
      <c r="A3458" s="490"/>
      <c r="B3458" s="490"/>
      <c r="C3458" s="673" t="e">
        <f>VLOOKUP(F3458,DB!$D$4:$G$403,4,FALSE)</f>
        <v>#N/A</v>
      </c>
      <c r="D3458" s="674" t="e">
        <f>VLOOKUP(F3458,DB!$D$4:$G$403,3,FALSE)</f>
        <v>#N/A</v>
      </c>
      <c r="E3458" s="675" t="e">
        <f>VLOOKUP(F3458,DB!$D$4:$G$403,2,FALSE)</f>
        <v>#N/A</v>
      </c>
      <c r="F3458" s="491"/>
      <c r="G3458" s="491"/>
      <c r="H3458" s="492"/>
      <c r="I3458" s="493"/>
      <c r="J3458" s="494" t="str">
        <f>IF(I3458="","I열의 환율적용방법 선택",IF(I3458="개별환율", "직접입력 하세요.", IF(OR(I3458="가중평균환율",I3458="송금환율"), "직접입력 하세요.", IF(I3458="원화집행", 1, IF(I3458="월별평균환율(미화)",VLOOKUP(MONTH(A3458),월별평균환율!$B$34:$D$45,2,0), IF(I3458="월별평균환율(현지화)",VLOOKUP(MONTH(A3458),월별평균환율!$B$34:$D$45,3,0)))))))</f>
        <v>I열의 환율적용방법 선택</v>
      </c>
      <c r="K3458" s="495">
        <f t="shared" si="53"/>
        <v>0</v>
      </c>
      <c r="L3458" s="491"/>
      <c r="M3458" s="496"/>
      <c r="N3458" s="496"/>
    </row>
    <row r="3459" spans="1:14" x14ac:dyDescent="0.3">
      <c r="A3459" s="490"/>
      <c r="B3459" s="490"/>
      <c r="C3459" s="673" t="e">
        <f>VLOOKUP(F3459,DB!$D$4:$G$403,4,FALSE)</f>
        <v>#N/A</v>
      </c>
      <c r="D3459" s="674" t="e">
        <f>VLOOKUP(F3459,DB!$D$4:$G$403,3,FALSE)</f>
        <v>#N/A</v>
      </c>
      <c r="E3459" s="675" t="e">
        <f>VLOOKUP(F3459,DB!$D$4:$G$403,2,FALSE)</f>
        <v>#N/A</v>
      </c>
      <c r="F3459" s="491"/>
      <c r="G3459" s="491"/>
      <c r="H3459" s="492"/>
      <c r="I3459" s="493"/>
      <c r="J3459" s="494" t="str">
        <f>IF(I3459="","I열의 환율적용방법 선택",IF(I3459="개별환율", "직접입력 하세요.", IF(OR(I3459="가중평균환율",I3459="송금환율"), "직접입력 하세요.", IF(I3459="원화집행", 1, IF(I3459="월별평균환율(미화)",VLOOKUP(MONTH(A3459),월별평균환율!$B$34:$D$45,2,0), IF(I3459="월별평균환율(현지화)",VLOOKUP(MONTH(A3459),월별평균환율!$B$34:$D$45,3,0)))))))</f>
        <v>I열의 환율적용방법 선택</v>
      </c>
      <c r="K3459" s="495">
        <f t="shared" si="53"/>
        <v>0</v>
      </c>
      <c r="L3459" s="491"/>
      <c r="M3459" s="496"/>
      <c r="N3459" s="496"/>
    </row>
    <row r="3460" spans="1:14" x14ac:dyDescent="0.3">
      <c r="A3460" s="490"/>
      <c r="B3460" s="490"/>
      <c r="C3460" s="673" t="e">
        <f>VLOOKUP(F3460,DB!$D$4:$G$403,4,FALSE)</f>
        <v>#N/A</v>
      </c>
      <c r="D3460" s="674" t="e">
        <f>VLOOKUP(F3460,DB!$D$4:$G$403,3,FALSE)</f>
        <v>#N/A</v>
      </c>
      <c r="E3460" s="675" t="e">
        <f>VLOOKUP(F3460,DB!$D$4:$G$403,2,FALSE)</f>
        <v>#N/A</v>
      </c>
      <c r="F3460" s="491"/>
      <c r="G3460" s="491"/>
      <c r="H3460" s="492"/>
      <c r="I3460" s="493"/>
      <c r="J3460" s="494" t="str">
        <f>IF(I3460="","I열의 환율적용방법 선택",IF(I3460="개별환율", "직접입력 하세요.", IF(OR(I3460="가중평균환율",I3460="송금환율"), "직접입력 하세요.", IF(I3460="원화집행", 1, IF(I3460="월별평균환율(미화)",VLOOKUP(MONTH(A3460),월별평균환율!$B$34:$D$45,2,0), IF(I3460="월별평균환율(현지화)",VLOOKUP(MONTH(A3460),월별평균환율!$B$34:$D$45,3,0)))))))</f>
        <v>I열의 환율적용방법 선택</v>
      </c>
      <c r="K3460" s="495">
        <f t="shared" si="53"/>
        <v>0</v>
      </c>
      <c r="L3460" s="491"/>
      <c r="M3460" s="496"/>
      <c r="N3460" s="496"/>
    </row>
    <row r="3461" spans="1:14" x14ac:dyDescent="0.3">
      <c r="A3461" s="490"/>
      <c r="B3461" s="490"/>
      <c r="C3461" s="673" t="e">
        <f>VLOOKUP(F3461,DB!$D$4:$G$403,4,FALSE)</f>
        <v>#N/A</v>
      </c>
      <c r="D3461" s="674" t="e">
        <f>VLOOKUP(F3461,DB!$D$4:$G$403,3,FALSE)</f>
        <v>#N/A</v>
      </c>
      <c r="E3461" s="675" t="e">
        <f>VLOOKUP(F3461,DB!$D$4:$G$403,2,FALSE)</f>
        <v>#N/A</v>
      </c>
      <c r="F3461" s="491"/>
      <c r="G3461" s="491"/>
      <c r="H3461" s="492"/>
      <c r="I3461" s="493"/>
      <c r="J3461" s="494" t="str">
        <f>IF(I3461="","I열의 환율적용방법 선택",IF(I3461="개별환율", "직접입력 하세요.", IF(OR(I3461="가중평균환율",I3461="송금환율"), "직접입력 하세요.", IF(I3461="원화집행", 1, IF(I3461="월별평균환율(미화)",VLOOKUP(MONTH(A3461),월별평균환율!$B$34:$D$45,2,0), IF(I3461="월별평균환율(현지화)",VLOOKUP(MONTH(A3461),월별평균환율!$B$34:$D$45,3,0)))))))</f>
        <v>I열의 환율적용방법 선택</v>
      </c>
      <c r="K3461" s="495">
        <f t="shared" ref="K3461:K3500" si="54">IFERROR(ROUND(H3461*J3461, 0),0)</f>
        <v>0</v>
      </c>
      <c r="L3461" s="491"/>
      <c r="M3461" s="496"/>
      <c r="N3461" s="496"/>
    </row>
    <row r="3462" spans="1:14" x14ac:dyDescent="0.3">
      <c r="A3462" s="490"/>
      <c r="B3462" s="490"/>
      <c r="C3462" s="673" t="e">
        <f>VLOOKUP(F3462,DB!$D$4:$G$403,4,FALSE)</f>
        <v>#N/A</v>
      </c>
      <c r="D3462" s="674" t="e">
        <f>VLOOKUP(F3462,DB!$D$4:$G$403,3,FALSE)</f>
        <v>#N/A</v>
      </c>
      <c r="E3462" s="675" t="e">
        <f>VLOOKUP(F3462,DB!$D$4:$G$403,2,FALSE)</f>
        <v>#N/A</v>
      </c>
      <c r="F3462" s="491"/>
      <c r="G3462" s="491"/>
      <c r="H3462" s="492"/>
      <c r="I3462" s="493"/>
      <c r="J3462" s="494" t="str">
        <f>IF(I3462="","I열의 환율적용방법 선택",IF(I3462="개별환율", "직접입력 하세요.", IF(OR(I3462="가중평균환율",I3462="송금환율"), "직접입력 하세요.", IF(I3462="원화집행", 1, IF(I3462="월별평균환율(미화)",VLOOKUP(MONTH(A3462),월별평균환율!$B$34:$D$45,2,0), IF(I3462="월별평균환율(현지화)",VLOOKUP(MONTH(A3462),월별평균환율!$B$34:$D$45,3,0)))))))</f>
        <v>I열의 환율적용방법 선택</v>
      </c>
      <c r="K3462" s="495">
        <f t="shared" si="54"/>
        <v>0</v>
      </c>
      <c r="L3462" s="491"/>
      <c r="M3462" s="496"/>
      <c r="N3462" s="496"/>
    </row>
    <row r="3463" spans="1:14" x14ac:dyDescent="0.3">
      <c r="A3463" s="490"/>
      <c r="B3463" s="490"/>
      <c r="C3463" s="673" t="e">
        <f>VLOOKUP(F3463,DB!$D$4:$G$403,4,FALSE)</f>
        <v>#N/A</v>
      </c>
      <c r="D3463" s="674" t="e">
        <f>VLOOKUP(F3463,DB!$D$4:$G$403,3,FALSE)</f>
        <v>#N/A</v>
      </c>
      <c r="E3463" s="675" t="e">
        <f>VLOOKUP(F3463,DB!$D$4:$G$403,2,FALSE)</f>
        <v>#N/A</v>
      </c>
      <c r="F3463" s="491"/>
      <c r="G3463" s="491"/>
      <c r="H3463" s="492"/>
      <c r="I3463" s="493"/>
      <c r="J3463" s="494" t="str">
        <f>IF(I3463="","I열의 환율적용방법 선택",IF(I3463="개별환율", "직접입력 하세요.", IF(OR(I3463="가중평균환율",I3463="송금환율"), "직접입력 하세요.", IF(I3463="원화집행", 1, IF(I3463="월별평균환율(미화)",VLOOKUP(MONTH(A3463),월별평균환율!$B$34:$D$45,2,0), IF(I3463="월별평균환율(현지화)",VLOOKUP(MONTH(A3463),월별평균환율!$B$34:$D$45,3,0)))))))</f>
        <v>I열의 환율적용방법 선택</v>
      </c>
      <c r="K3463" s="495">
        <f t="shared" si="54"/>
        <v>0</v>
      </c>
      <c r="L3463" s="491"/>
      <c r="M3463" s="496"/>
      <c r="N3463" s="496"/>
    </row>
    <row r="3464" spans="1:14" x14ac:dyDescent="0.3">
      <c r="A3464" s="490"/>
      <c r="B3464" s="490"/>
      <c r="C3464" s="673" t="e">
        <f>VLOOKUP(F3464,DB!$D$4:$G$403,4,FALSE)</f>
        <v>#N/A</v>
      </c>
      <c r="D3464" s="674" t="e">
        <f>VLOOKUP(F3464,DB!$D$4:$G$403,3,FALSE)</f>
        <v>#N/A</v>
      </c>
      <c r="E3464" s="675" t="e">
        <f>VLOOKUP(F3464,DB!$D$4:$G$403,2,FALSE)</f>
        <v>#N/A</v>
      </c>
      <c r="F3464" s="491"/>
      <c r="G3464" s="491"/>
      <c r="H3464" s="492"/>
      <c r="I3464" s="493"/>
      <c r="J3464" s="494" t="str">
        <f>IF(I3464="","I열의 환율적용방법 선택",IF(I3464="개별환율", "직접입력 하세요.", IF(OR(I3464="가중평균환율",I3464="송금환율"), "직접입력 하세요.", IF(I3464="원화집행", 1, IF(I3464="월별평균환율(미화)",VLOOKUP(MONTH(A3464),월별평균환율!$B$34:$D$45,2,0), IF(I3464="월별평균환율(현지화)",VLOOKUP(MONTH(A3464),월별평균환율!$B$34:$D$45,3,0)))))))</f>
        <v>I열의 환율적용방법 선택</v>
      </c>
      <c r="K3464" s="495">
        <f t="shared" si="54"/>
        <v>0</v>
      </c>
      <c r="L3464" s="491"/>
      <c r="M3464" s="496"/>
      <c r="N3464" s="496"/>
    </row>
    <row r="3465" spans="1:14" x14ac:dyDescent="0.3">
      <c r="A3465" s="490"/>
      <c r="B3465" s="490"/>
      <c r="C3465" s="673" t="e">
        <f>VLOOKUP(F3465,DB!$D$4:$G$403,4,FALSE)</f>
        <v>#N/A</v>
      </c>
      <c r="D3465" s="674" t="e">
        <f>VLOOKUP(F3465,DB!$D$4:$G$403,3,FALSE)</f>
        <v>#N/A</v>
      </c>
      <c r="E3465" s="675" t="e">
        <f>VLOOKUP(F3465,DB!$D$4:$G$403,2,FALSE)</f>
        <v>#N/A</v>
      </c>
      <c r="F3465" s="491"/>
      <c r="G3465" s="491"/>
      <c r="H3465" s="492"/>
      <c r="I3465" s="493"/>
      <c r="J3465" s="494" t="str">
        <f>IF(I3465="","I열의 환율적용방법 선택",IF(I3465="개별환율", "직접입력 하세요.", IF(OR(I3465="가중평균환율",I3465="송금환율"), "직접입력 하세요.", IF(I3465="원화집행", 1, IF(I3465="월별평균환율(미화)",VLOOKUP(MONTH(A3465),월별평균환율!$B$34:$D$45,2,0), IF(I3465="월별평균환율(현지화)",VLOOKUP(MONTH(A3465),월별평균환율!$B$34:$D$45,3,0)))))))</f>
        <v>I열의 환율적용방법 선택</v>
      </c>
      <c r="K3465" s="495">
        <f t="shared" si="54"/>
        <v>0</v>
      </c>
      <c r="L3465" s="491"/>
      <c r="M3465" s="496"/>
      <c r="N3465" s="496"/>
    </row>
    <row r="3466" spans="1:14" x14ac:dyDescent="0.3">
      <c r="A3466" s="490"/>
      <c r="B3466" s="490"/>
      <c r="C3466" s="673" t="e">
        <f>VLOOKUP(F3466,DB!$D$4:$G$403,4,FALSE)</f>
        <v>#N/A</v>
      </c>
      <c r="D3466" s="674" t="e">
        <f>VLOOKUP(F3466,DB!$D$4:$G$403,3,FALSE)</f>
        <v>#N/A</v>
      </c>
      <c r="E3466" s="675" t="e">
        <f>VLOOKUP(F3466,DB!$D$4:$G$403,2,FALSE)</f>
        <v>#N/A</v>
      </c>
      <c r="F3466" s="491"/>
      <c r="G3466" s="491"/>
      <c r="H3466" s="492"/>
      <c r="I3466" s="493"/>
      <c r="J3466" s="494" t="str">
        <f>IF(I3466="","I열의 환율적용방법 선택",IF(I3466="개별환율", "직접입력 하세요.", IF(OR(I3466="가중평균환율",I3466="송금환율"), "직접입력 하세요.", IF(I3466="원화집행", 1, IF(I3466="월별평균환율(미화)",VLOOKUP(MONTH(A3466),월별평균환율!$B$34:$D$45,2,0), IF(I3466="월별평균환율(현지화)",VLOOKUP(MONTH(A3466),월별평균환율!$B$34:$D$45,3,0)))))))</f>
        <v>I열의 환율적용방법 선택</v>
      </c>
      <c r="K3466" s="495">
        <f t="shared" si="54"/>
        <v>0</v>
      </c>
      <c r="L3466" s="491"/>
      <c r="M3466" s="496"/>
      <c r="N3466" s="496"/>
    </row>
    <row r="3467" spans="1:14" x14ac:dyDescent="0.3">
      <c r="A3467" s="490"/>
      <c r="B3467" s="490"/>
      <c r="C3467" s="673" t="e">
        <f>VLOOKUP(F3467,DB!$D$4:$G$403,4,FALSE)</f>
        <v>#N/A</v>
      </c>
      <c r="D3467" s="674" t="e">
        <f>VLOOKUP(F3467,DB!$D$4:$G$403,3,FALSE)</f>
        <v>#N/A</v>
      </c>
      <c r="E3467" s="675" t="e">
        <f>VLOOKUP(F3467,DB!$D$4:$G$403,2,FALSE)</f>
        <v>#N/A</v>
      </c>
      <c r="F3467" s="491"/>
      <c r="G3467" s="491"/>
      <c r="H3467" s="492"/>
      <c r="I3467" s="493"/>
      <c r="J3467" s="494" t="str">
        <f>IF(I3467="","I열의 환율적용방법 선택",IF(I3467="개별환율", "직접입력 하세요.", IF(OR(I3467="가중평균환율",I3467="송금환율"), "직접입력 하세요.", IF(I3467="원화집행", 1, IF(I3467="월별평균환율(미화)",VLOOKUP(MONTH(A3467),월별평균환율!$B$34:$D$45,2,0), IF(I3467="월별평균환율(현지화)",VLOOKUP(MONTH(A3467),월별평균환율!$B$34:$D$45,3,0)))))))</f>
        <v>I열의 환율적용방법 선택</v>
      </c>
      <c r="K3467" s="495">
        <f t="shared" si="54"/>
        <v>0</v>
      </c>
      <c r="L3467" s="491"/>
      <c r="M3467" s="496"/>
      <c r="N3467" s="496"/>
    </row>
    <row r="3468" spans="1:14" x14ac:dyDescent="0.3">
      <c r="A3468" s="490"/>
      <c r="B3468" s="490"/>
      <c r="C3468" s="673" t="e">
        <f>VLOOKUP(F3468,DB!$D$4:$G$403,4,FALSE)</f>
        <v>#N/A</v>
      </c>
      <c r="D3468" s="674" t="e">
        <f>VLOOKUP(F3468,DB!$D$4:$G$403,3,FALSE)</f>
        <v>#N/A</v>
      </c>
      <c r="E3468" s="675" t="e">
        <f>VLOOKUP(F3468,DB!$D$4:$G$403,2,FALSE)</f>
        <v>#N/A</v>
      </c>
      <c r="F3468" s="491"/>
      <c r="G3468" s="491"/>
      <c r="H3468" s="492"/>
      <c r="I3468" s="493"/>
      <c r="J3468" s="494" t="str">
        <f>IF(I3468="","I열의 환율적용방법 선택",IF(I3468="개별환율", "직접입력 하세요.", IF(OR(I3468="가중평균환율",I3468="송금환율"), "직접입력 하세요.", IF(I3468="원화집행", 1, IF(I3468="월별평균환율(미화)",VLOOKUP(MONTH(A3468),월별평균환율!$B$34:$D$45,2,0), IF(I3468="월별평균환율(현지화)",VLOOKUP(MONTH(A3468),월별평균환율!$B$34:$D$45,3,0)))))))</f>
        <v>I열의 환율적용방법 선택</v>
      </c>
      <c r="K3468" s="495">
        <f t="shared" si="54"/>
        <v>0</v>
      </c>
      <c r="L3468" s="491"/>
      <c r="M3468" s="496"/>
      <c r="N3468" s="496"/>
    </row>
    <row r="3469" spans="1:14" x14ac:dyDescent="0.3">
      <c r="A3469" s="490"/>
      <c r="B3469" s="490"/>
      <c r="C3469" s="673" t="e">
        <f>VLOOKUP(F3469,DB!$D$4:$G$403,4,FALSE)</f>
        <v>#N/A</v>
      </c>
      <c r="D3469" s="674" t="e">
        <f>VLOOKUP(F3469,DB!$D$4:$G$403,3,FALSE)</f>
        <v>#N/A</v>
      </c>
      <c r="E3469" s="675" t="e">
        <f>VLOOKUP(F3469,DB!$D$4:$G$403,2,FALSE)</f>
        <v>#N/A</v>
      </c>
      <c r="F3469" s="491"/>
      <c r="G3469" s="491"/>
      <c r="H3469" s="492"/>
      <c r="I3469" s="493"/>
      <c r="J3469" s="494" t="str">
        <f>IF(I3469="","I열의 환율적용방법 선택",IF(I3469="개별환율", "직접입력 하세요.", IF(OR(I3469="가중평균환율",I3469="송금환율"), "직접입력 하세요.", IF(I3469="원화집행", 1, IF(I3469="월별평균환율(미화)",VLOOKUP(MONTH(A3469),월별평균환율!$B$34:$D$45,2,0), IF(I3469="월별평균환율(현지화)",VLOOKUP(MONTH(A3469),월별평균환율!$B$34:$D$45,3,0)))))))</f>
        <v>I열의 환율적용방법 선택</v>
      </c>
      <c r="K3469" s="495">
        <f t="shared" si="54"/>
        <v>0</v>
      </c>
      <c r="L3469" s="491"/>
      <c r="M3469" s="496"/>
      <c r="N3469" s="496"/>
    </row>
    <row r="3470" spans="1:14" x14ac:dyDescent="0.3">
      <c r="A3470" s="490"/>
      <c r="B3470" s="490"/>
      <c r="C3470" s="673" t="e">
        <f>VLOOKUP(F3470,DB!$D$4:$G$403,4,FALSE)</f>
        <v>#N/A</v>
      </c>
      <c r="D3470" s="674" t="e">
        <f>VLOOKUP(F3470,DB!$D$4:$G$403,3,FALSE)</f>
        <v>#N/A</v>
      </c>
      <c r="E3470" s="675" t="e">
        <f>VLOOKUP(F3470,DB!$D$4:$G$403,2,FALSE)</f>
        <v>#N/A</v>
      </c>
      <c r="F3470" s="491"/>
      <c r="G3470" s="491"/>
      <c r="H3470" s="492"/>
      <c r="I3470" s="493"/>
      <c r="J3470" s="494" t="str">
        <f>IF(I3470="","I열의 환율적용방법 선택",IF(I3470="개별환율", "직접입력 하세요.", IF(OR(I3470="가중평균환율",I3470="송금환율"), "직접입력 하세요.", IF(I3470="원화집행", 1, IF(I3470="월별평균환율(미화)",VLOOKUP(MONTH(A3470),월별평균환율!$B$34:$D$45,2,0), IF(I3470="월별평균환율(현지화)",VLOOKUP(MONTH(A3470),월별평균환율!$B$34:$D$45,3,0)))))))</f>
        <v>I열의 환율적용방법 선택</v>
      </c>
      <c r="K3470" s="495">
        <f t="shared" si="54"/>
        <v>0</v>
      </c>
      <c r="L3470" s="491"/>
      <c r="M3470" s="496"/>
      <c r="N3470" s="496"/>
    </row>
    <row r="3471" spans="1:14" x14ac:dyDescent="0.3">
      <c r="A3471" s="490"/>
      <c r="B3471" s="490"/>
      <c r="C3471" s="673" t="e">
        <f>VLOOKUP(F3471,DB!$D$4:$G$403,4,FALSE)</f>
        <v>#N/A</v>
      </c>
      <c r="D3471" s="674" t="e">
        <f>VLOOKUP(F3471,DB!$D$4:$G$403,3,FALSE)</f>
        <v>#N/A</v>
      </c>
      <c r="E3471" s="675" t="e">
        <f>VLOOKUP(F3471,DB!$D$4:$G$403,2,FALSE)</f>
        <v>#N/A</v>
      </c>
      <c r="F3471" s="491"/>
      <c r="G3471" s="491"/>
      <c r="H3471" s="492"/>
      <c r="I3471" s="493"/>
      <c r="J3471" s="494" t="str">
        <f>IF(I3471="","I열의 환율적용방법 선택",IF(I3471="개별환율", "직접입력 하세요.", IF(OR(I3471="가중평균환율",I3471="송금환율"), "직접입력 하세요.", IF(I3471="원화집행", 1, IF(I3471="월별평균환율(미화)",VLOOKUP(MONTH(A3471),월별평균환율!$B$34:$D$45,2,0), IF(I3471="월별평균환율(현지화)",VLOOKUP(MONTH(A3471),월별평균환율!$B$34:$D$45,3,0)))))))</f>
        <v>I열의 환율적용방법 선택</v>
      </c>
      <c r="K3471" s="495">
        <f t="shared" si="54"/>
        <v>0</v>
      </c>
      <c r="L3471" s="491"/>
      <c r="M3471" s="496"/>
      <c r="N3471" s="496"/>
    </row>
    <row r="3472" spans="1:14" x14ac:dyDescent="0.3">
      <c r="A3472" s="490"/>
      <c r="B3472" s="490"/>
      <c r="C3472" s="673" t="e">
        <f>VLOOKUP(F3472,DB!$D$4:$G$403,4,FALSE)</f>
        <v>#N/A</v>
      </c>
      <c r="D3472" s="674" t="e">
        <f>VLOOKUP(F3472,DB!$D$4:$G$403,3,FALSE)</f>
        <v>#N/A</v>
      </c>
      <c r="E3472" s="675" t="e">
        <f>VLOOKUP(F3472,DB!$D$4:$G$403,2,FALSE)</f>
        <v>#N/A</v>
      </c>
      <c r="F3472" s="491"/>
      <c r="G3472" s="491"/>
      <c r="H3472" s="492"/>
      <c r="I3472" s="493"/>
      <c r="J3472" s="494" t="str">
        <f>IF(I3472="","I열의 환율적용방법 선택",IF(I3472="개별환율", "직접입력 하세요.", IF(OR(I3472="가중평균환율",I3472="송금환율"), "직접입력 하세요.", IF(I3472="원화집행", 1, IF(I3472="월별평균환율(미화)",VLOOKUP(MONTH(A3472),월별평균환율!$B$34:$D$45,2,0), IF(I3472="월별평균환율(현지화)",VLOOKUP(MONTH(A3472),월별평균환율!$B$34:$D$45,3,0)))))))</f>
        <v>I열의 환율적용방법 선택</v>
      </c>
      <c r="K3472" s="495">
        <f t="shared" si="54"/>
        <v>0</v>
      </c>
      <c r="L3472" s="491"/>
      <c r="M3472" s="496"/>
      <c r="N3472" s="496"/>
    </row>
    <row r="3473" spans="1:14" x14ac:dyDescent="0.3">
      <c r="A3473" s="490"/>
      <c r="B3473" s="490"/>
      <c r="C3473" s="673" t="e">
        <f>VLOOKUP(F3473,DB!$D$4:$G$403,4,FALSE)</f>
        <v>#N/A</v>
      </c>
      <c r="D3473" s="674" t="e">
        <f>VLOOKUP(F3473,DB!$D$4:$G$403,3,FALSE)</f>
        <v>#N/A</v>
      </c>
      <c r="E3473" s="675" t="e">
        <f>VLOOKUP(F3473,DB!$D$4:$G$403,2,FALSE)</f>
        <v>#N/A</v>
      </c>
      <c r="F3473" s="491"/>
      <c r="G3473" s="491"/>
      <c r="H3473" s="492"/>
      <c r="I3473" s="493"/>
      <c r="J3473" s="494" t="str">
        <f>IF(I3473="","I열의 환율적용방법 선택",IF(I3473="개별환율", "직접입력 하세요.", IF(OR(I3473="가중평균환율",I3473="송금환율"), "직접입력 하세요.", IF(I3473="원화집행", 1, IF(I3473="월별평균환율(미화)",VLOOKUP(MONTH(A3473),월별평균환율!$B$34:$D$45,2,0), IF(I3473="월별평균환율(현지화)",VLOOKUP(MONTH(A3473),월별평균환율!$B$34:$D$45,3,0)))))))</f>
        <v>I열의 환율적용방법 선택</v>
      </c>
      <c r="K3473" s="495">
        <f t="shared" si="54"/>
        <v>0</v>
      </c>
      <c r="L3473" s="491"/>
      <c r="M3473" s="496"/>
      <c r="N3473" s="496"/>
    </row>
    <row r="3474" spans="1:14" x14ac:dyDescent="0.3">
      <c r="A3474" s="490"/>
      <c r="B3474" s="490"/>
      <c r="C3474" s="673" t="e">
        <f>VLOOKUP(F3474,DB!$D$4:$G$403,4,FALSE)</f>
        <v>#N/A</v>
      </c>
      <c r="D3474" s="674" t="e">
        <f>VLOOKUP(F3474,DB!$D$4:$G$403,3,FALSE)</f>
        <v>#N/A</v>
      </c>
      <c r="E3474" s="675" t="e">
        <f>VLOOKUP(F3474,DB!$D$4:$G$403,2,FALSE)</f>
        <v>#N/A</v>
      </c>
      <c r="F3474" s="491"/>
      <c r="G3474" s="491"/>
      <c r="H3474" s="492"/>
      <c r="I3474" s="493"/>
      <c r="J3474" s="494" t="str">
        <f>IF(I3474="","I열의 환율적용방법 선택",IF(I3474="개별환율", "직접입력 하세요.", IF(OR(I3474="가중평균환율",I3474="송금환율"), "직접입력 하세요.", IF(I3474="원화집행", 1, IF(I3474="월별평균환율(미화)",VLOOKUP(MONTH(A3474),월별평균환율!$B$34:$D$45,2,0), IF(I3474="월별평균환율(현지화)",VLOOKUP(MONTH(A3474),월별평균환율!$B$34:$D$45,3,0)))))))</f>
        <v>I열의 환율적용방법 선택</v>
      </c>
      <c r="K3474" s="495">
        <f t="shared" si="54"/>
        <v>0</v>
      </c>
      <c r="L3474" s="491"/>
      <c r="M3474" s="496"/>
      <c r="N3474" s="496"/>
    </row>
    <row r="3475" spans="1:14" x14ac:dyDescent="0.3">
      <c r="A3475" s="490"/>
      <c r="B3475" s="490"/>
      <c r="C3475" s="673" t="e">
        <f>VLOOKUP(F3475,DB!$D$4:$G$403,4,FALSE)</f>
        <v>#N/A</v>
      </c>
      <c r="D3475" s="674" t="e">
        <f>VLOOKUP(F3475,DB!$D$4:$G$403,3,FALSE)</f>
        <v>#N/A</v>
      </c>
      <c r="E3475" s="675" t="e">
        <f>VLOOKUP(F3475,DB!$D$4:$G$403,2,FALSE)</f>
        <v>#N/A</v>
      </c>
      <c r="F3475" s="491"/>
      <c r="G3475" s="491"/>
      <c r="H3475" s="492"/>
      <c r="I3475" s="493"/>
      <c r="J3475" s="494" t="str">
        <f>IF(I3475="","I열의 환율적용방법 선택",IF(I3475="개별환율", "직접입력 하세요.", IF(OR(I3475="가중평균환율",I3475="송금환율"), "직접입력 하세요.", IF(I3475="원화집행", 1, IF(I3475="월별평균환율(미화)",VLOOKUP(MONTH(A3475),월별평균환율!$B$34:$D$45,2,0), IF(I3475="월별평균환율(현지화)",VLOOKUP(MONTH(A3475),월별평균환율!$B$34:$D$45,3,0)))))))</f>
        <v>I열의 환율적용방법 선택</v>
      </c>
      <c r="K3475" s="495">
        <f t="shared" si="54"/>
        <v>0</v>
      </c>
      <c r="L3475" s="491"/>
      <c r="M3475" s="496"/>
      <c r="N3475" s="496"/>
    </row>
    <row r="3476" spans="1:14" x14ac:dyDescent="0.3">
      <c r="A3476" s="490"/>
      <c r="B3476" s="490"/>
      <c r="C3476" s="673" t="e">
        <f>VLOOKUP(F3476,DB!$D$4:$G$403,4,FALSE)</f>
        <v>#N/A</v>
      </c>
      <c r="D3476" s="674" t="e">
        <f>VLOOKUP(F3476,DB!$D$4:$G$403,3,FALSE)</f>
        <v>#N/A</v>
      </c>
      <c r="E3476" s="675" t="e">
        <f>VLOOKUP(F3476,DB!$D$4:$G$403,2,FALSE)</f>
        <v>#N/A</v>
      </c>
      <c r="F3476" s="491"/>
      <c r="G3476" s="491"/>
      <c r="H3476" s="492"/>
      <c r="I3476" s="493"/>
      <c r="J3476" s="494" t="str">
        <f>IF(I3476="","I열의 환율적용방법 선택",IF(I3476="개별환율", "직접입력 하세요.", IF(OR(I3476="가중평균환율",I3476="송금환율"), "직접입력 하세요.", IF(I3476="원화집행", 1, IF(I3476="월별평균환율(미화)",VLOOKUP(MONTH(A3476),월별평균환율!$B$34:$D$45,2,0), IF(I3476="월별평균환율(현지화)",VLOOKUP(MONTH(A3476),월별평균환율!$B$34:$D$45,3,0)))))))</f>
        <v>I열의 환율적용방법 선택</v>
      </c>
      <c r="K3476" s="495">
        <f t="shared" si="54"/>
        <v>0</v>
      </c>
      <c r="L3476" s="491"/>
      <c r="M3476" s="496"/>
      <c r="N3476" s="496"/>
    </row>
    <row r="3477" spans="1:14" x14ac:dyDescent="0.3">
      <c r="A3477" s="490"/>
      <c r="B3477" s="490"/>
      <c r="C3477" s="673" t="e">
        <f>VLOOKUP(F3477,DB!$D$4:$G$403,4,FALSE)</f>
        <v>#N/A</v>
      </c>
      <c r="D3477" s="674" t="e">
        <f>VLOOKUP(F3477,DB!$D$4:$G$403,3,FALSE)</f>
        <v>#N/A</v>
      </c>
      <c r="E3477" s="675" t="e">
        <f>VLOOKUP(F3477,DB!$D$4:$G$403,2,FALSE)</f>
        <v>#N/A</v>
      </c>
      <c r="F3477" s="491"/>
      <c r="G3477" s="491"/>
      <c r="H3477" s="492"/>
      <c r="I3477" s="493"/>
      <c r="J3477" s="494" t="str">
        <f>IF(I3477="","I열의 환율적용방법 선택",IF(I3477="개별환율", "직접입력 하세요.", IF(OR(I3477="가중평균환율",I3477="송금환율"), "직접입력 하세요.", IF(I3477="원화집행", 1, IF(I3477="월별평균환율(미화)",VLOOKUP(MONTH(A3477),월별평균환율!$B$34:$D$45,2,0), IF(I3477="월별평균환율(현지화)",VLOOKUP(MONTH(A3477),월별평균환율!$B$34:$D$45,3,0)))))))</f>
        <v>I열의 환율적용방법 선택</v>
      </c>
      <c r="K3477" s="495">
        <f t="shared" si="54"/>
        <v>0</v>
      </c>
      <c r="L3477" s="491"/>
      <c r="M3477" s="496"/>
      <c r="N3477" s="496"/>
    </row>
    <row r="3478" spans="1:14" x14ac:dyDescent="0.3">
      <c r="A3478" s="490"/>
      <c r="B3478" s="490"/>
      <c r="C3478" s="673" t="e">
        <f>VLOOKUP(F3478,DB!$D$4:$G$403,4,FALSE)</f>
        <v>#N/A</v>
      </c>
      <c r="D3478" s="674" t="e">
        <f>VLOOKUP(F3478,DB!$D$4:$G$403,3,FALSE)</f>
        <v>#N/A</v>
      </c>
      <c r="E3478" s="675" t="e">
        <f>VLOOKUP(F3478,DB!$D$4:$G$403,2,FALSE)</f>
        <v>#N/A</v>
      </c>
      <c r="F3478" s="491"/>
      <c r="G3478" s="491"/>
      <c r="H3478" s="492"/>
      <c r="I3478" s="493"/>
      <c r="J3478" s="494" t="str">
        <f>IF(I3478="","I열의 환율적용방법 선택",IF(I3478="개별환율", "직접입력 하세요.", IF(OR(I3478="가중평균환율",I3478="송금환율"), "직접입력 하세요.", IF(I3478="원화집행", 1, IF(I3478="월별평균환율(미화)",VLOOKUP(MONTH(A3478),월별평균환율!$B$34:$D$45,2,0), IF(I3478="월별평균환율(현지화)",VLOOKUP(MONTH(A3478),월별평균환율!$B$34:$D$45,3,0)))))))</f>
        <v>I열의 환율적용방법 선택</v>
      </c>
      <c r="K3478" s="495">
        <f t="shared" si="54"/>
        <v>0</v>
      </c>
      <c r="L3478" s="491"/>
      <c r="M3478" s="496"/>
      <c r="N3478" s="496"/>
    </row>
    <row r="3479" spans="1:14" x14ac:dyDescent="0.3">
      <c r="A3479" s="490"/>
      <c r="B3479" s="490"/>
      <c r="C3479" s="673" t="e">
        <f>VLOOKUP(F3479,DB!$D$4:$G$403,4,FALSE)</f>
        <v>#N/A</v>
      </c>
      <c r="D3479" s="674" t="e">
        <f>VLOOKUP(F3479,DB!$D$4:$G$403,3,FALSE)</f>
        <v>#N/A</v>
      </c>
      <c r="E3479" s="675" t="e">
        <f>VLOOKUP(F3479,DB!$D$4:$G$403,2,FALSE)</f>
        <v>#N/A</v>
      </c>
      <c r="F3479" s="491"/>
      <c r="G3479" s="491"/>
      <c r="H3479" s="492"/>
      <c r="I3479" s="493"/>
      <c r="J3479" s="494" t="str">
        <f>IF(I3479="","I열의 환율적용방법 선택",IF(I3479="개별환율", "직접입력 하세요.", IF(OR(I3479="가중평균환율",I3479="송금환율"), "직접입력 하세요.", IF(I3479="원화집행", 1, IF(I3479="월별평균환율(미화)",VLOOKUP(MONTH(A3479),월별평균환율!$B$34:$D$45,2,0), IF(I3479="월별평균환율(현지화)",VLOOKUP(MONTH(A3479),월별평균환율!$B$34:$D$45,3,0)))))))</f>
        <v>I열의 환율적용방법 선택</v>
      </c>
      <c r="K3479" s="495">
        <f t="shared" si="54"/>
        <v>0</v>
      </c>
      <c r="L3479" s="491"/>
      <c r="M3479" s="496"/>
      <c r="N3479" s="496"/>
    </row>
    <row r="3480" spans="1:14" x14ac:dyDescent="0.3">
      <c r="A3480" s="490"/>
      <c r="B3480" s="490"/>
      <c r="C3480" s="673" t="e">
        <f>VLOOKUP(F3480,DB!$D$4:$G$403,4,FALSE)</f>
        <v>#N/A</v>
      </c>
      <c r="D3480" s="674" t="e">
        <f>VLOOKUP(F3480,DB!$D$4:$G$403,3,FALSE)</f>
        <v>#N/A</v>
      </c>
      <c r="E3480" s="675" t="e">
        <f>VLOOKUP(F3480,DB!$D$4:$G$403,2,FALSE)</f>
        <v>#N/A</v>
      </c>
      <c r="F3480" s="491"/>
      <c r="G3480" s="491"/>
      <c r="H3480" s="492"/>
      <c r="I3480" s="493"/>
      <c r="J3480" s="494" t="str">
        <f>IF(I3480="","I열의 환율적용방법 선택",IF(I3480="개별환율", "직접입력 하세요.", IF(OR(I3480="가중평균환율",I3480="송금환율"), "직접입력 하세요.", IF(I3480="원화집행", 1, IF(I3480="월별평균환율(미화)",VLOOKUP(MONTH(A3480),월별평균환율!$B$34:$D$45,2,0), IF(I3480="월별평균환율(현지화)",VLOOKUP(MONTH(A3480),월별평균환율!$B$34:$D$45,3,0)))))))</f>
        <v>I열의 환율적용방법 선택</v>
      </c>
      <c r="K3480" s="495">
        <f t="shared" si="54"/>
        <v>0</v>
      </c>
      <c r="L3480" s="491"/>
      <c r="M3480" s="496"/>
      <c r="N3480" s="496"/>
    </row>
    <row r="3481" spans="1:14" x14ac:dyDescent="0.3">
      <c r="A3481" s="490"/>
      <c r="B3481" s="490"/>
      <c r="C3481" s="673" t="e">
        <f>VLOOKUP(F3481,DB!$D$4:$G$403,4,FALSE)</f>
        <v>#N/A</v>
      </c>
      <c r="D3481" s="674" t="e">
        <f>VLOOKUP(F3481,DB!$D$4:$G$403,3,FALSE)</f>
        <v>#N/A</v>
      </c>
      <c r="E3481" s="675" t="e">
        <f>VLOOKUP(F3481,DB!$D$4:$G$403,2,FALSE)</f>
        <v>#N/A</v>
      </c>
      <c r="F3481" s="491"/>
      <c r="G3481" s="491"/>
      <c r="H3481" s="492"/>
      <c r="I3481" s="493"/>
      <c r="J3481" s="494" t="str">
        <f>IF(I3481="","I열의 환율적용방법 선택",IF(I3481="개별환율", "직접입력 하세요.", IF(OR(I3481="가중평균환율",I3481="송금환율"), "직접입력 하세요.", IF(I3481="원화집행", 1, IF(I3481="월별평균환율(미화)",VLOOKUP(MONTH(A3481),월별평균환율!$B$34:$D$45,2,0), IF(I3481="월별평균환율(현지화)",VLOOKUP(MONTH(A3481),월별평균환율!$B$34:$D$45,3,0)))))))</f>
        <v>I열의 환율적용방법 선택</v>
      </c>
      <c r="K3481" s="495">
        <f t="shared" si="54"/>
        <v>0</v>
      </c>
      <c r="L3481" s="491"/>
      <c r="M3481" s="496"/>
      <c r="N3481" s="496"/>
    </row>
    <row r="3482" spans="1:14" x14ac:dyDescent="0.3">
      <c r="A3482" s="490"/>
      <c r="B3482" s="490"/>
      <c r="C3482" s="673" t="e">
        <f>VLOOKUP(F3482,DB!$D$4:$G$403,4,FALSE)</f>
        <v>#N/A</v>
      </c>
      <c r="D3482" s="674" t="e">
        <f>VLOOKUP(F3482,DB!$D$4:$G$403,3,FALSE)</f>
        <v>#N/A</v>
      </c>
      <c r="E3482" s="675" t="e">
        <f>VLOOKUP(F3482,DB!$D$4:$G$403,2,FALSE)</f>
        <v>#N/A</v>
      </c>
      <c r="F3482" s="491"/>
      <c r="G3482" s="491"/>
      <c r="H3482" s="492"/>
      <c r="I3482" s="493"/>
      <c r="J3482" s="494" t="str">
        <f>IF(I3482="","I열의 환율적용방법 선택",IF(I3482="개별환율", "직접입력 하세요.", IF(OR(I3482="가중평균환율",I3482="송금환율"), "직접입력 하세요.", IF(I3482="원화집행", 1, IF(I3482="월별평균환율(미화)",VLOOKUP(MONTH(A3482),월별평균환율!$B$34:$D$45,2,0), IF(I3482="월별평균환율(현지화)",VLOOKUP(MONTH(A3482),월별평균환율!$B$34:$D$45,3,0)))))))</f>
        <v>I열의 환율적용방법 선택</v>
      </c>
      <c r="K3482" s="495">
        <f t="shared" si="54"/>
        <v>0</v>
      </c>
      <c r="L3482" s="491"/>
      <c r="M3482" s="496"/>
      <c r="N3482" s="496"/>
    </row>
    <row r="3483" spans="1:14" x14ac:dyDescent="0.3">
      <c r="A3483" s="490"/>
      <c r="B3483" s="490"/>
      <c r="C3483" s="673" t="e">
        <f>VLOOKUP(F3483,DB!$D$4:$G$403,4,FALSE)</f>
        <v>#N/A</v>
      </c>
      <c r="D3483" s="674" t="e">
        <f>VLOOKUP(F3483,DB!$D$4:$G$403,3,FALSE)</f>
        <v>#N/A</v>
      </c>
      <c r="E3483" s="675" t="e">
        <f>VLOOKUP(F3483,DB!$D$4:$G$403,2,FALSE)</f>
        <v>#N/A</v>
      </c>
      <c r="F3483" s="491"/>
      <c r="G3483" s="491"/>
      <c r="H3483" s="492"/>
      <c r="I3483" s="493"/>
      <c r="J3483" s="494" t="str">
        <f>IF(I3483="","I열의 환율적용방법 선택",IF(I3483="개별환율", "직접입력 하세요.", IF(OR(I3483="가중평균환율",I3483="송금환율"), "직접입력 하세요.", IF(I3483="원화집행", 1, IF(I3483="월별평균환율(미화)",VLOOKUP(MONTH(A3483),월별평균환율!$B$34:$D$45,2,0), IF(I3483="월별평균환율(현지화)",VLOOKUP(MONTH(A3483),월별평균환율!$B$34:$D$45,3,0)))))))</f>
        <v>I열의 환율적용방법 선택</v>
      </c>
      <c r="K3483" s="495">
        <f t="shared" si="54"/>
        <v>0</v>
      </c>
      <c r="L3483" s="491"/>
      <c r="M3483" s="496"/>
      <c r="N3483" s="496"/>
    </row>
    <row r="3484" spans="1:14" x14ac:dyDescent="0.3">
      <c r="A3484" s="490"/>
      <c r="B3484" s="490"/>
      <c r="C3484" s="673" t="e">
        <f>VLOOKUP(F3484,DB!$D$4:$G$403,4,FALSE)</f>
        <v>#N/A</v>
      </c>
      <c r="D3484" s="674" t="e">
        <f>VLOOKUP(F3484,DB!$D$4:$G$403,3,FALSE)</f>
        <v>#N/A</v>
      </c>
      <c r="E3484" s="675" t="e">
        <f>VLOOKUP(F3484,DB!$D$4:$G$403,2,FALSE)</f>
        <v>#N/A</v>
      </c>
      <c r="F3484" s="491"/>
      <c r="G3484" s="491"/>
      <c r="H3484" s="492"/>
      <c r="I3484" s="493"/>
      <c r="J3484" s="494" t="str">
        <f>IF(I3484="","I열의 환율적용방법 선택",IF(I3484="개별환율", "직접입력 하세요.", IF(OR(I3484="가중평균환율",I3484="송금환율"), "직접입력 하세요.", IF(I3484="원화집행", 1, IF(I3484="월별평균환율(미화)",VLOOKUP(MONTH(A3484),월별평균환율!$B$34:$D$45,2,0), IF(I3484="월별평균환율(현지화)",VLOOKUP(MONTH(A3484),월별평균환율!$B$34:$D$45,3,0)))))))</f>
        <v>I열의 환율적용방법 선택</v>
      </c>
      <c r="K3484" s="495">
        <f t="shared" si="54"/>
        <v>0</v>
      </c>
      <c r="L3484" s="491"/>
      <c r="M3484" s="496"/>
      <c r="N3484" s="496"/>
    </row>
    <row r="3485" spans="1:14" x14ac:dyDescent="0.3">
      <c r="A3485" s="490"/>
      <c r="B3485" s="490"/>
      <c r="C3485" s="673" t="e">
        <f>VLOOKUP(F3485,DB!$D$4:$G$403,4,FALSE)</f>
        <v>#N/A</v>
      </c>
      <c r="D3485" s="674" t="e">
        <f>VLOOKUP(F3485,DB!$D$4:$G$403,3,FALSE)</f>
        <v>#N/A</v>
      </c>
      <c r="E3485" s="675" t="e">
        <f>VLOOKUP(F3485,DB!$D$4:$G$403,2,FALSE)</f>
        <v>#N/A</v>
      </c>
      <c r="F3485" s="491"/>
      <c r="G3485" s="491"/>
      <c r="H3485" s="492"/>
      <c r="I3485" s="493"/>
      <c r="J3485" s="494" t="str">
        <f>IF(I3485="","I열의 환율적용방법 선택",IF(I3485="개별환율", "직접입력 하세요.", IF(OR(I3485="가중평균환율",I3485="송금환율"), "직접입력 하세요.", IF(I3485="원화집행", 1, IF(I3485="월별평균환율(미화)",VLOOKUP(MONTH(A3485),월별평균환율!$B$34:$D$45,2,0), IF(I3485="월별평균환율(현지화)",VLOOKUP(MONTH(A3485),월별평균환율!$B$34:$D$45,3,0)))))))</f>
        <v>I열의 환율적용방법 선택</v>
      </c>
      <c r="K3485" s="495">
        <f t="shared" si="54"/>
        <v>0</v>
      </c>
      <c r="L3485" s="491"/>
      <c r="M3485" s="496"/>
      <c r="N3485" s="496"/>
    </row>
    <row r="3486" spans="1:14" x14ac:dyDescent="0.3">
      <c r="A3486" s="490"/>
      <c r="B3486" s="490"/>
      <c r="C3486" s="673" t="e">
        <f>VLOOKUP(F3486,DB!$D$4:$G$403,4,FALSE)</f>
        <v>#N/A</v>
      </c>
      <c r="D3486" s="674" t="e">
        <f>VLOOKUP(F3486,DB!$D$4:$G$403,3,FALSE)</f>
        <v>#N/A</v>
      </c>
      <c r="E3486" s="675" t="e">
        <f>VLOOKUP(F3486,DB!$D$4:$G$403,2,FALSE)</f>
        <v>#N/A</v>
      </c>
      <c r="F3486" s="491"/>
      <c r="G3486" s="491"/>
      <c r="H3486" s="492"/>
      <c r="I3486" s="493"/>
      <c r="J3486" s="494" t="str">
        <f>IF(I3486="","I열의 환율적용방법 선택",IF(I3486="개별환율", "직접입력 하세요.", IF(OR(I3486="가중평균환율",I3486="송금환율"), "직접입력 하세요.", IF(I3486="원화집행", 1, IF(I3486="월별평균환율(미화)",VLOOKUP(MONTH(A3486),월별평균환율!$B$34:$D$45,2,0), IF(I3486="월별평균환율(현지화)",VLOOKUP(MONTH(A3486),월별평균환율!$B$34:$D$45,3,0)))))))</f>
        <v>I열의 환율적용방법 선택</v>
      </c>
      <c r="K3486" s="495">
        <f t="shared" si="54"/>
        <v>0</v>
      </c>
      <c r="L3486" s="491"/>
      <c r="M3486" s="496"/>
      <c r="N3486" s="496"/>
    </row>
    <row r="3487" spans="1:14" x14ac:dyDescent="0.3">
      <c r="A3487" s="490"/>
      <c r="B3487" s="490"/>
      <c r="C3487" s="673" t="e">
        <f>VLOOKUP(F3487,DB!$D$4:$G$403,4,FALSE)</f>
        <v>#N/A</v>
      </c>
      <c r="D3487" s="674" t="e">
        <f>VLOOKUP(F3487,DB!$D$4:$G$403,3,FALSE)</f>
        <v>#N/A</v>
      </c>
      <c r="E3487" s="675" t="e">
        <f>VLOOKUP(F3487,DB!$D$4:$G$403,2,FALSE)</f>
        <v>#N/A</v>
      </c>
      <c r="F3487" s="491"/>
      <c r="G3487" s="491"/>
      <c r="H3487" s="492"/>
      <c r="I3487" s="493"/>
      <c r="J3487" s="494" t="str">
        <f>IF(I3487="","I열의 환율적용방법 선택",IF(I3487="개별환율", "직접입력 하세요.", IF(OR(I3487="가중평균환율",I3487="송금환율"), "직접입력 하세요.", IF(I3487="원화집행", 1, IF(I3487="월별평균환율(미화)",VLOOKUP(MONTH(A3487),월별평균환율!$B$34:$D$45,2,0), IF(I3487="월별평균환율(현지화)",VLOOKUP(MONTH(A3487),월별평균환율!$B$34:$D$45,3,0)))))))</f>
        <v>I열의 환율적용방법 선택</v>
      </c>
      <c r="K3487" s="495">
        <f t="shared" si="54"/>
        <v>0</v>
      </c>
      <c r="L3487" s="491"/>
      <c r="M3487" s="496"/>
      <c r="N3487" s="496"/>
    </row>
    <row r="3488" spans="1:14" x14ac:dyDescent="0.3">
      <c r="A3488" s="490"/>
      <c r="B3488" s="490"/>
      <c r="C3488" s="673" t="e">
        <f>VLOOKUP(F3488,DB!$D$4:$G$403,4,FALSE)</f>
        <v>#N/A</v>
      </c>
      <c r="D3488" s="674" t="e">
        <f>VLOOKUP(F3488,DB!$D$4:$G$403,3,FALSE)</f>
        <v>#N/A</v>
      </c>
      <c r="E3488" s="675" t="e">
        <f>VLOOKUP(F3488,DB!$D$4:$G$403,2,FALSE)</f>
        <v>#N/A</v>
      </c>
      <c r="F3488" s="491"/>
      <c r="G3488" s="491"/>
      <c r="H3488" s="492"/>
      <c r="I3488" s="493"/>
      <c r="J3488" s="494" t="str">
        <f>IF(I3488="","I열의 환율적용방법 선택",IF(I3488="개별환율", "직접입력 하세요.", IF(OR(I3488="가중평균환율",I3488="송금환율"), "직접입력 하세요.", IF(I3488="원화집행", 1, IF(I3488="월별평균환율(미화)",VLOOKUP(MONTH(A3488),월별평균환율!$B$34:$D$45,2,0), IF(I3488="월별평균환율(현지화)",VLOOKUP(MONTH(A3488),월별평균환율!$B$34:$D$45,3,0)))))))</f>
        <v>I열의 환율적용방법 선택</v>
      </c>
      <c r="K3488" s="495">
        <f t="shared" si="54"/>
        <v>0</v>
      </c>
      <c r="L3488" s="491"/>
      <c r="M3488" s="496"/>
      <c r="N3488" s="496"/>
    </row>
    <row r="3489" spans="1:14" x14ac:dyDescent="0.3">
      <c r="A3489" s="490"/>
      <c r="B3489" s="490"/>
      <c r="C3489" s="673" t="e">
        <f>VLOOKUP(F3489,DB!$D$4:$G$403,4,FALSE)</f>
        <v>#N/A</v>
      </c>
      <c r="D3489" s="674" t="e">
        <f>VLOOKUP(F3489,DB!$D$4:$G$403,3,FALSE)</f>
        <v>#N/A</v>
      </c>
      <c r="E3489" s="675" t="e">
        <f>VLOOKUP(F3489,DB!$D$4:$G$403,2,FALSE)</f>
        <v>#N/A</v>
      </c>
      <c r="F3489" s="491"/>
      <c r="G3489" s="491"/>
      <c r="H3489" s="492"/>
      <c r="I3489" s="493"/>
      <c r="J3489" s="494" t="str">
        <f>IF(I3489="","I열의 환율적용방법 선택",IF(I3489="개별환율", "직접입력 하세요.", IF(OR(I3489="가중평균환율",I3489="송금환율"), "직접입력 하세요.", IF(I3489="원화집행", 1, IF(I3489="월별평균환율(미화)",VLOOKUP(MONTH(A3489),월별평균환율!$B$34:$D$45,2,0), IF(I3489="월별평균환율(현지화)",VLOOKUP(MONTH(A3489),월별평균환율!$B$34:$D$45,3,0)))))))</f>
        <v>I열의 환율적용방법 선택</v>
      </c>
      <c r="K3489" s="495">
        <f t="shared" si="54"/>
        <v>0</v>
      </c>
      <c r="L3489" s="491"/>
      <c r="M3489" s="496"/>
      <c r="N3489" s="496"/>
    </row>
    <row r="3490" spans="1:14" x14ac:dyDescent="0.3">
      <c r="A3490" s="490"/>
      <c r="B3490" s="490"/>
      <c r="C3490" s="673" t="e">
        <f>VLOOKUP(F3490,DB!$D$4:$G$403,4,FALSE)</f>
        <v>#N/A</v>
      </c>
      <c r="D3490" s="674" t="e">
        <f>VLOOKUP(F3490,DB!$D$4:$G$403,3,FALSE)</f>
        <v>#N/A</v>
      </c>
      <c r="E3490" s="675" t="e">
        <f>VLOOKUP(F3490,DB!$D$4:$G$403,2,FALSE)</f>
        <v>#N/A</v>
      </c>
      <c r="F3490" s="491"/>
      <c r="G3490" s="491"/>
      <c r="H3490" s="492"/>
      <c r="I3490" s="493"/>
      <c r="J3490" s="494" t="str">
        <f>IF(I3490="","I열의 환율적용방법 선택",IF(I3490="개별환율", "직접입력 하세요.", IF(OR(I3490="가중평균환율",I3490="송금환율"), "직접입력 하세요.", IF(I3490="원화집행", 1, IF(I3490="월별평균환율(미화)",VLOOKUP(MONTH(A3490),월별평균환율!$B$34:$D$45,2,0), IF(I3490="월별평균환율(현지화)",VLOOKUP(MONTH(A3490),월별평균환율!$B$34:$D$45,3,0)))))))</f>
        <v>I열의 환율적용방법 선택</v>
      </c>
      <c r="K3490" s="495">
        <f t="shared" si="54"/>
        <v>0</v>
      </c>
      <c r="L3490" s="491"/>
      <c r="M3490" s="496"/>
      <c r="N3490" s="496"/>
    </row>
    <row r="3491" spans="1:14" x14ac:dyDescent="0.3">
      <c r="A3491" s="490"/>
      <c r="B3491" s="490"/>
      <c r="C3491" s="673" t="e">
        <f>VLOOKUP(F3491,DB!$D$4:$G$403,4,FALSE)</f>
        <v>#N/A</v>
      </c>
      <c r="D3491" s="674" t="e">
        <f>VLOOKUP(F3491,DB!$D$4:$G$403,3,FALSE)</f>
        <v>#N/A</v>
      </c>
      <c r="E3491" s="675" t="e">
        <f>VLOOKUP(F3491,DB!$D$4:$G$403,2,FALSE)</f>
        <v>#N/A</v>
      </c>
      <c r="F3491" s="491"/>
      <c r="G3491" s="491"/>
      <c r="H3491" s="492"/>
      <c r="I3491" s="493"/>
      <c r="J3491" s="494" t="str">
        <f>IF(I3491="","I열의 환율적용방법 선택",IF(I3491="개별환율", "직접입력 하세요.", IF(OR(I3491="가중평균환율",I3491="송금환율"), "직접입력 하세요.", IF(I3491="원화집행", 1, IF(I3491="월별평균환율(미화)",VLOOKUP(MONTH(A3491),월별평균환율!$B$34:$D$45,2,0), IF(I3491="월별평균환율(현지화)",VLOOKUP(MONTH(A3491),월별평균환율!$B$34:$D$45,3,0)))))))</f>
        <v>I열의 환율적용방법 선택</v>
      </c>
      <c r="K3491" s="495">
        <f t="shared" si="54"/>
        <v>0</v>
      </c>
      <c r="L3491" s="491"/>
      <c r="M3491" s="496"/>
      <c r="N3491" s="496"/>
    </row>
    <row r="3492" spans="1:14" x14ac:dyDescent="0.3">
      <c r="A3492" s="490"/>
      <c r="B3492" s="490"/>
      <c r="C3492" s="673" t="e">
        <f>VLOOKUP(F3492,DB!$D$4:$G$403,4,FALSE)</f>
        <v>#N/A</v>
      </c>
      <c r="D3492" s="674" t="e">
        <f>VLOOKUP(F3492,DB!$D$4:$G$403,3,FALSE)</f>
        <v>#N/A</v>
      </c>
      <c r="E3492" s="675" t="e">
        <f>VLOOKUP(F3492,DB!$D$4:$G$403,2,FALSE)</f>
        <v>#N/A</v>
      </c>
      <c r="F3492" s="491"/>
      <c r="G3492" s="491"/>
      <c r="H3492" s="492"/>
      <c r="I3492" s="493"/>
      <c r="J3492" s="494" t="str">
        <f>IF(I3492="","I열의 환율적용방법 선택",IF(I3492="개별환율", "직접입력 하세요.", IF(OR(I3492="가중평균환율",I3492="송금환율"), "직접입력 하세요.", IF(I3492="원화집행", 1, IF(I3492="월별평균환율(미화)",VLOOKUP(MONTH(A3492),월별평균환율!$B$34:$D$45,2,0), IF(I3492="월별평균환율(현지화)",VLOOKUP(MONTH(A3492),월별평균환율!$B$34:$D$45,3,0)))))))</f>
        <v>I열의 환율적용방법 선택</v>
      </c>
      <c r="K3492" s="495">
        <f t="shared" si="54"/>
        <v>0</v>
      </c>
      <c r="L3492" s="491"/>
      <c r="M3492" s="496"/>
      <c r="N3492" s="496"/>
    </row>
    <row r="3493" spans="1:14" x14ac:dyDescent="0.3">
      <c r="A3493" s="490"/>
      <c r="B3493" s="490"/>
      <c r="C3493" s="673" t="e">
        <f>VLOOKUP(F3493,DB!$D$4:$G$403,4,FALSE)</f>
        <v>#N/A</v>
      </c>
      <c r="D3493" s="674" t="e">
        <f>VLOOKUP(F3493,DB!$D$4:$G$403,3,FALSE)</f>
        <v>#N/A</v>
      </c>
      <c r="E3493" s="675" t="e">
        <f>VLOOKUP(F3493,DB!$D$4:$G$403,2,FALSE)</f>
        <v>#N/A</v>
      </c>
      <c r="F3493" s="491"/>
      <c r="G3493" s="491"/>
      <c r="H3493" s="492"/>
      <c r="I3493" s="493"/>
      <c r="J3493" s="494" t="str">
        <f>IF(I3493="","I열의 환율적용방법 선택",IF(I3493="개별환율", "직접입력 하세요.", IF(OR(I3493="가중평균환율",I3493="송금환율"), "직접입력 하세요.", IF(I3493="원화집행", 1, IF(I3493="월별평균환율(미화)",VLOOKUP(MONTH(A3493),월별평균환율!$B$34:$D$45,2,0), IF(I3493="월별평균환율(현지화)",VLOOKUP(MONTH(A3493),월별평균환율!$B$34:$D$45,3,0)))))))</f>
        <v>I열의 환율적용방법 선택</v>
      </c>
      <c r="K3493" s="495">
        <f t="shared" si="54"/>
        <v>0</v>
      </c>
      <c r="L3493" s="491"/>
      <c r="M3493" s="496"/>
      <c r="N3493" s="496"/>
    </row>
    <row r="3494" spans="1:14" x14ac:dyDescent="0.3">
      <c r="A3494" s="490"/>
      <c r="B3494" s="490"/>
      <c r="C3494" s="673" t="e">
        <f>VLOOKUP(F3494,DB!$D$4:$G$403,4,FALSE)</f>
        <v>#N/A</v>
      </c>
      <c r="D3494" s="674" t="e">
        <f>VLOOKUP(F3494,DB!$D$4:$G$403,3,FALSE)</f>
        <v>#N/A</v>
      </c>
      <c r="E3494" s="675" t="e">
        <f>VLOOKUP(F3494,DB!$D$4:$G$403,2,FALSE)</f>
        <v>#N/A</v>
      </c>
      <c r="F3494" s="491"/>
      <c r="G3494" s="491"/>
      <c r="H3494" s="492"/>
      <c r="I3494" s="493"/>
      <c r="J3494" s="494" t="str">
        <f>IF(I3494="","I열의 환율적용방법 선택",IF(I3494="개별환율", "직접입력 하세요.", IF(OR(I3494="가중평균환율",I3494="송금환율"), "직접입력 하세요.", IF(I3494="원화집행", 1, IF(I3494="월별평균환율(미화)",VLOOKUP(MONTH(A3494),월별평균환율!$B$34:$D$45,2,0), IF(I3494="월별평균환율(현지화)",VLOOKUP(MONTH(A3494),월별평균환율!$B$34:$D$45,3,0)))))))</f>
        <v>I열의 환율적용방법 선택</v>
      </c>
      <c r="K3494" s="495">
        <f t="shared" si="54"/>
        <v>0</v>
      </c>
      <c r="L3494" s="491"/>
      <c r="M3494" s="496"/>
      <c r="N3494" s="496"/>
    </row>
    <row r="3495" spans="1:14" x14ac:dyDescent="0.3">
      <c r="A3495" s="490"/>
      <c r="B3495" s="490"/>
      <c r="C3495" s="673" t="e">
        <f>VLOOKUP(F3495,DB!$D$4:$G$403,4,FALSE)</f>
        <v>#N/A</v>
      </c>
      <c r="D3495" s="674" t="e">
        <f>VLOOKUP(F3495,DB!$D$4:$G$403,3,FALSE)</f>
        <v>#N/A</v>
      </c>
      <c r="E3495" s="675" t="e">
        <f>VLOOKUP(F3495,DB!$D$4:$G$403,2,FALSE)</f>
        <v>#N/A</v>
      </c>
      <c r="F3495" s="491"/>
      <c r="G3495" s="491"/>
      <c r="H3495" s="492"/>
      <c r="I3495" s="493"/>
      <c r="J3495" s="494" t="str">
        <f>IF(I3495="","I열의 환율적용방법 선택",IF(I3495="개별환율", "직접입력 하세요.", IF(OR(I3495="가중평균환율",I3495="송금환율"), "직접입력 하세요.", IF(I3495="원화집행", 1, IF(I3495="월별평균환율(미화)",VLOOKUP(MONTH(A3495),월별평균환율!$B$34:$D$45,2,0), IF(I3495="월별평균환율(현지화)",VLOOKUP(MONTH(A3495),월별평균환율!$B$34:$D$45,3,0)))))))</f>
        <v>I열의 환율적용방법 선택</v>
      </c>
      <c r="K3495" s="495">
        <f t="shared" si="54"/>
        <v>0</v>
      </c>
      <c r="L3495" s="491"/>
      <c r="M3495" s="496"/>
      <c r="N3495" s="496"/>
    </row>
    <row r="3496" spans="1:14" x14ac:dyDescent="0.3">
      <c r="A3496" s="490"/>
      <c r="B3496" s="490"/>
      <c r="C3496" s="673" t="e">
        <f>VLOOKUP(F3496,DB!$D$4:$G$403,4,FALSE)</f>
        <v>#N/A</v>
      </c>
      <c r="D3496" s="674" t="e">
        <f>VLOOKUP(F3496,DB!$D$4:$G$403,3,FALSE)</f>
        <v>#N/A</v>
      </c>
      <c r="E3496" s="675" t="e">
        <f>VLOOKUP(F3496,DB!$D$4:$G$403,2,FALSE)</f>
        <v>#N/A</v>
      </c>
      <c r="F3496" s="491"/>
      <c r="G3496" s="491"/>
      <c r="H3496" s="492"/>
      <c r="I3496" s="493"/>
      <c r="J3496" s="494" t="str">
        <f>IF(I3496="","I열의 환율적용방법 선택",IF(I3496="개별환율", "직접입력 하세요.", IF(OR(I3496="가중평균환율",I3496="송금환율"), "직접입력 하세요.", IF(I3496="원화집행", 1, IF(I3496="월별평균환율(미화)",VLOOKUP(MONTH(A3496),월별평균환율!$B$34:$D$45,2,0), IF(I3496="월별평균환율(현지화)",VLOOKUP(MONTH(A3496),월별평균환율!$B$34:$D$45,3,0)))))))</f>
        <v>I열의 환율적용방법 선택</v>
      </c>
      <c r="K3496" s="495">
        <f t="shared" si="54"/>
        <v>0</v>
      </c>
      <c r="L3496" s="491"/>
      <c r="M3496" s="496"/>
      <c r="N3496" s="496"/>
    </row>
    <row r="3497" spans="1:14" x14ac:dyDescent="0.3">
      <c r="A3497" s="490"/>
      <c r="B3497" s="490"/>
      <c r="C3497" s="673" t="e">
        <f>VLOOKUP(F3497,DB!$D$4:$G$403,4,FALSE)</f>
        <v>#N/A</v>
      </c>
      <c r="D3497" s="674" t="e">
        <f>VLOOKUP(F3497,DB!$D$4:$G$403,3,FALSE)</f>
        <v>#N/A</v>
      </c>
      <c r="E3497" s="675" t="e">
        <f>VLOOKUP(F3497,DB!$D$4:$G$403,2,FALSE)</f>
        <v>#N/A</v>
      </c>
      <c r="F3497" s="491"/>
      <c r="G3497" s="491"/>
      <c r="H3497" s="492"/>
      <c r="I3497" s="493"/>
      <c r="J3497" s="494" t="str">
        <f>IF(I3497="","I열의 환율적용방법 선택",IF(I3497="개별환율", "직접입력 하세요.", IF(OR(I3497="가중평균환율",I3497="송금환율"), "직접입력 하세요.", IF(I3497="원화집행", 1, IF(I3497="월별평균환율(미화)",VLOOKUP(MONTH(A3497),월별평균환율!$B$34:$D$45,2,0), IF(I3497="월별평균환율(현지화)",VLOOKUP(MONTH(A3497),월별평균환율!$B$34:$D$45,3,0)))))))</f>
        <v>I열의 환율적용방법 선택</v>
      </c>
      <c r="K3497" s="495">
        <f t="shared" si="54"/>
        <v>0</v>
      </c>
      <c r="L3497" s="491"/>
      <c r="M3497" s="496"/>
      <c r="N3497" s="496"/>
    </row>
    <row r="3498" spans="1:14" x14ac:dyDescent="0.3">
      <c r="A3498" s="490"/>
      <c r="B3498" s="490"/>
      <c r="C3498" s="673" t="e">
        <f>VLOOKUP(F3498,DB!$D$4:$G$403,4,FALSE)</f>
        <v>#N/A</v>
      </c>
      <c r="D3498" s="674" t="e">
        <f>VLOOKUP(F3498,DB!$D$4:$G$403,3,FALSE)</f>
        <v>#N/A</v>
      </c>
      <c r="E3498" s="675" t="e">
        <f>VLOOKUP(F3498,DB!$D$4:$G$403,2,FALSE)</f>
        <v>#N/A</v>
      </c>
      <c r="F3498" s="491"/>
      <c r="G3498" s="491"/>
      <c r="H3498" s="492"/>
      <c r="I3498" s="493"/>
      <c r="J3498" s="494" t="str">
        <f>IF(I3498="","I열의 환율적용방법 선택",IF(I3498="개별환율", "직접입력 하세요.", IF(OR(I3498="가중평균환율",I3498="송금환율"), "직접입력 하세요.", IF(I3498="원화집행", 1, IF(I3498="월별평균환율(미화)",VLOOKUP(MONTH(A3498),월별평균환율!$B$34:$D$45,2,0), IF(I3498="월별평균환율(현지화)",VLOOKUP(MONTH(A3498),월별평균환율!$B$34:$D$45,3,0)))))))</f>
        <v>I열의 환율적용방법 선택</v>
      </c>
      <c r="K3498" s="495">
        <f t="shared" si="54"/>
        <v>0</v>
      </c>
      <c r="L3498" s="491"/>
      <c r="M3498" s="496"/>
      <c r="N3498" s="496"/>
    </row>
    <row r="3499" spans="1:14" x14ac:dyDescent="0.3">
      <c r="A3499" s="490"/>
      <c r="B3499" s="490"/>
      <c r="C3499" s="673" t="e">
        <f>VLOOKUP(F3499,DB!$D$4:$G$403,4,FALSE)</f>
        <v>#N/A</v>
      </c>
      <c r="D3499" s="674" t="e">
        <f>VLOOKUP(F3499,DB!$D$4:$G$403,3,FALSE)</f>
        <v>#N/A</v>
      </c>
      <c r="E3499" s="675" t="e">
        <f>VLOOKUP(F3499,DB!$D$4:$G$403,2,FALSE)</f>
        <v>#N/A</v>
      </c>
      <c r="F3499" s="491"/>
      <c r="G3499" s="491"/>
      <c r="H3499" s="492"/>
      <c r="I3499" s="493"/>
      <c r="J3499" s="494" t="str">
        <f>IF(I3499="","I열의 환율적용방법 선택",IF(I3499="개별환율", "직접입력 하세요.", IF(OR(I3499="가중평균환율",I3499="송금환율"), "직접입력 하세요.", IF(I3499="원화집행", 1, IF(I3499="월별평균환율(미화)",VLOOKUP(MONTH(A3499),월별평균환율!$B$34:$D$45,2,0), IF(I3499="월별평균환율(현지화)",VLOOKUP(MONTH(A3499),월별평균환율!$B$34:$D$45,3,0)))))))</f>
        <v>I열의 환율적용방법 선택</v>
      </c>
      <c r="K3499" s="495">
        <f t="shared" si="54"/>
        <v>0</v>
      </c>
      <c r="L3499" s="491"/>
      <c r="M3499" s="496"/>
      <c r="N3499" s="496"/>
    </row>
    <row r="3500" spans="1:14" x14ac:dyDescent="0.3">
      <c r="A3500" s="490"/>
      <c r="B3500" s="490"/>
      <c r="C3500" s="673" t="e">
        <f>VLOOKUP(F3500,DB!$D$4:$G$403,4,FALSE)</f>
        <v>#N/A</v>
      </c>
      <c r="D3500" s="674" t="e">
        <f>VLOOKUP(F3500,DB!$D$4:$G$403,3,FALSE)</f>
        <v>#N/A</v>
      </c>
      <c r="E3500" s="675" t="e">
        <f>VLOOKUP(F3500,DB!$D$4:$G$403,2,FALSE)</f>
        <v>#N/A</v>
      </c>
      <c r="F3500" s="491"/>
      <c r="G3500" s="491"/>
      <c r="H3500" s="492"/>
      <c r="I3500" s="493"/>
      <c r="J3500" s="494" t="str">
        <f>IF(I3500="","I열의 환율적용방법 선택",IF(I3500="개별환율", "직접입력 하세요.", IF(OR(I3500="가중평균환율",I3500="송금환율"), "직접입력 하세요.", IF(I3500="원화집행", 1, IF(I3500="월별평균환율(미화)",VLOOKUP(MONTH(A3500),월별평균환율!$B$34:$D$45,2,0), IF(I3500="월별평균환율(현지화)",VLOOKUP(MONTH(A3500),월별평균환율!$B$34:$D$45,3,0)))))))</f>
        <v>I열의 환율적용방법 선택</v>
      </c>
      <c r="K3500" s="495">
        <f t="shared" si="54"/>
        <v>0</v>
      </c>
      <c r="L3500" s="491"/>
      <c r="M3500" s="496"/>
      <c r="N3500" s="496"/>
    </row>
    <row r="3501" spans="1:14" x14ac:dyDescent="0.3">
      <c r="A3501" s="218">
        <v>1</v>
      </c>
      <c r="B3501" s="218"/>
      <c r="C3501" s="665">
        <v>1</v>
      </c>
      <c r="D3501" s="179">
        <v>1</v>
      </c>
      <c r="E3501" s="248">
        <v>1</v>
      </c>
      <c r="F3501" s="115">
        <v>1</v>
      </c>
      <c r="G3501" s="115">
        <v>1</v>
      </c>
      <c r="H3501" s="224">
        <v>1</v>
      </c>
      <c r="I3501" s="221"/>
      <c r="J3501" s="222">
        <v>1</v>
      </c>
      <c r="K3501" s="115">
        <v>1</v>
      </c>
      <c r="L3501" s="115">
        <v>1</v>
      </c>
      <c r="M3501" s="116">
        <v>1</v>
      </c>
      <c r="N3501" s="116">
        <v>1</v>
      </c>
    </row>
  </sheetData>
  <autoFilter ref="A3:N3500"/>
  <sortState ref="A2:J14">
    <sortCondition ref="C3:C14"/>
    <sortCondition ref="D3:D14"/>
    <sortCondition ref="F3:F14"/>
    <sortCondition ref="G3:G14"/>
    <sortCondition ref="A3:A14"/>
  </sortState>
  <phoneticPr fontId="1" type="noConversion"/>
  <dataValidations count="4">
    <dataValidation type="list" allowBlank="1" showInputMessage="1" showErrorMessage="1" promptTitle="선택" prompt="목록에서 선택하세요!" sqref="H1139">
      <formula1>IF(E1139="국제협력단",선택1,선택2)</formula1>
    </dataValidation>
    <dataValidation allowBlank="1" showInputMessage="1" showErrorMessage="1" promptTitle="선택" prompt="자동으로 입력됩니다." sqref="C4:D4 D3455:D3464 D3466:D3475 D3488:D3497 D3499:D3500 D59 D70 D81 D92 D103 D114 D125 D136 D147 D158 D169 D180 D191 D202 D213 D224 D235 D246 D257 D268 D279 D290 D301 D312 D323 D334 D345 D356 D367 D378 D389 D400 D411 D422 D433 D444 D455 D466 D477 D488 D499 D510 D521 D532 D543 D554 D565 D576 D587 D598 D609 D620 D631 D642 D653 D664 D675 D686 D697 D708 D719 D730 D741 D752 D763 D774 D785 D796 D807 D818 D829 D840 D851 D862 D873 D884 D895 D906 D917 D923 D1842 D2761 D934 D1853 D2772 D945 D1864 D2783 D956 D1875 D2794 D967 D1886 D2805 D978 D1897 D2816 D989 D1908 D2827 D1000 D1919 D2838 D1011 D1930 D2849 D1022 D1941 D2860 D1033 D1952 D2871 D1044 D1963 D2882 D1055 D1974 D2893 D1066 D1985 D2904 D1077 D1996 D2915 D1088 D2007 D2926 D1099 D2018 D2937 D1110 D2029 D2948 D1121 D2040 D2959 D1132 D2051 D2970 D1143 D2062 D2981 D1154 D2073 D2992 D1165 D2084 D3003 D1176 D2095 D3014 D1187 D2106 D3025 D1198 D2117 D3036 D1209 D2128 D3047 D1220 D2139 D3058 D1231 D2150 D3069 D1242 D2161 D3080 D1253 D2172 D3091 D1264 D2183 D3102 D1275 D2194 D3113 D1286 D2205 D3124 D1297 D2216 D3135 D1308 D2227 D3146 D1319 D2238 D3157 D1330 D2249 D3168 D1341 D2260 D3179 D1352 D2271 D3190 D1363 D2282 D3201 D1374 D2293 D3212 D1385 D2304 D3223 D1396 D2315 D3234 D1407 D2326 D3245 D1418 D2337 D3256 D1429 D2348 D3267 D1440 D2359 D3278 D1451 D2370 D3289 D1462 D2381 D3300 D1473 D2392 D3311 D1484 D2403 D3322 D1495 D2414 D3333 D1506 D2425 D3344 D1517 D2436 D3355 D1528 D2447 D3366 D1539 D2458 D3377 D1550 D2469 D3388 D1561 D2480 D3399 D1572 D2491 D3410 D1583 D2502 D3421 D1594 D2513 D3432 D1605 D2524 D3443 D1616 D2535 D3454 D1627 D2546 D3465 D1638 D2557 D3476 D1649 D2568 D3487 D1660 D2579 D3498 D1671 D2590 D1682 D2601 D1693 D2612 D1704 D2623 D1715 D2634 D1726 D2645 D1737 D2656 D1748 D2667 D1759 D2678 D1770 D2689 D1781 D2700 D1792 D2711 D1803 D2722 D1814 D2733 D1825 D2744 D1836 D3477:D3486 D5:D58 D60:D69 D71:D80 D82:D91 D93:D102 D104:D113 D115:D124 D126:D135 D137:D146 D148:D157 D159:D168 D170:D179 D181:D190 D192:D201 D203:D212 D214:D223 D225:D234 D236:D245 D247:D256 D258:D267 D269:D278 D280:D289 D291:D300 D302:D311 D313:D322 D324:D333 D335:D344 D346:D355 D357:D366 D368:D377 D379:D388 D390:D399 D401:D410 D412:D421 D423:D432 D434:D443 D445:D454 D456:D465 D467:D476 D478:D487 D489:D498 D500:D509 D511:D520 D522:D531 D533:D542 D544:D553 D555:D564 D566:D575 D577:D586 D588:D597 D599:D608 D610:D619 D621:D630 D632:D641 D643:D652 D654:D663 D665:D674 D676:D685 D687:D696 D698:D707 D709:D718 D720:D729 D731:D740 D742:D751 D753:D762 D764:D773 D775:D784 D786:D795 D797:D806 D808:D817 D819:D828 D830:D839 D841:D850 D852:D861 D863:D872 D874:D883 D885:D894 D896:D905 D907:D916 D918:D922 D924:D933 D935:D944 D946:D955 D957:D966 D968:D977 D979:D988 D990:D999 D1001:D1010 D1012:D1021 D1023:D1032 D1034:D1043 D1045:D1054 D1056:D1065 D1067:D1076 D1078:D1087 D1089:D1098 D1100:D1109 D1111:D1120 D1122:D1131 D1133:D1142 D1144:D1153 D1155:D1164 D1166:D1175 D1177:D1186 D1188:D1197 D1199:D1208 D1210:D1219 D1221:D1230 D1232:D1241 D1243:D1252 D1254:D1263 D1265:D1274 D1276:D1285 D1287:D1296 D1298:D1307 D1309:D1318 D1320:D1329 D1331:D1340 D1342:D1351 D1353:D1362 D1364:D1373 D1375:D1384 D1386:D1395 D1397:D1406 D1408:D1417 D1419:D1428 D1430:D1439 D1441:D1450 D1452:D1461 D1463:D1472 D1474:D1483 D1485:D1494 D1496:D1505 D1507:D1516 D1518:D1527 D1529:D1538 D1540:D1549 D1551:D1560 D1562:D1571 D1573:D1582 D1584:D1593 D1595:D1604 D1606:D1615 D1617:D1626 D1628:D1637 D1639:D1648 D1650:D1659 D1661:D1670 D1672:D1681 D1683:D1692 D1694:D1703 D1705:D1714 D1716:D1725 D1727:D1736 D1738:D1747 D1749:D1758 D1760:D1769 D1771:D1780 D1782:D1791 D1793:D1802 D1804:D1813 D1815:D1824 D1826:D1835 D1837:D1841 D1843:D1852 D1854:D1863 D1865:D1874 D1876:D1885 D1887:D1896 D1898:D1907 D1909:D1918 D1920:D1929 D1931:D1940 D1942:D1951 D1953:D1962 D1964:D1973 D1975:D1984 D1986:D1995 D1997:D2006 D2008:D2017 D2019:D2028 D2030:D2039 D2041:D2050 D2052:D2061 D2063:D2072 D2074:D2083 D2085:D2094 D2096:D2105 D2107:D2116 D2118:D2127 D2129:D2138 D2140:D2149 D2151:D2160 D2162:D2171 D2173:D2182 D2184:D2193 D2195:D2204 D2206:D2215 D2217:D2226 D2228:D2237 D2239:D2248 D2250:D2259 D2261:D2270 D2272:D2281 D2283:D2292 D2294:D2303 D2305:D2314 D2316:D2325 D2327:D2336 D2338:D2347 D2349:D2358 D2360:D2369 D2371:D2380 D2382:D2391 D2393:D2402 D2404:D2413 D2415:D2424 D2426:D2435 D2437:D2446 D2448:D2457 D2459:D2468 D2470:D2479 D2481:D2490 D2492:D2501 D2503:D2512 D2514:D2523 D2525:D2534 D2536:D2545 D2547:D2556 D2558:D2567 D2569:D2578 D2580:D2589 D2591:D2600 D2602:D2611 D2613:D2622 D2624:D2633 D2635:D2644 D2646:D2655 D2657:D2666 D2668:D2677 D2679:D2688 D2690:D2699 D2701:D2710 D2712:D2721 D2723:D2732 D2734:D2743 D2745:D2754 D2756:D2760 D2762:D2771 D2773:D2782 D2784:D2793 D2795:D2804 D2806:D2815 D2817:D2826 D2828:D2837 D2839:D2848 D2850:D2859 D2861:D2870 D2872:D2881 D2883:D2892 D2894:D2903 D2905:D2914 D2916:D2925 D2927:D2936 D2938:D2947 D2949:D2958 D2960:D2969 D2971:D2980 D2982:D2991 D2993:D3002 D3004:D3013 D3015:D3024 D3026:D3035 D3037:D3046 D3048:D3057 D3059:D3068 D3070:D3079 D3081:D3090 D3092:D3101 D3103:D3112 D3114:D3123 D3125:D3134 D3136:D3145 D3147:D3156 D3158:D3167 D3169:D3178 D3180:D3189 D3191:D3200 D3202:D3211 D3213:D3222 D3224:D3233 D3235:D3244 D3246:D3255 D3257:D3266 D3268:D3277 D3279:D3288 D3290:D3299 D3301:D3310 D3312:D3321 D3323:D3332 D3334:D3343 D3345:D3354 D3356:D3365 D3367:D3376 D3378:D3387 D3389:D3398 D3400:D3409 D3411:D3420 D3422:D3431 D3433:D3442 D3444:D3453 D2755 C5:C3500"/>
    <dataValidation allowBlank="1" showInputMessage="1" showErrorMessage="1" promptTitle="선택" prompt="자동으로 입력됩니다." sqref="E4:E3500"/>
    <dataValidation type="list" allowBlank="1" showInputMessage="1" showErrorMessage="1" sqref="I4:I3500">
      <formula1>"원화집행, 개별환율, 가중평균환율, 송금환율, 월별평균환율(미화), 월별평균환율(현지화)"</formula1>
    </dataValidation>
  </dataValidations>
  <pageMargins left="1.4173228346456694" right="0.47244094488188981" top="0.74803149606299213" bottom="0.74803149606299213" header="0.31496062992125984" footer="0.31496062992125984"/>
  <pageSetup paperSize="9" scale="44" fitToHeight="0"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DB!$D$4:$D$403</xm:f>
          </x14:formula1>
          <xm:sqref>F4:F3500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11</vt:i4>
      </vt:variant>
      <vt:variant>
        <vt:lpstr>이름이 지정된 범위</vt:lpstr>
      </vt:variant>
      <vt:variant>
        <vt:i4>11</vt:i4>
      </vt:variant>
    </vt:vector>
  </HeadingPairs>
  <TitlesOfParts>
    <vt:vector size="22" baseType="lpstr">
      <vt:lpstr>수입지출명세서(가중평균)_작성예시</vt:lpstr>
      <vt:lpstr>수입지출명세서(상반기 가중평균)_작성</vt:lpstr>
      <vt:lpstr>수입지출명세서(하반기 가중평균)_작성</vt:lpstr>
      <vt:lpstr>수입지출명세서(송금환율)_작성예시</vt:lpstr>
      <vt:lpstr>수입지출명세서(송금환율)_작성</vt:lpstr>
      <vt:lpstr>월별평균환율</vt:lpstr>
      <vt:lpstr>지급대장 사용법</vt:lpstr>
      <vt:lpstr>DB</vt:lpstr>
      <vt:lpstr>지급대장</vt:lpstr>
      <vt:lpstr>총괄명세</vt:lpstr>
      <vt:lpstr>Check list</vt:lpstr>
      <vt:lpstr>'수입지출명세서(송금환율)_작성'!Print_Area</vt:lpstr>
      <vt:lpstr>'수입지출명세서(송금환율)_작성예시'!Print_Area</vt:lpstr>
      <vt:lpstr>지급대장!Print_Area</vt:lpstr>
      <vt:lpstr>총괄명세!Print_Area</vt:lpstr>
      <vt:lpstr>총괄명세!Print_Titles</vt:lpstr>
      <vt:lpstr>국제협력단목</vt:lpstr>
      <vt:lpstr>국제협력단세목</vt:lpstr>
      <vt:lpstr>국제협력단항</vt:lpstr>
      <vt:lpstr>'수입지출명세서(상반기 가중평균)_작성'!통화구분</vt:lpstr>
      <vt:lpstr>'수입지출명세서(하반기 가중평균)_작성'!통화구분</vt:lpstr>
      <vt:lpstr>통화구분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이승한</dc:creator>
  <cp:lastModifiedBy>koica</cp:lastModifiedBy>
  <cp:lastPrinted>2018-02-12T00:07:14Z</cp:lastPrinted>
  <dcterms:created xsi:type="dcterms:W3CDTF">2011-03-04T08:16:25Z</dcterms:created>
  <dcterms:modified xsi:type="dcterms:W3CDTF">2019-07-23T06:55:53Z</dcterms:modified>
</cp:coreProperties>
</file>